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O 01 Odstranění sed..." sheetId="2" r:id="rId2"/>
    <sheet name="2. - SO 02 Oprava břehové..." sheetId="3" r:id="rId3"/>
    <sheet name="3. - SO 03 Oprava břehové..." sheetId="4" r:id="rId4"/>
    <sheet name="VON.01 - Soupis prací - V..."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'1. - SO 01 Odstranění sed...'!$C$85:$K$596</definedName>
    <definedName name="_xlnm.Print_Area" localSheetId="1">'1. - SO 01 Odstranění sed...'!$C$4:$J$39,'1. - SO 01 Odstranění sed...'!$C$45:$J$67,'1. - SO 01 Odstranění sed...'!$C$73:$K$596</definedName>
    <definedName name="_xlnm.Print_Titles" localSheetId="1">'1. - SO 01 Odstranění sed...'!$85:$85</definedName>
    <definedName name="_xlnm._FilterDatabase" localSheetId="2" hidden="1">'2. - SO 02 Oprava břehové...'!$C$87:$K$365</definedName>
    <definedName name="_xlnm.Print_Area" localSheetId="2">'2. - SO 02 Oprava břehové...'!$C$4:$J$39,'2. - SO 02 Oprava břehové...'!$C$45:$J$69,'2. - SO 02 Oprava břehové...'!$C$75:$K$365</definedName>
    <definedName name="_xlnm.Print_Titles" localSheetId="2">'2. - SO 02 Oprava břehové...'!$87:$87</definedName>
    <definedName name="_xlnm._FilterDatabase" localSheetId="3" hidden="1">'3. - SO 03 Oprava břehové...'!$C$87:$K$523</definedName>
    <definedName name="_xlnm.Print_Area" localSheetId="3">'3. - SO 03 Oprava břehové...'!$C$4:$J$39,'3. - SO 03 Oprava břehové...'!$C$45:$J$69,'3. - SO 03 Oprava břehové...'!$C$75:$K$523</definedName>
    <definedName name="_xlnm.Print_Titles" localSheetId="3">'3. - SO 03 Oprava břehové...'!$87:$87</definedName>
    <definedName name="_xlnm._FilterDatabase" localSheetId="4" hidden="1">'VON.01 - Soupis prací - V...'!$C$83:$K$164</definedName>
    <definedName name="_xlnm.Print_Area" localSheetId="4">'VON.01 - Soupis prací - V...'!$C$4:$J$39,'VON.01 - Soupis prací - V...'!$C$45:$J$65,'VON.01 - Soupis prací - V...'!$C$71:$K$164</definedName>
    <definedName name="_xlnm.Print_Titles" localSheetId="4">'VON.01 - Soupis prací - V...'!$83:$83</definedName>
    <definedName name="_xlnm.Print_Area" localSheetId="5">'Pokyny pro vyplnění'!$B$2:$K$71,'Pokyny pro vyplnění'!$B$74:$K$118,'Pokyny pro vyplnění'!$B$121:$K$190,'Pokyny pro vyplnění'!$B$198:$K$218</definedName>
  </definedNames>
  <calcPr/>
</workbook>
</file>

<file path=xl/calcChain.xml><?xml version="1.0" encoding="utf-8"?>
<calcChain xmlns="http://schemas.openxmlformats.org/spreadsheetml/2006/main">
  <c i="5" r="J37"/>
  <c r="J36"/>
  <c i="1" r="AY58"/>
  <c i="5" r="J35"/>
  <c i="1" r="AX58"/>
  <c i="5" r="BI162"/>
  <c r="BH162"/>
  <c r="BF162"/>
  <c r="BE162"/>
  <c r="T162"/>
  <c r="R162"/>
  <c r="P162"/>
  <c r="BK162"/>
  <c r="J162"/>
  <c r="BG162"/>
  <c r="BI160"/>
  <c r="BH160"/>
  <c r="BF160"/>
  <c r="BE160"/>
  <c r="T160"/>
  <c r="R160"/>
  <c r="P160"/>
  <c r="BK160"/>
  <c r="J160"/>
  <c r="BG160"/>
  <c r="BI154"/>
  <c r="BH154"/>
  <c r="BF154"/>
  <c r="BE154"/>
  <c r="T154"/>
  <c r="R154"/>
  <c r="P154"/>
  <c r="BK154"/>
  <c r="J154"/>
  <c r="BG154"/>
  <c r="BI152"/>
  <c r="BH152"/>
  <c r="BF152"/>
  <c r="BE152"/>
  <c r="T152"/>
  <c r="R152"/>
  <c r="P152"/>
  <c r="BK152"/>
  <c r="J152"/>
  <c r="BG152"/>
  <c r="BI146"/>
  <c r="BH146"/>
  <c r="BF146"/>
  <c r="BE146"/>
  <c r="T146"/>
  <c r="R146"/>
  <c r="P146"/>
  <c r="BK146"/>
  <c r="J146"/>
  <c r="BG146"/>
  <c r="BI138"/>
  <c r="BH138"/>
  <c r="BF138"/>
  <c r="BE138"/>
  <c r="T138"/>
  <c r="R138"/>
  <c r="P138"/>
  <c r="BK138"/>
  <c r="J138"/>
  <c r="BG138"/>
  <c r="BI136"/>
  <c r="BH136"/>
  <c r="BF136"/>
  <c r="BE136"/>
  <c r="T136"/>
  <c r="R136"/>
  <c r="P136"/>
  <c r="BK136"/>
  <c r="J136"/>
  <c r="BG136"/>
  <c r="BI134"/>
  <c r="BH134"/>
  <c r="BF134"/>
  <c r="BE134"/>
  <c r="T134"/>
  <c r="R134"/>
  <c r="P134"/>
  <c r="BK134"/>
  <c r="J134"/>
  <c r="BG134"/>
  <c r="BI132"/>
  <c r="BH132"/>
  <c r="BF132"/>
  <c r="BE132"/>
  <c r="T132"/>
  <c r="R132"/>
  <c r="P132"/>
  <c r="BK132"/>
  <c r="J132"/>
  <c r="BG132"/>
  <c r="BI130"/>
  <c r="BH130"/>
  <c r="BF130"/>
  <c r="BE130"/>
  <c r="T130"/>
  <c r="R130"/>
  <c r="P130"/>
  <c r="BK130"/>
  <c r="J130"/>
  <c r="BG130"/>
  <c r="BI128"/>
  <c r="BH128"/>
  <c r="BF128"/>
  <c r="BE128"/>
  <c r="T128"/>
  <c r="R128"/>
  <c r="P128"/>
  <c r="BK128"/>
  <c r="J128"/>
  <c r="BG128"/>
  <c r="BI122"/>
  <c r="BH122"/>
  <c r="BF122"/>
  <c r="BE122"/>
  <c r="T122"/>
  <c r="R122"/>
  <c r="P122"/>
  <c r="BK122"/>
  <c r="J122"/>
  <c r="BG122"/>
  <c r="BI120"/>
  <c r="BH120"/>
  <c r="BF120"/>
  <c r="BE120"/>
  <c r="T120"/>
  <c r="T119"/>
  <c r="R120"/>
  <c r="R119"/>
  <c r="P120"/>
  <c r="P119"/>
  <c r="BK120"/>
  <c r="BK119"/>
  <c r="J119"/>
  <c r="J120"/>
  <c r="BG120"/>
  <c r="J64"/>
  <c r="BI117"/>
  <c r="BH117"/>
  <c r="BF117"/>
  <c r="BE117"/>
  <c r="T117"/>
  <c r="T116"/>
  <c r="R117"/>
  <c r="R116"/>
  <c r="P117"/>
  <c r="P116"/>
  <c r="BK117"/>
  <c r="BK116"/>
  <c r="J116"/>
  <c r="J117"/>
  <c r="BG117"/>
  <c r="J63"/>
  <c r="BI112"/>
  <c r="BH112"/>
  <c r="BF112"/>
  <c r="BE112"/>
  <c r="T112"/>
  <c r="R112"/>
  <c r="P112"/>
  <c r="BK112"/>
  <c r="J112"/>
  <c r="BG112"/>
  <c r="BI110"/>
  <c r="BH110"/>
  <c r="BF110"/>
  <c r="BE110"/>
  <c r="T110"/>
  <c r="R110"/>
  <c r="P110"/>
  <c r="BK110"/>
  <c r="J110"/>
  <c r="BG110"/>
  <c r="BI108"/>
  <c r="BH108"/>
  <c r="BF108"/>
  <c r="BE108"/>
  <c r="T108"/>
  <c r="T107"/>
  <c r="R108"/>
  <c r="R107"/>
  <c r="P108"/>
  <c r="P107"/>
  <c r="BK108"/>
  <c r="BK107"/>
  <c r="J107"/>
  <c r="J108"/>
  <c r="BG108"/>
  <c r="J62"/>
  <c r="BI100"/>
  <c r="BH100"/>
  <c r="BF100"/>
  <c r="BE100"/>
  <c r="T100"/>
  <c r="R100"/>
  <c r="P100"/>
  <c r="BK100"/>
  <c r="J100"/>
  <c r="BG100"/>
  <c r="BI96"/>
  <c r="BH96"/>
  <c r="BF96"/>
  <c r="BE96"/>
  <c r="T96"/>
  <c r="R96"/>
  <c r="P96"/>
  <c r="BK96"/>
  <c r="J96"/>
  <c r="BG96"/>
  <c r="BI87"/>
  <c r="F37"/>
  <c i="1" r="BD58"/>
  <c i="5" r="BH87"/>
  <c r="F36"/>
  <c i="1" r="BC58"/>
  <c i="5" r="BF87"/>
  <c r="J34"/>
  <c i="1" r="AW58"/>
  <c i="5" r="F34"/>
  <c i="1" r="BA58"/>
  <c i="5" r="BE87"/>
  <c r="J33"/>
  <c i="1" r="AV58"/>
  <c i="5" r="F33"/>
  <c i="1" r="AZ58"/>
  <c i="5" r="T87"/>
  <c r="T86"/>
  <c r="T85"/>
  <c r="T84"/>
  <c r="R87"/>
  <c r="R86"/>
  <c r="R85"/>
  <c r="R84"/>
  <c r="P87"/>
  <c r="P86"/>
  <c r="P85"/>
  <c r="P84"/>
  <c i="1" r="AU58"/>
  <c i="5" r="BK87"/>
  <c r="BK86"/>
  <c r="J86"/>
  <c r="BK85"/>
  <c r="J85"/>
  <c r="BK84"/>
  <c r="J84"/>
  <c r="J59"/>
  <c r="J30"/>
  <c i="1" r="AG58"/>
  <c i="5" r="J87"/>
  <c r="BG87"/>
  <c r="F35"/>
  <c i="1" r="BB58"/>
  <c i="5" r="J61"/>
  <c r="J60"/>
  <c r="J81"/>
  <c r="J80"/>
  <c r="F80"/>
  <c r="F78"/>
  <c r="E76"/>
  <c r="J55"/>
  <c r="J54"/>
  <c r="F54"/>
  <c r="F52"/>
  <c r="E50"/>
  <c r="J39"/>
  <c r="J18"/>
  <c r="E18"/>
  <c r="F81"/>
  <c r="F55"/>
  <c r="J17"/>
  <c r="J12"/>
  <c r="J78"/>
  <c r="J52"/>
  <c r="E7"/>
  <c r="E74"/>
  <c r="E48"/>
  <c i="4" r="J37"/>
  <c r="J36"/>
  <c i="1" r="AY57"/>
  <c i="4" r="J35"/>
  <c i="1" r="AX57"/>
  <c i="4" r="BI521"/>
  <c r="BH521"/>
  <c r="BF521"/>
  <c r="BE521"/>
  <c r="T521"/>
  <c r="T520"/>
  <c r="R521"/>
  <c r="R520"/>
  <c r="P521"/>
  <c r="P520"/>
  <c r="BK521"/>
  <c r="BK520"/>
  <c r="J520"/>
  <c r="J521"/>
  <c r="BG521"/>
  <c r="J68"/>
  <c r="BI510"/>
  <c r="BH510"/>
  <c r="BF510"/>
  <c r="BE510"/>
  <c r="T510"/>
  <c r="T509"/>
  <c r="R510"/>
  <c r="R509"/>
  <c r="P510"/>
  <c r="P509"/>
  <c r="BK510"/>
  <c r="BK509"/>
  <c r="J509"/>
  <c r="J510"/>
  <c r="BG510"/>
  <c r="J67"/>
  <c r="BI500"/>
  <c r="BH500"/>
  <c r="BF500"/>
  <c r="BE500"/>
  <c r="T500"/>
  <c r="R500"/>
  <c r="P500"/>
  <c r="BK500"/>
  <c r="J500"/>
  <c r="BG500"/>
  <c r="BI491"/>
  <c r="BH491"/>
  <c r="BF491"/>
  <c r="BE491"/>
  <c r="T491"/>
  <c r="T490"/>
  <c r="R491"/>
  <c r="R490"/>
  <c r="P491"/>
  <c r="P490"/>
  <c r="BK491"/>
  <c r="BK490"/>
  <c r="J490"/>
  <c r="J491"/>
  <c r="BG491"/>
  <c r="J66"/>
  <c r="BI481"/>
  <c r="BH481"/>
  <c r="BF481"/>
  <c r="BE481"/>
  <c r="T481"/>
  <c r="T480"/>
  <c r="R481"/>
  <c r="R480"/>
  <c r="P481"/>
  <c r="P480"/>
  <c r="BK481"/>
  <c r="BK480"/>
  <c r="J480"/>
  <c r="J481"/>
  <c r="BG481"/>
  <c r="J65"/>
  <c r="BI470"/>
  <c r="BH470"/>
  <c r="BF470"/>
  <c r="BE470"/>
  <c r="T470"/>
  <c r="R470"/>
  <c r="P470"/>
  <c r="BK470"/>
  <c r="J470"/>
  <c r="BG470"/>
  <c r="BI460"/>
  <c r="BH460"/>
  <c r="BF460"/>
  <c r="BE460"/>
  <c r="T460"/>
  <c r="R460"/>
  <c r="P460"/>
  <c r="BK460"/>
  <c r="J460"/>
  <c r="BG460"/>
  <c r="BI449"/>
  <c r="BH449"/>
  <c r="BF449"/>
  <c r="BE449"/>
  <c r="T449"/>
  <c r="R449"/>
  <c r="P449"/>
  <c r="BK449"/>
  <c r="J449"/>
  <c r="BG449"/>
  <c r="BI437"/>
  <c r="BH437"/>
  <c r="BF437"/>
  <c r="BE437"/>
  <c r="T437"/>
  <c r="R437"/>
  <c r="P437"/>
  <c r="BK437"/>
  <c r="J437"/>
  <c r="BG437"/>
  <c r="BI432"/>
  <c r="BH432"/>
  <c r="BF432"/>
  <c r="BE432"/>
  <c r="T432"/>
  <c r="R432"/>
  <c r="P432"/>
  <c r="BK432"/>
  <c r="J432"/>
  <c r="BG432"/>
  <c r="BI423"/>
  <c r="BH423"/>
  <c r="BF423"/>
  <c r="BE423"/>
  <c r="T423"/>
  <c r="R423"/>
  <c r="P423"/>
  <c r="BK423"/>
  <c r="J423"/>
  <c r="BG423"/>
  <c r="BI414"/>
  <c r="BH414"/>
  <c r="BF414"/>
  <c r="BE414"/>
  <c r="T414"/>
  <c r="R414"/>
  <c r="P414"/>
  <c r="BK414"/>
  <c r="J414"/>
  <c r="BG414"/>
  <c r="BI405"/>
  <c r="BH405"/>
  <c r="BF405"/>
  <c r="BE405"/>
  <c r="T405"/>
  <c r="R405"/>
  <c r="P405"/>
  <c r="BK405"/>
  <c r="J405"/>
  <c r="BG405"/>
  <c r="BI396"/>
  <c r="BH396"/>
  <c r="BF396"/>
  <c r="BE396"/>
  <c r="T396"/>
  <c r="R396"/>
  <c r="P396"/>
  <c r="BK396"/>
  <c r="J396"/>
  <c r="BG396"/>
  <c r="BI369"/>
  <c r="BH369"/>
  <c r="BF369"/>
  <c r="BE369"/>
  <c r="T369"/>
  <c r="R369"/>
  <c r="P369"/>
  <c r="BK369"/>
  <c r="J369"/>
  <c r="BG369"/>
  <c r="BI355"/>
  <c r="BH355"/>
  <c r="BF355"/>
  <c r="BE355"/>
  <c r="T355"/>
  <c r="T354"/>
  <c r="R355"/>
  <c r="R354"/>
  <c r="P355"/>
  <c r="P354"/>
  <c r="BK355"/>
  <c r="BK354"/>
  <c r="J354"/>
  <c r="J355"/>
  <c r="BG355"/>
  <c r="J64"/>
  <c r="BI349"/>
  <c r="BH349"/>
  <c r="BF349"/>
  <c r="BE349"/>
  <c r="T349"/>
  <c r="T348"/>
  <c r="R349"/>
  <c r="R348"/>
  <c r="P349"/>
  <c r="P348"/>
  <c r="BK349"/>
  <c r="BK348"/>
  <c r="J348"/>
  <c r="J349"/>
  <c r="BG349"/>
  <c r="J63"/>
  <c r="BI346"/>
  <c r="BH346"/>
  <c r="BF346"/>
  <c r="BE346"/>
  <c r="T346"/>
  <c r="R346"/>
  <c r="P346"/>
  <c r="BK346"/>
  <c r="J346"/>
  <c r="BG346"/>
  <c r="BI340"/>
  <c r="BH340"/>
  <c r="BF340"/>
  <c r="BE340"/>
  <c r="T340"/>
  <c r="R340"/>
  <c r="P340"/>
  <c r="BK340"/>
  <c r="J340"/>
  <c r="BG340"/>
  <c r="BI334"/>
  <c r="BH334"/>
  <c r="BF334"/>
  <c r="BE334"/>
  <c r="T334"/>
  <c r="R334"/>
  <c r="P334"/>
  <c r="BK334"/>
  <c r="J334"/>
  <c r="BG334"/>
  <c r="BI320"/>
  <c r="BH320"/>
  <c r="BF320"/>
  <c r="BE320"/>
  <c r="T320"/>
  <c r="T319"/>
  <c r="R320"/>
  <c r="R319"/>
  <c r="P320"/>
  <c r="P319"/>
  <c r="BK320"/>
  <c r="BK319"/>
  <c r="J319"/>
  <c r="J320"/>
  <c r="BG320"/>
  <c r="J62"/>
  <c r="BI299"/>
  <c r="BH299"/>
  <c r="BF299"/>
  <c r="BE299"/>
  <c r="T299"/>
  <c r="R299"/>
  <c r="P299"/>
  <c r="BK299"/>
  <c r="J299"/>
  <c r="BG299"/>
  <c r="BI289"/>
  <c r="BH289"/>
  <c r="BF289"/>
  <c r="BE289"/>
  <c r="T289"/>
  <c r="R289"/>
  <c r="P289"/>
  <c r="BK289"/>
  <c r="J289"/>
  <c r="BG289"/>
  <c r="BI284"/>
  <c r="BH284"/>
  <c r="BF284"/>
  <c r="BE284"/>
  <c r="T284"/>
  <c r="R284"/>
  <c r="P284"/>
  <c r="BK284"/>
  <c r="J284"/>
  <c r="BG284"/>
  <c r="BI273"/>
  <c r="BH273"/>
  <c r="BF273"/>
  <c r="BE273"/>
  <c r="T273"/>
  <c r="R273"/>
  <c r="P273"/>
  <c r="BK273"/>
  <c r="J273"/>
  <c r="BG273"/>
  <c r="BI262"/>
  <c r="BH262"/>
  <c r="BF262"/>
  <c r="BE262"/>
  <c r="T262"/>
  <c r="R262"/>
  <c r="P262"/>
  <c r="BK262"/>
  <c r="J262"/>
  <c r="BG262"/>
  <c r="BI258"/>
  <c r="BH258"/>
  <c r="BF258"/>
  <c r="BE258"/>
  <c r="T258"/>
  <c r="R258"/>
  <c r="P258"/>
  <c r="BK258"/>
  <c r="J258"/>
  <c r="BG258"/>
  <c r="BI250"/>
  <c r="BH250"/>
  <c r="BF250"/>
  <c r="BE250"/>
  <c r="T250"/>
  <c r="R250"/>
  <c r="P250"/>
  <c r="BK250"/>
  <c r="J250"/>
  <c r="BG250"/>
  <c r="BI241"/>
  <c r="BH241"/>
  <c r="BF241"/>
  <c r="BE241"/>
  <c r="T241"/>
  <c r="R241"/>
  <c r="P241"/>
  <c r="BK241"/>
  <c r="J241"/>
  <c r="BG241"/>
  <c r="BI236"/>
  <c r="BH236"/>
  <c r="BF236"/>
  <c r="BE236"/>
  <c r="T236"/>
  <c r="R236"/>
  <c r="P236"/>
  <c r="BK236"/>
  <c r="J236"/>
  <c r="BG236"/>
  <c r="BI222"/>
  <c r="BH222"/>
  <c r="BF222"/>
  <c r="BE222"/>
  <c r="T222"/>
  <c r="R222"/>
  <c r="P222"/>
  <c r="BK222"/>
  <c r="J222"/>
  <c r="BG222"/>
  <c r="BI217"/>
  <c r="BH217"/>
  <c r="BF217"/>
  <c r="BE217"/>
  <c r="T217"/>
  <c r="R217"/>
  <c r="P217"/>
  <c r="BK217"/>
  <c r="J217"/>
  <c r="BG217"/>
  <c r="BI213"/>
  <c r="BH213"/>
  <c r="BF213"/>
  <c r="BE213"/>
  <c r="T213"/>
  <c r="R213"/>
  <c r="P213"/>
  <c r="BK213"/>
  <c r="J213"/>
  <c r="BG213"/>
  <c r="BI208"/>
  <c r="BH208"/>
  <c r="BF208"/>
  <c r="BE208"/>
  <c r="T208"/>
  <c r="R208"/>
  <c r="P208"/>
  <c r="BK208"/>
  <c r="J208"/>
  <c r="BG208"/>
  <c r="BI204"/>
  <c r="BH204"/>
  <c r="BF204"/>
  <c r="BE204"/>
  <c r="T204"/>
  <c r="R204"/>
  <c r="P204"/>
  <c r="BK204"/>
  <c r="J204"/>
  <c r="BG204"/>
  <c r="BI165"/>
  <c r="BH165"/>
  <c r="BF165"/>
  <c r="BE165"/>
  <c r="T165"/>
  <c r="R165"/>
  <c r="P165"/>
  <c r="BK165"/>
  <c r="J165"/>
  <c r="BG165"/>
  <c r="BI160"/>
  <c r="BH160"/>
  <c r="BF160"/>
  <c r="BE160"/>
  <c r="T160"/>
  <c r="R160"/>
  <c r="P160"/>
  <c r="BK160"/>
  <c r="J160"/>
  <c r="BG160"/>
  <c r="BI155"/>
  <c r="BH155"/>
  <c r="BF155"/>
  <c r="BE155"/>
  <c r="T155"/>
  <c r="R155"/>
  <c r="P155"/>
  <c r="BK155"/>
  <c r="J155"/>
  <c r="BG155"/>
  <c r="BI146"/>
  <c r="BH146"/>
  <c r="BF146"/>
  <c r="BE146"/>
  <c r="T146"/>
  <c r="R146"/>
  <c r="P146"/>
  <c r="BK146"/>
  <c r="J146"/>
  <c r="BG146"/>
  <c r="BI131"/>
  <c r="BH131"/>
  <c r="BF131"/>
  <c r="BE131"/>
  <c r="T131"/>
  <c r="R131"/>
  <c r="P131"/>
  <c r="BK131"/>
  <c r="J131"/>
  <c r="BG131"/>
  <c r="BI126"/>
  <c r="BH126"/>
  <c r="BF126"/>
  <c r="BE126"/>
  <c r="T126"/>
  <c r="R126"/>
  <c r="P126"/>
  <c r="BK126"/>
  <c r="J126"/>
  <c r="BG126"/>
  <c r="BI103"/>
  <c r="BH103"/>
  <c r="BF103"/>
  <c r="BE103"/>
  <c r="T103"/>
  <c r="R103"/>
  <c r="P103"/>
  <c r="BK103"/>
  <c r="J103"/>
  <c r="BG103"/>
  <c r="BI98"/>
  <c r="BH98"/>
  <c r="BF98"/>
  <c r="BE98"/>
  <c r="T98"/>
  <c r="R98"/>
  <c r="P98"/>
  <c r="BK98"/>
  <c r="J98"/>
  <c r="BG98"/>
  <c r="BI91"/>
  <c r="F37"/>
  <c i="1" r="BD57"/>
  <c i="4" r="BH91"/>
  <c r="F36"/>
  <c i="1" r="BC57"/>
  <c i="4" r="BF91"/>
  <c r="J34"/>
  <c i="1" r="AW57"/>
  <c i="4" r="F34"/>
  <c i="1" r="BA57"/>
  <c i="4" r="BE91"/>
  <c r="J33"/>
  <c i="1" r="AV57"/>
  <c i="4" r="F33"/>
  <c i="1" r="AZ57"/>
  <c i="4" r="T91"/>
  <c r="T90"/>
  <c r="T89"/>
  <c r="T88"/>
  <c r="R91"/>
  <c r="R90"/>
  <c r="R89"/>
  <c r="R88"/>
  <c r="P91"/>
  <c r="P90"/>
  <c r="P89"/>
  <c r="P88"/>
  <c i="1" r="AU57"/>
  <c i="4" r="BK91"/>
  <c r="BK90"/>
  <c r="J90"/>
  <c r="BK89"/>
  <c r="J89"/>
  <c r="BK88"/>
  <c r="J88"/>
  <c r="J59"/>
  <c r="J30"/>
  <c i="1" r="AG57"/>
  <c i="4" r="J91"/>
  <c r="BG91"/>
  <c r="F35"/>
  <c i="1" r="BB57"/>
  <c i="4" r="J61"/>
  <c r="J60"/>
  <c r="J85"/>
  <c r="J84"/>
  <c r="F84"/>
  <c r="F82"/>
  <c r="E80"/>
  <c r="J55"/>
  <c r="J54"/>
  <c r="F54"/>
  <c r="F52"/>
  <c r="E50"/>
  <c r="J39"/>
  <c r="J18"/>
  <c r="E18"/>
  <c r="F85"/>
  <c r="F55"/>
  <c r="J17"/>
  <c r="J12"/>
  <c r="J82"/>
  <c r="J52"/>
  <c r="E7"/>
  <c r="E78"/>
  <c r="E48"/>
  <c i="3" r="J37"/>
  <c r="J36"/>
  <c i="1" r="AY56"/>
  <c i="3" r="J35"/>
  <c i="1" r="AX56"/>
  <c i="3" r="BI363"/>
  <c r="BH363"/>
  <c r="BF363"/>
  <c r="BE363"/>
  <c r="T363"/>
  <c r="T362"/>
  <c r="R363"/>
  <c r="R362"/>
  <c r="P363"/>
  <c r="P362"/>
  <c r="BK363"/>
  <c r="BK362"/>
  <c r="J362"/>
  <c r="J363"/>
  <c r="BG363"/>
  <c r="J68"/>
  <c r="BI358"/>
  <c r="BH358"/>
  <c r="BF358"/>
  <c r="BE358"/>
  <c r="T358"/>
  <c r="R358"/>
  <c r="P358"/>
  <c r="BK358"/>
  <c r="J358"/>
  <c r="BG358"/>
  <c r="BI343"/>
  <c r="BH343"/>
  <c r="BF343"/>
  <c r="BE343"/>
  <c r="T343"/>
  <c r="T342"/>
  <c r="R343"/>
  <c r="R342"/>
  <c r="P343"/>
  <c r="P342"/>
  <c r="BK343"/>
  <c r="BK342"/>
  <c r="J342"/>
  <c r="J343"/>
  <c r="BG343"/>
  <c r="J67"/>
  <c r="BI335"/>
  <c r="BH335"/>
  <c r="BF335"/>
  <c r="BE335"/>
  <c r="T335"/>
  <c r="R335"/>
  <c r="P335"/>
  <c r="BK335"/>
  <c r="J335"/>
  <c r="BG335"/>
  <c r="BI329"/>
  <c r="BH329"/>
  <c r="BF329"/>
  <c r="BE329"/>
  <c r="T329"/>
  <c r="R329"/>
  <c r="P329"/>
  <c r="BK329"/>
  <c r="J329"/>
  <c r="BG329"/>
  <c r="BI322"/>
  <c r="BH322"/>
  <c r="BF322"/>
  <c r="BE322"/>
  <c r="T322"/>
  <c r="T321"/>
  <c r="R322"/>
  <c r="R321"/>
  <c r="P322"/>
  <c r="P321"/>
  <c r="BK322"/>
  <c r="BK321"/>
  <c r="J321"/>
  <c r="J322"/>
  <c r="BG322"/>
  <c r="J66"/>
  <c r="BI314"/>
  <c r="BH314"/>
  <c r="BF314"/>
  <c r="BE314"/>
  <c r="T314"/>
  <c r="T313"/>
  <c r="R314"/>
  <c r="R313"/>
  <c r="P314"/>
  <c r="P313"/>
  <c r="BK314"/>
  <c r="BK313"/>
  <c r="J313"/>
  <c r="J314"/>
  <c r="BG314"/>
  <c r="J65"/>
  <c r="BI303"/>
  <c r="BH303"/>
  <c r="BF303"/>
  <c r="BE303"/>
  <c r="T303"/>
  <c r="R303"/>
  <c r="P303"/>
  <c r="BK303"/>
  <c r="J303"/>
  <c r="BG303"/>
  <c r="BI298"/>
  <c r="BH298"/>
  <c r="BF298"/>
  <c r="BE298"/>
  <c r="T298"/>
  <c r="R298"/>
  <c r="P298"/>
  <c r="BK298"/>
  <c r="J298"/>
  <c r="BG298"/>
  <c r="BI294"/>
  <c r="BH294"/>
  <c r="BF294"/>
  <c r="BE294"/>
  <c r="T294"/>
  <c r="R294"/>
  <c r="P294"/>
  <c r="BK294"/>
  <c r="J294"/>
  <c r="BG294"/>
  <c r="BI289"/>
  <c r="BH289"/>
  <c r="BF289"/>
  <c r="BE289"/>
  <c r="T289"/>
  <c r="R289"/>
  <c r="P289"/>
  <c r="BK289"/>
  <c r="J289"/>
  <c r="BG289"/>
  <c r="BI279"/>
  <c r="BH279"/>
  <c r="BF279"/>
  <c r="BE279"/>
  <c r="T279"/>
  <c r="R279"/>
  <c r="P279"/>
  <c r="BK279"/>
  <c r="J279"/>
  <c r="BG279"/>
  <c r="BI269"/>
  <c r="BH269"/>
  <c r="BF269"/>
  <c r="BE269"/>
  <c r="T269"/>
  <c r="R269"/>
  <c r="P269"/>
  <c r="BK269"/>
  <c r="J269"/>
  <c r="BG269"/>
  <c r="BI258"/>
  <c r="BH258"/>
  <c r="BF258"/>
  <c r="BE258"/>
  <c r="T258"/>
  <c r="T257"/>
  <c r="R258"/>
  <c r="R257"/>
  <c r="P258"/>
  <c r="P257"/>
  <c r="BK258"/>
  <c r="BK257"/>
  <c r="J257"/>
  <c r="J258"/>
  <c r="BG258"/>
  <c r="J64"/>
  <c r="BI252"/>
  <c r="BH252"/>
  <c r="BF252"/>
  <c r="BE252"/>
  <c r="T252"/>
  <c r="T251"/>
  <c r="R252"/>
  <c r="R251"/>
  <c r="P252"/>
  <c r="P251"/>
  <c r="BK252"/>
  <c r="BK251"/>
  <c r="J251"/>
  <c r="J252"/>
  <c r="BG252"/>
  <c r="J63"/>
  <c r="BI249"/>
  <c r="BH249"/>
  <c r="BF249"/>
  <c r="BE249"/>
  <c r="T249"/>
  <c r="R249"/>
  <c r="P249"/>
  <c r="BK249"/>
  <c r="J249"/>
  <c r="BG249"/>
  <c r="BI245"/>
  <c r="BH245"/>
  <c r="BF245"/>
  <c r="BE245"/>
  <c r="T245"/>
  <c r="R245"/>
  <c r="P245"/>
  <c r="BK245"/>
  <c r="J245"/>
  <c r="BG245"/>
  <c r="BI239"/>
  <c r="BH239"/>
  <c r="BF239"/>
  <c r="BE239"/>
  <c r="T239"/>
  <c r="R239"/>
  <c r="P239"/>
  <c r="BK239"/>
  <c r="J239"/>
  <c r="BG239"/>
  <c r="BI231"/>
  <c r="BH231"/>
  <c r="BF231"/>
  <c r="BE231"/>
  <c r="T231"/>
  <c r="T230"/>
  <c r="R231"/>
  <c r="R230"/>
  <c r="P231"/>
  <c r="P230"/>
  <c r="BK231"/>
  <c r="BK230"/>
  <c r="J230"/>
  <c r="J231"/>
  <c r="BG231"/>
  <c r="J62"/>
  <c r="BI219"/>
  <c r="BH219"/>
  <c r="BF219"/>
  <c r="BE219"/>
  <c r="T219"/>
  <c r="R219"/>
  <c r="P219"/>
  <c r="BK219"/>
  <c r="J219"/>
  <c r="BG219"/>
  <c r="BI215"/>
  <c r="BH215"/>
  <c r="BF215"/>
  <c r="BE215"/>
  <c r="T215"/>
  <c r="R215"/>
  <c r="P215"/>
  <c r="BK215"/>
  <c r="J215"/>
  <c r="BG215"/>
  <c r="BI207"/>
  <c r="BH207"/>
  <c r="BF207"/>
  <c r="BE207"/>
  <c r="T207"/>
  <c r="R207"/>
  <c r="P207"/>
  <c r="BK207"/>
  <c r="J207"/>
  <c r="BG207"/>
  <c r="BI198"/>
  <c r="BH198"/>
  <c r="BF198"/>
  <c r="BE198"/>
  <c r="T198"/>
  <c r="R198"/>
  <c r="P198"/>
  <c r="BK198"/>
  <c r="J198"/>
  <c r="BG198"/>
  <c r="BI190"/>
  <c r="BH190"/>
  <c r="BF190"/>
  <c r="BE190"/>
  <c r="T190"/>
  <c r="R190"/>
  <c r="P190"/>
  <c r="BK190"/>
  <c r="J190"/>
  <c r="BG190"/>
  <c r="BI176"/>
  <c r="BH176"/>
  <c r="BF176"/>
  <c r="BE176"/>
  <c r="T176"/>
  <c r="R176"/>
  <c r="P176"/>
  <c r="BK176"/>
  <c r="J176"/>
  <c r="BG176"/>
  <c r="BI172"/>
  <c r="BH172"/>
  <c r="BF172"/>
  <c r="BE172"/>
  <c r="T172"/>
  <c r="R172"/>
  <c r="P172"/>
  <c r="BK172"/>
  <c r="J172"/>
  <c r="BG172"/>
  <c r="BI167"/>
  <c r="BH167"/>
  <c r="BF167"/>
  <c r="BE167"/>
  <c r="T167"/>
  <c r="R167"/>
  <c r="P167"/>
  <c r="BK167"/>
  <c r="J167"/>
  <c r="BG167"/>
  <c r="BI163"/>
  <c r="BH163"/>
  <c r="BF163"/>
  <c r="BE163"/>
  <c r="T163"/>
  <c r="R163"/>
  <c r="P163"/>
  <c r="BK163"/>
  <c r="J163"/>
  <c r="BG163"/>
  <c r="BI153"/>
  <c r="BH153"/>
  <c r="BF153"/>
  <c r="BE153"/>
  <c r="T153"/>
  <c r="R153"/>
  <c r="P153"/>
  <c r="BK153"/>
  <c r="J153"/>
  <c r="BG153"/>
  <c r="BI148"/>
  <c r="BH148"/>
  <c r="BF148"/>
  <c r="BE148"/>
  <c r="T148"/>
  <c r="R148"/>
  <c r="P148"/>
  <c r="BK148"/>
  <c r="J148"/>
  <c r="BG148"/>
  <c r="BI137"/>
  <c r="BH137"/>
  <c r="BF137"/>
  <c r="BE137"/>
  <c r="T137"/>
  <c r="R137"/>
  <c r="P137"/>
  <c r="BK137"/>
  <c r="J137"/>
  <c r="BG137"/>
  <c r="BI132"/>
  <c r="BH132"/>
  <c r="BF132"/>
  <c r="BE132"/>
  <c r="T132"/>
  <c r="R132"/>
  <c r="P132"/>
  <c r="BK132"/>
  <c r="J132"/>
  <c r="BG132"/>
  <c r="BI123"/>
  <c r="BH123"/>
  <c r="BF123"/>
  <c r="BE123"/>
  <c r="T123"/>
  <c r="R123"/>
  <c r="P123"/>
  <c r="BK123"/>
  <c r="J123"/>
  <c r="BG123"/>
  <c r="BI108"/>
  <c r="BH108"/>
  <c r="BF108"/>
  <c r="BE108"/>
  <c r="T108"/>
  <c r="R108"/>
  <c r="P108"/>
  <c r="BK108"/>
  <c r="J108"/>
  <c r="BG108"/>
  <c r="BI103"/>
  <c r="BH103"/>
  <c r="BF103"/>
  <c r="BE103"/>
  <c r="T103"/>
  <c r="R103"/>
  <c r="P103"/>
  <c r="BK103"/>
  <c r="J103"/>
  <c r="BG103"/>
  <c r="BI91"/>
  <c r="F37"/>
  <c i="1" r="BD56"/>
  <c i="3" r="BH91"/>
  <c r="F36"/>
  <c i="1" r="BC56"/>
  <c i="3" r="BF91"/>
  <c r="J34"/>
  <c i="1" r="AW56"/>
  <c i="3" r="F34"/>
  <c i="1" r="BA56"/>
  <c i="3" r="BE91"/>
  <c r="J33"/>
  <c i="1" r="AV56"/>
  <c i="3" r="F33"/>
  <c i="1" r="AZ56"/>
  <c i="3" r="T91"/>
  <c r="T90"/>
  <c r="T89"/>
  <c r="T88"/>
  <c r="R91"/>
  <c r="R90"/>
  <c r="R89"/>
  <c r="R88"/>
  <c r="P91"/>
  <c r="P90"/>
  <c r="P89"/>
  <c r="P88"/>
  <c i="1" r="AU56"/>
  <c i="3" r="BK91"/>
  <c r="BK90"/>
  <c r="J90"/>
  <c r="BK89"/>
  <c r="J89"/>
  <c r="BK88"/>
  <c r="J88"/>
  <c r="J59"/>
  <c r="J30"/>
  <c i="1" r="AG56"/>
  <c i="3" r="J91"/>
  <c r="BG91"/>
  <c r="F35"/>
  <c i="1" r="BB56"/>
  <c i="3" r="J61"/>
  <c r="J60"/>
  <c r="J85"/>
  <c r="J84"/>
  <c r="F84"/>
  <c r="F82"/>
  <c r="E80"/>
  <c r="J55"/>
  <c r="J54"/>
  <c r="F54"/>
  <c r="F52"/>
  <c r="E50"/>
  <c r="J39"/>
  <c r="J18"/>
  <c r="E18"/>
  <c r="F85"/>
  <c r="F55"/>
  <c r="J17"/>
  <c r="J12"/>
  <c r="J82"/>
  <c r="J52"/>
  <c r="E7"/>
  <c r="E78"/>
  <c r="E48"/>
  <c i="2" r="J37"/>
  <c r="J36"/>
  <c i="1" r="AY55"/>
  <c i="2" r="J35"/>
  <c i="1" r="AX55"/>
  <c i="2" r="BI594"/>
  <c r="BH594"/>
  <c r="BF594"/>
  <c r="BE594"/>
  <c r="T594"/>
  <c r="T593"/>
  <c r="R594"/>
  <c r="R593"/>
  <c r="P594"/>
  <c r="P593"/>
  <c r="BK594"/>
  <c r="BK593"/>
  <c r="J593"/>
  <c r="J594"/>
  <c r="BG594"/>
  <c r="J66"/>
  <c r="BI581"/>
  <c r="BH581"/>
  <c r="BF581"/>
  <c r="BE581"/>
  <c r="T581"/>
  <c r="R581"/>
  <c r="P581"/>
  <c r="BK581"/>
  <c r="J581"/>
  <c r="BG581"/>
  <c r="BI575"/>
  <c r="BH575"/>
  <c r="BF575"/>
  <c r="BE575"/>
  <c r="T575"/>
  <c r="R575"/>
  <c r="P575"/>
  <c r="BK575"/>
  <c r="J575"/>
  <c r="BG575"/>
  <c r="BI570"/>
  <c r="BH570"/>
  <c r="BF570"/>
  <c r="BE570"/>
  <c r="T570"/>
  <c r="R570"/>
  <c r="P570"/>
  <c r="BK570"/>
  <c r="J570"/>
  <c r="BG570"/>
  <c r="BI561"/>
  <c r="BH561"/>
  <c r="BF561"/>
  <c r="BE561"/>
  <c r="T561"/>
  <c r="T560"/>
  <c r="R561"/>
  <c r="R560"/>
  <c r="P561"/>
  <c r="P560"/>
  <c r="BK561"/>
  <c r="BK560"/>
  <c r="J560"/>
  <c r="J561"/>
  <c r="BG561"/>
  <c r="J65"/>
  <c r="BI549"/>
  <c r="BH549"/>
  <c r="BF549"/>
  <c r="BE549"/>
  <c r="T549"/>
  <c r="R549"/>
  <c r="P549"/>
  <c r="BK549"/>
  <c r="J549"/>
  <c r="BG549"/>
  <c r="BI537"/>
  <c r="BH537"/>
  <c r="BF537"/>
  <c r="BE537"/>
  <c r="T537"/>
  <c r="R537"/>
  <c r="P537"/>
  <c r="BK537"/>
  <c r="J537"/>
  <c r="BG537"/>
  <c r="BI532"/>
  <c r="BH532"/>
  <c r="BF532"/>
  <c r="BE532"/>
  <c r="T532"/>
  <c r="R532"/>
  <c r="P532"/>
  <c r="BK532"/>
  <c r="J532"/>
  <c r="BG532"/>
  <c r="BI521"/>
  <c r="BH521"/>
  <c r="BF521"/>
  <c r="BE521"/>
  <c r="T521"/>
  <c r="R521"/>
  <c r="P521"/>
  <c r="BK521"/>
  <c r="J521"/>
  <c r="BG521"/>
  <c r="BI497"/>
  <c r="BH497"/>
  <c r="BF497"/>
  <c r="BE497"/>
  <c r="T497"/>
  <c r="R497"/>
  <c r="P497"/>
  <c r="BK497"/>
  <c r="J497"/>
  <c r="BG497"/>
  <c r="BI491"/>
  <c r="BH491"/>
  <c r="BF491"/>
  <c r="BE491"/>
  <c r="T491"/>
  <c r="T490"/>
  <c r="R491"/>
  <c r="R490"/>
  <c r="P491"/>
  <c r="P490"/>
  <c r="BK491"/>
  <c r="BK490"/>
  <c r="J490"/>
  <c r="J491"/>
  <c r="BG491"/>
  <c r="J64"/>
  <c r="BI476"/>
  <c r="BH476"/>
  <c r="BF476"/>
  <c r="BE476"/>
  <c r="T476"/>
  <c r="T475"/>
  <c r="R476"/>
  <c r="R475"/>
  <c r="P476"/>
  <c r="P475"/>
  <c r="BK476"/>
  <c r="BK475"/>
  <c r="J475"/>
  <c r="J476"/>
  <c r="BG476"/>
  <c r="J63"/>
  <c r="BI464"/>
  <c r="BH464"/>
  <c r="BF464"/>
  <c r="BE464"/>
  <c r="T464"/>
  <c r="R464"/>
  <c r="P464"/>
  <c r="BK464"/>
  <c r="J464"/>
  <c r="BG464"/>
  <c r="BI453"/>
  <c r="BH453"/>
  <c r="BF453"/>
  <c r="BE453"/>
  <c r="T453"/>
  <c r="R453"/>
  <c r="P453"/>
  <c r="BK453"/>
  <c r="J453"/>
  <c r="BG453"/>
  <c r="BI444"/>
  <c r="BH444"/>
  <c r="BF444"/>
  <c r="BE444"/>
  <c r="T444"/>
  <c r="R444"/>
  <c r="P444"/>
  <c r="BK444"/>
  <c r="J444"/>
  <c r="BG444"/>
  <c r="BI432"/>
  <c r="BH432"/>
  <c r="BF432"/>
  <c r="BE432"/>
  <c r="T432"/>
  <c r="R432"/>
  <c r="P432"/>
  <c r="BK432"/>
  <c r="J432"/>
  <c r="BG432"/>
  <c r="BI427"/>
  <c r="BH427"/>
  <c r="BF427"/>
  <c r="BE427"/>
  <c r="T427"/>
  <c r="R427"/>
  <c r="P427"/>
  <c r="BK427"/>
  <c r="J427"/>
  <c r="BG427"/>
  <c r="BI422"/>
  <c r="BH422"/>
  <c r="BF422"/>
  <c r="BE422"/>
  <c r="T422"/>
  <c r="R422"/>
  <c r="P422"/>
  <c r="BK422"/>
  <c r="J422"/>
  <c r="BG422"/>
  <c r="BI406"/>
  <c r="BH406"/>
  <c r="BF406"/>
  <c r="BE406"/>
  <c r="T406"/>
  <c r="R406"/>
  <c r="P406"/>
  <c r="BK406"/>
  <c r="J406"/>
  <c r="BG406"/>
  <c r="BI400"/>
  <c r="BH400"/>
  <c r="BF400"/>
  <c r="BE400"/>
  <c r="T400"/>
  <c r="R400"/>
  <c r="P400"/>
  <c r="BK400"/>
  <c r="J400"/>
  <c r="BG400"/>
  <c r="BI393"/>
  <c r="BH393"/>
  <c r="BF393"/>
  <c r="BE393"/>
  <c r="T393"/>
  <c r="R393"/>
  <c r="P393"/>
  <c r="BK393"/>
  <c r="J393"/>
  <c r="BG393"/>
  <c r="BI387"/>
  <c r="BH387"/>
  <c r="BF387"/>
  <c r="BE387"/>
  <c r="T387"/>
  <c r="R387"/>
  <c r="P387"/>
  <c r="BK387"/>
  <c r="J387"/>
  <c r="BG387"/>
  <c r="BI375"/>
  <c r="BH375"/>
  <c r="BF375"/>
  <c r="BE375"/>
  <c r="T375"/>
  <c r="R375"/>
  <c r="P375"/>
  <c r="BK375"/>
  <c r="J375"/>
  <c r="BG375"/>
  <c r="BI364"/>
  <c r="BH364"/>
  <c r="BF364"/>
  <c r="BE364"/>
  <c r="T364"/>
  <c r="R364"/>
  <c r="P364"/>
  <c r="BK364"/>
  <c r="J364"/>
  <c r="BG364"/>
  <c r="BI351"/>
  <c r="BH351"/>
  <c r="BF351"/>
  <c r="BE351"/>
  <c r="T351"/>
  <c r="R351"/>
  <c r="P351"/>
  <c r="BK351"/>
  <c r="J351"/>
  <c r="BG351"/>
  <c r="BI345"/>
  <c r="BH345"/>
  <c r="BF345"/>
  <c r="BE345"/>
  <c r="T345"/>
  <c r="R345"/>
  <c r="P345"/>
  <c r="BK345"/>
  <c r="J345"/>
  <c r="BG345"/>
  <c r="BI334"/>
  <c r="BH334"/>
  <c r="BF334"/>
  <c r="BE334"/>
  <c r="T334"/>
  <c r="R334"/>
  <c r="P334"/>
  <c r="BK334"/>
  <c r="J334"/>
  <c r="BG334"/>
  <c r="BI328"/>
  <c r="BH328"/>
  <c r="BF328"/>
  <c r="BE328"/>
  <c r="T328"/>
  <c r="R328"/>
  <c r="P328"/>
  <c r="BK328"/>
  <c r="J328"/>
  <c r="BG328"/>
  <c r="BI296"/>
  <c r="BH296"/>
  <c r="BF296"/>
  <c r="BE296"/>
  <c r="T296"/>
  <c r="T295"/>
  <c r="R296"/>
  <c r="R295"/>
  <c r="P296"/>
  <c r="P295"/>
  <c r="BK296"/>
  <c r="BK295"/>
  <c r="J295"/>
  <c r="J296"/>
  <c r="BG296"/>
  <c r="J62"/>
  <c r="BI289"/>
  <c r="BH289"/>
  <c r="BF289"/>
  <c r="BE289"/>
  <c r="T289"/>
  <c r="R289"/>
  <c r="P289"/>
  <c r="BK289"/>
  <c r="J289"/>
  <c r="BG289"/>
  <c r="BI284"/>
  <c r="BH284"/>
  <c r="BF284"/>
  <c r="BE284"/>
  <c r="T284"/>
  <c r="R284"/>
  <c r="P284"/>
  <c r="BK284"/>
  <c r="J284"/>
  <c r="BG284"/>
  <c r="BI276"/>
  <c r="BH276"/>
  <c r="BF276"/>
  <c r="BE276"/>
  <c r="T276"/>
  <c r="R276"/>
  <c r="P276"/>
  <c r="BK276"/>
  <c r="J276"/>
  <c r="BG276"/>
  <c r="BI271"/>
  <c r="BH271"/>
  <c r="BF271"/>
  <c r="BE271"/>
  <c r="T271"/>
  <c r="R271"/>
  <c r="P271"/>
  <c r="BK271"/>
  <c r="J271"/>
  <c r="BG271"/>
  <c r="BI266"/>
  <c r="BH266"/>
  <c r="BF266"/>
  <c r="BE266"/>
  <c r="T266"/>
  <c r="R266"/>
  <c r="P266"/>
  <c r="BK266"/>
  <c r="J266"/>
  <c r="BG266"/>
  <c r="BI258"/>
  <c r="BH258"/>
  <c r="BF258"/>
  <c r="BE258"/>
  <c r="T258"/>
  <c r="R258"/>
  <c r="P258"/>
  <c r="BK258"/>
  <c r="J258"/>
  <c r="BG258"/>
  <c r="BI253"/>
  <c r="BH253"/>
  <c r="BF253"/>
  <c r="BE253"/>
  <c r="T253"/>
  <c r="R253"/>
  <c r="P253"/>
  <c r="BK253"/>
  <c r="J253"/>
  <c r="BG253"/>
  <c r="BI248"/>
  <c r="BH248"/>
  <c r="BF248"/>
  <c r="BE248"/>
  <c r="T248"/>
  <c r="R248"/>
  <c r="P248"/>
  <c r="BK248"/>
  <c r="J248"/>
  <c r="BG248"/>
  <c r="BI243"/>
  <c r="BH243"/>
  <c r="BF243"/>
  <c r="BE243"/>
  <c r="T243"/>
  <c r="R243"/>
  <c r="P243"/>
  <c r="BK243"/>
  <c r="J243"/>
  <c r="BG243"/>
  <c r="BI229"/>
  <c r="BH229"/>
  <c r="BF229"/>
  <c r="BE229"/>
  <c r="T229"/>
  <c r="R229"/>
  <c r="P229"/>
  <c r="BK229"/>
  <c r="J229"/>
  <c r="BG229"/>
  <c r="BI215"/>
  <c r="BH215"/>
  <c r="BF215"/>
  <c r="BE215"/>
  <c r="T215"/>
  <c r="R215"/>
  <c r="P215"/>
  <c r="BK215"/>
  <c r="J215"/>
  <c r="BG215"/>
  <c r="BI211"/>
  <c r="BH211"/>
  <c r="BF211"/>
  <c r="BE211"/>
  <c r="T211"/>
  <c r="R211"/>
  <c r="P211"/>
  <c r="BK211"/>
  <c r="J211"/>
  <c r="BG211"/>
  <c r="BI207"/>
  <c r="BH207"/>
  <c r="BF207"/>
  <c r="BE207"/>
  <c r="T207"/>
  <c r="R207"/>
  <c r="P207"/>
  <c r="BK207"/>
  <c r="J207"/>
  <c r="BG207"/>
  <c r="BI203"/>
  <c r="BH203"/>
  <c r="BF203"/>
  <c r="BE203"/>
  <c r="T203"/>
  <c r="R203"/>
  <c r="P203"/>
  <c r="BK203"/>
  <c r="J203"/>
  <c r="BG203"/>
  <c r="BI196"/>
  <c r="BH196"/>
  <c r="BF196"/>
  <c r="BE196"/>
  <c r="T196"/>
  <c r="R196"/>
  <c r="P196"/>
  <c r="BK196"/>
  <c r="J196"/>
  <c r="BG196"/>
  <c r="BI191"/>
  <c r="BH191"/>
  <c r="BF191"/>
  <c r="BE191"/>
  <c r="T191"/>
  <c r="R191"/>
  <c r="P191"/>
  <c r="BK191"/>
  <c r="J191"/>
  <c r="BG191"/>
  <c r="BI186"/>
  <c r="BH186"/>
  <c r="BF186"/>
  <c r="BE186"/>
  <c r="T186"/>
  <c r="R186"/>
  <c r="P186"/>
  <c r="BK186"/>
  <c r="J186"/>
  <c r="BG186"/>
  <c r="BI181"/>
  <c r="BH181"/>
  <c r="BF181"/>
  <c r="BE181"/>
  <c r="T181"/>
  <c r="R181"/>
  <c r="P181"/>
  <c r="BK181"/>
  <c r="J181"/>
  <c r="BG181"/>
  <c r="BI176"/>
  <c r="BH176"/>
  <c r="BF176"/>
  <c r="BE176"/>
  <c r="T176"/>
  <c r="R176"/>
  <c r="P176"/>
  <c r="BK176"/>
  <c r="J176"/>
  <c r="BG176"/>
  <c r="BI171"/>
  <c r="BH171"/>
  <c r="BF171"/>
  <c r="BE171"/>
  <c r="T171"/>
  <c r="R171"/>
  <c r="P171"/>
  <c r="BK171"/>
  <c r="J171"/>
  <c r="BG171"/>
  <c r="BI166"/>
  <c r="BH166"/>
  <c r="BF166"/>
  <c r="BE166"/>
  <c r="T166"/>
  <c r="R166"/>
  <c r="P166"/>
  <c r="BK166"/>
  <c r="J166"/>
  <c r="BG166"/>
  <c r="BI136"/>
  <c r="BH136"/>
  <c r="BF136"/>
  <c r="BE136"/>
  <c r="T136"/>
  <c r="R136"/>
  <c r="P136"/>
  <c r="BK136"/>
  <c r="J136"/>
  <c r="BG136"/>
  <c r="BI131"/>
  <c r="BH131"/>
  <c r="BF131"/>
  <c r="BE131"/>
  <c r="T131"/>
  <c r="R131"/>
  <c r="P131"/>
  <c r="BK131"/>
  <c r="J131"/>
  <c r="BG131"/>
  <c r="BI126"/>
  <c r="BH126"/>
  <c r="BF126"/>
  <c r="BE126"/>
  <c r="T126"/>
  <c r="R126"/>
  <c r="P126"/>
  <c r="BK126"/>
  <c r="J126"/>
  <c r="BG126"/>
  <c r="BI121"/>
  <c r="BH121"/>
  <c r="BF121"/>
  <c r="BE121"/>
  <c r="T121"/>
  <c r="R121"/>
  <c r="P121"/>
  <c r="BK121"/>
  <c r="J121"/>
  <c r="BG121"/>
  <c r="BI110"/>
  <c r="BH110"/>
  <c r="BF110"/>
  <c r="BE110"/>
  <c r="T110"/>
  <c r="R110"/>
  <c r="P110"/>
  <c r="BK110"/>
  <c r="J110"/>
  <c r="BG110"/>
  <c r="BI105"/>
  <c r="BH105"/>
  <c r="BF105"/>
  <c r="BE105"/>
  <c r="T105"/>
  <c r="R105"/>
  <c r="P105"/>
  <c r="BK105"/>
  <c r="J105"/>
  <c r="BG105"/>
  <c r="BI94"/>
  <c r="BH94"/>
  <c r="BF94"/>
  <c r="BE94"/>
  <c r="T94"/>
  <c r="R94"/>
  <c r="P94"/>
  <c r="BK94"/>
  <c r="J94"/>
  <c r="BG94"/>
  <c r="BI89"/>
  <c r="F37"/>
  <c i="1" r="BD55"/>
  <c i="2" r="BH89"/>
  <c r="F36"/>
  <c i="1" r="BC55"/>
  <c i="2" r="BF89"/>
  <c r="J34"/>
  <c i="1" r="AW55"/>
  <c i="2" r="F34"/>
  <c i="1" r="BA55"/>
  <c i="2" r="BE89"/>
  <c r="J33"/>
  <c i="1" r="AV55"/>
  <c i="2" r="F33"/>
  <c i="1" r="AZ55"/>
  <c i="2" r="T89"/>
  <c r="T88"/>
  <c r="T87"/>
  <c r="T86"/>
  <c r="R89"/>
  <c r="R88"/>
  <c r="R87"/>
  <c r="R86"/>
  <c r="P89"/>
  <c r="P88"/>
  <c r="P87"/>
  <c r="P86"/>
  <c i="1" r="AU55"/>
  <c i="2" r="BK89"/>
  <c r="BK88"/>
  <c r="J88"/>
  <c r="BK87"/>
  <c r="J87"/>
  <c r="BK86"/>
  <c r="J86"/>
  <c r="J59"/>
  <c r="J30"/>
  <c i="1" r="AG55"/>
  <c i="2" r="J89"/>
  <c r="BG89"/>
  <c r="F35"/>
  <c i="1" r="BB55"/>
  <c i="2" r="J61"/>
  <c r="J60"/>
  <c r="J83"/>
  <c r="J82"/>
  <c r="F82"/>
  <c r="F80"/>
  <c r="E78"/>
  <c r="J55"/>
  <c r="J54"/>
  <c r="F54"/>
  <c r="F52"/>
  <c r="E50"/>
  <c r="J39"/>
  <c r="J18"/>
  <c r="E18"/>
  <c r="F83"/>
  <c r="F55"/>
  <c r="J17"/>
  <c r="J12"/>
  <c r="J80"/>
  <c r="J52"/>
  <c r="E7"/>
  <c r="E76"/>
  <c r="E48"/>
  <c i="1" r="BD54"/>
  <c r="W33"/>
  <c r="BC54"/>
  <c r="W32"/>
  <c r="BB54"/>
  <c r="W31"/>
  <c r="BA54"/>
  <c r="W30"/>
  <c r="AZ54"/>
  <c r="W29"/>
  <c r="AY54"/>
  <c r="AX54"/>
  <c r="AW54"/>
  <c r="AK30"/>
  <c r="AV54"/>
  <c r="AK29"/>
  <c r="AU54"/>
  <c r="AT54"/>
  <c r="AS54"/>
  <c r="AG54"/>
  <c r="AK26"/>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<sst xmlns="http://schemas.openxmlformats.org/spreadsheetml/2006/main">
  <si>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</si>
  <si>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</si>
  <si>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</si>
  <si>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</si>
  <si>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</si>
  <si>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{d5a99433-88d9-4e1c-8ad7-6fa16bc69f8d}</t>
  </si>
  <si>
    <t>0,01</t>
  </si>
  <si>
    <t>21</t>
  </si>
  <si>
    <t>15</t>
  </si>
  <si>
    <t>REKAPITULACE STAVBY</t>
  </si>
  <si>
    <t xml:space="preserve">v ---  níže se nacházejí doplnkové a pomocné údaje k sestavám  --- v</t>
  </si>
  <si>
    <t>Návod na vyplnění</t>
  </si>
  <si>
    <t>0,001</t>
  </si>
  <si>
    <t>Kód:</t>
  </si>
  <si>
    <t>3583vv</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</si>
  <si>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</si>
  <si>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</si>
  <si>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Bylanka, Svítkov, oprava opevnění koryta OB, ř. km 0,740 - 0,975</t>
  </si>
  <si>
    <t>KSO:</t>
  </si>
  <si>
    <t>833 21</t>
  </si>
  <si>
    <t>CC-CZ:</t>
  </si>
  <si>
    <t>215</t>
  </si>
  <si>
    <t>Místo:</t>
  </si>
  <si>
    <t>Svítkov</t>
  </si>
  <si>
    <t>Datum:</t>
  </si>
  <si>
    <t>18. 12. 2019</t>
  </si>
  <si>
    <t>Zadavatel:</t>
  </si>
  <si>
    <t>IČ:</t>
  </si>
  <si>
    <t/>
  </si>
  <si>
    <t>Povodí Labe, státní podnik, závod Pardubice</t>
  </si>
  <si>
    <t>DIČ:</t>
  </si>
  <si>
    <t>Uchazeč:</t>
  </si>
  <si>
    <t>Vyplň údaj</t>
  </si>
  <si>
    <t>Projektant:</t>
  </si>
  <si>
    <t>Povodí Labe, státní podnik, OIČ, Hradec Králové</t>
  </si>
  <si>
    <t>True</t>
  </si>
  <si>
    <t>Zpracovatel:</t>
  </si>
  <si>
    <t>Ing. Eva Morkesová</t>
  </si>
  <si>
    <t>Poznámka:</t>
  </si>
  <si>
    <t>Rozpočtováno v CÚ 2019/II_x000d_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</si>
  <si>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</si>
  <si>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</si>
  <si>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</si>
  <si>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</si>
  <si>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</si>
  <si>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</si>
  <si>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</si>
  <si>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</si>
  <si>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</si>
  <si>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</si>
  <si>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</si>
  <si>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</si>
  <si>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</si>
  <si>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</si>
  <si>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</si>
  <si>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</si>
  <si>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</si>
  <si>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</si>
  <si>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</si>
  <si>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</si>
  <si>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</si>
  <si>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</si>
  <si>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</si>
  <si>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</si>
  <si>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</si>
  <si>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</si>
  <si>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</si>
  <si>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</si>
  <si>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</si>
  <si>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</si>
  <si>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</si>
  <si>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</si>
  <si>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</si>
  <si>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</si>
  <si>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</si>
  <si>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</si>
  <si>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</si>
  <si>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</si>
  <si>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</si>
  <si>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</si>
  <si>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01 Odstranění sedimentu</t>
  </si>
  <si>
    <t>STA</t>
  </si>
  <si>
    <t>1</t>
  </si>
  <si>
    <t>{9d082315-87d8-4fda-9603-7284b3efbe4e}</t>
  </si>
  <si>
    <t>2</t>
  </si>
  <si>
    <t>2.</t>
  </si>
  <si>
    <t>SO 02 Oprava břehového opevnění v ř. km 0,880 - 0,975</t>
  </si>
  <si>
    <t>{4a94e683-0244-4003-b011-3649026daea3}</t>
  </si>
  <si>
    <t>833 2</t>
  </si>
  <si>
    <t>3.</t>
  </si>
  <si>
    <t>SO 03 Oprava břehového opevnění v ř. km 0,740 - 0,880</t>
  </si>
  <si>
    <t>{c11b5e32-0164-47d6-a51a-266fd608e863}</t>
  </si>
  <si>
    <t>VON.01</t>
  </si>
  <si>
    <t>Soupis prací - Vedlejší a ostatní náklady</t>
  </si>
  <si>
    <t>VON</t>
  </si>
  <si>
    <t>{167a166e-73f2-467b-ab02-0f886595198d}</t>
  </si>
  <si>
    <t>KRYCÍ LIST SOUPISU PRACÍ</t>
  </si>
  <si>
    <t>Objekt:</t>
  </si>
  <si>
    <t>1. - SO 01 Odstranění sedimentu</t>
  </si>
  <si>
    <t>Rozpočtováno v CÚ 2019/II Neomezený dálkový přístup k úvodním částem katalogů ÚRS na http:/www.cs-urs.cz. Ostatní informace položek ÚRS budou součástí soupisu prací.</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</si>
  <si>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</si>
  <si>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</si>
  <si>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</si>
  <si>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</si>
  <si>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</si>
  <si>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</si>
  <si>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</si>
  <si>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</si>
  <si>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</si>
  <si>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</si>
  <si>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</si>
  <si>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</si>
  <si>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</si>
  <si>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</si>
  <si>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</si>
  <si>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</si>
  <si>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</si>
  <si>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</si>
  <si>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</si>
  <si>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</si>
  <si>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</si>
  <si>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</si>
  <si>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</si>
  <si>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</si>
  <si>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</si>
  <si>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</si>
  <si>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</si>
  <si>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</si>
  <si>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</si>
  <si>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111203201</t>
  </si>
  <si>
    <t>Odstranění křovin a stromů s ponecháním kořenů z plochy do 1000 m2</t>
  </si>
  <si>
    <t>m2</t>
  </si>
  <si>
    <t>CS ÚRS 2019 02</t>
  </si>
  <si>
    <t>4</t>
  </si>
  <si>
    <t>390268574</t>
  </si>
  <si>
    <t>PP</t>
  </si>
  <si>
    <t>Odstranění křovin a stromů s ponecháním kořenů průměru kmene do 100 mm, při jakémkoliv sklonu terénu mimo LTM, při celkové ploše do 1 000 m2</t>
  </si>
  <si>
    <t>PSC</t>
  </si>
  <si>
    <t xml:space="preserve">Poznámka k souboru cen:_x000d_
1. Cenu -3201 lze použít i pro LTM při jakékoliv celkové ploše jednotlivě přes 30 m2._x000d_
2. Ceny jsou určeny pro případy, kdy se kořeny (pařezy) ponechají v půdě z důvodu stabilizace území._x000d_
3. V cenách jsou započteny i náklady na případné nutné odklizení na hromady do vzdálenosti 50 m nebo naložení na dopravní prostředek._x000d_
4. V cenách nejsou započteny náklady na další manipulaci s porostem, tyto práce se oceňují cenou souboru cen 162 30-15 Vodorovné přemístění smýcených křovin, katalogu 800-1 Zemní práce._x000d_
5. Množství jednotek se určí samostatně za každý objekt v m2 plochy rovné součtu půdorysných ploch omezených obalovými křivkami korun jednotlivých křovin a stromů, popř. jejich skupin, jejichž koruny se půdorysně překrývají; je-li tento součet ploch větší než půdorysná plocha staveniště, počítá se pouze s plochou staveniště._x000d_
6. Ponechané pařezy a kořeny nesmějí přesahovat výšku 150 mm nad přilehlým terénem; v této výšce se také měří průměr kmene._x000d_
</t>
  </si>
  <si>
    <t>VV</t>
  </si>
  <si>
    <t>"v průtočném profilu koryta a trasách přístup. cest, viz příloha B., D.1, D.2, D.4"</t>
  </si>
  <si>
    <t>250,0+50,0</t>
  </si>
  <si>
    <t>111251111</t>
  </si>
  <si>
    <t>Drcení ořezaných větví D do 100 mm s odvozem do 20 km</t>
  </si>
  <si>
    <t>m3</t>
  </si>
  <si>
    <t>1009517580</t>
  </si>
  <si>
    <t>Drcení ořezaných větví strojně - (štěpkování) s naložením na dopravní prostředek a odvozem drtě do 20 km a se složením o průměru větví do 100 mm</t>
  </si>
  <si>
    <t xml:space="preserve">Poznámka k souboru cen:_x000d_
1. V cenách nejsou započteny náklady na uložení drti na skládku._x000d_
2. Měří se objem nadrcené hmoty._x000d_
</t>
  </si>
  <si>
    <t>"viz příloha B., D.1"</t>
  </si>
  <si>
    <t>"keře"</t>
  </si>
  <si>
    <t>(250,0+50,0)*0,02</t>
  </si>
  <si>
    <t>"větve pokácených stromů"</t>
  </si>
  <si>
    <t>90*0,15</t>
  </si>
  <si>
    <t>"ořezané větvě ze stromů u přístupových cest"</t>
  </si>
  <si>
    <t>(10+20)*0,05</t>
  </si>
  <si>
    <t>Součet</t>
  </si>
  <si>
    <t>3</t>
  </si>
  <si>
    <t>112101101</t>
  </si>
  <si>
    <t>Odstranění stromů listnatých průměru kmene do 300 mm</t>
  </si>
  <si>
    <t>kus</t>
  </si>
  <si>
    <t>1013663508</t>
  </si>
  <si>
    <t>Odstranění stromů s odřezáním kmene a s odvětvením listnatých, průměru kmene přes 100 do 300 mm</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</si>
  <si>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</si>
  <si>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"v průtočném profilu koryta, 90 ks, viz příloha B., D.1, D.2, D.4"</t>
  </si>
  <si>
    <t>90</t>
  </si>
  <si>
    <t>112201101</t>
  </si>
  <si>
    <t>Odstranění pařezů D do 300 mm</t>
  </si>
  <si>
    <t>1620464065</t>
  </si>
  <si>
    <t>Odstranění pařezů s jejich vykopáním, vytrháním nebo odstřelením, s přesekáním kořenů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</si>
  <si>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</si>
  <si>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"pařezy po thujích (7 ks) - v přístupové trase přes sportovní areál"</t>
  </si>
  <si>
    <t>7</t>
  </si>
  <si>
    <t>"na pravé břehové hraně mezi sportovním areálem a Bylankou v místě obnovy oplocení (25 ks)"</t>
  </si>
  <si>
    <t>25</t>
  </si>
  <si>
    <t>"z levého svahu od konce vývaru vzdouvacího objektu po bet. výusť DN 500 (za spádovým stupněm v. 0,8 m)"</t>
  </si>
  <si>
    <t>18</t>
  </si>
  <si>
    <t>5</t>
  </si>
  <si>
    <t>112201102</t>
  </si>
  <si>
    <t>Odstranění pařezů D do 500 mm</t>
  </si>
  <si>
    <t>-432161694</t>
  </si>
  <si>
    <t>Odstranění pařezů s jejich vykopáním, vytrháním nebo odstřelením, s přesekáním kořenů průměru přes 300 do 500 mm</t>
  </si>
  <si>
    <t>"na pravé břehové hraně mezi sportovním areálem a Bylankou v místě obnovy oplocení (2 ks), viz příloha B., D.1"</t>
  </si>
  <si>
    <t>6</t>
  </si>
  <si>
    <t>114203104</t>
  </si>
  <si>
    <t>Rozebrání záhozů a rovnanin na sucho</t>
  </si>
  <si>
    <t>274946753</t>
  </si>
  <si>
    <t>Rozebrání dlažeb nebo záhozů s naložením na dopravní prostředek záhozů, rovnanin a soustřeďovacích staveb provedených na sucho</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</si>
  <si>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</si>
  <si>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"odstranění překážky z kamenů narovnaných ve dně napříč korytem (u schodů z bet. prefabrikátů), viz příloha B., D.1, D.2"</t>
  </si>
  <si>
    <t>4,0*0,6*0,5</t>
  </si>
  <si>
    <t>129103101</t>
  </si>
  <si>
    <t>Čištění otevřených koryt vodotečí š dna do 5 m hl do 2,5 m v hornině tř. 1 a 2</t>
  </si>
  <si>
    <t>1849951135</t>
  </si>
  <si>
    <t>Čištění otevřených koryt vodotečí s přehozením rozpojeného nánosu do 3 m nebo s naložením na dopravní prostředek při šířce původního dna do 5 m a hloubce koryta do 2,5 m v horninách tř. 1 a 2</t>
  </si>
  <si>
    <t xml:space="preserve">Poznámka k souboru cen:_x000d_
1. Ceny jsou určeny pro čištění vodních koryt upravených i neupravených na suchu nebo při hloubce vody do 300 mm nad původním dnem._x000d_
2. V cenách jsou započteny i náklady na svislé přehození výkopku._x000d_
3. V cenách nejsou započteny náklady pro vodorovné přemístění nánosu na vzdálenost přes 3 m ; toto přemístění se oceňuje cenami souborů cen 162 . 0-1 . Vodorovné přemístění výkopku části A 01 katalogu 800-1 Zemní práce._x000d_
4. Ceny nelze použít pro:_x000d_
a) čištění vodních koryt, které nejsou omezeny po obou stranách zdmi při průměrné tloušťce nánosu přes 500 mm; tyto práce se oceňují podle své povahy cenami souborů cen 124 . 0-31 Vykopávky pro koryta vodotečí nebo 127 . 0-32 Vykopávky pod vodou zářezů pro shybky a jiná podzemní vedení katalogu 800-1 Zemní práce, části A 01,_x000d_
b) čištění vodních koryt při hloubce vody přes 300 mm; tyto práce se oceňují cenami souboru cen 127 . 0-32 Vykopávky pod vodou zářezů pro shybky a jiná podzemní vedení katalogu 800-1 Zemní práce, části A 01,_x000d_
c) čištění uzavřených koryt vodotečí; tyto zemní práce se oceňují individuálně;_x000d_
d) shrabání organických naplavenin na břehových plochách po velké vodě; tyto práce se oceňují cenami souboru cen 185 80-31 Shrabání pokoseného porostu a organických naplavenin._x000d_
5.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10-11 Přehození neulehlého výkopku katalogu 800-1 Zemní práce, části A 01._x000d_
6. Množství jednotek se určuje v m3 nánosu z anorganických nebo organických hmot._x000d_
</t>
  </si>
  <si>
    <t>"hlinitý až hlinitopísčitý materiál z koryta, viz tab. výkaz výměr a kubatur, viz příloha B., D.1, D.4, D.5"</t>
  </si>
  <si>
    <t>281,25</t>
  </si>
  <si>
    <t>8</t>
  </si>
  <si>
    <t>131111332</t>
  </si>
  <si>
    <t>Vrtání jamek pro plotové sloupky D do 200 mm - ručně s motorovým vrtákem</t>
  </si>
  <si>
    <t>m</t>
  </si>
  <si>
    <t>1994185702</t>
  </si>
  <si>
    <t>Vrtání jamek pro plotové sloupky ručním motorovým vrtákem průměru přes 100 do 200 mm</t>
  </si>
  <si>
    <t xml:space="preserve">Poznámka k souboru cen:_x000d_
1. Ceny -1321 až -1323 jsou určeny pro vrtání ručním vrtákem v hlinitých a hlinitopísčitých horninách bez příměsí kamenů._x000d_
</t>
  </si>
  <si>
    <t>"viz příloha B., D.2, C.5.1, C.5.2"</t>
  </si>
  <si>
    <t>"obnova oplocení na 1. přístupu ke staveništi"</t>
  </si>
  <si>
    <t>"na vjezdu do sportovního areálu TJ Sokol Svítkov"</t>
  </si>
  <si>
    <t>"pro pravý sloupek brány, 1 ks"</t>
  </si>
  <si>
    <t>1*0,8</t>
  </si>
  <si>
    <t>"pro vzpěru, 1 ks"</t>
  </si>
  <si>
    <t>1*0,6</t>
  </si>
  <si>
    <t>"oplocení mezi kurty a sportovními kabinami"</t>
  </si>
  <si>
    <t>"pro sloupky plotu, 8 ks (z toho 2 ks krajních sloupků)"</t>
  </si>
  <si>
    <t>2*0,8+6*0,6</t>
  </si>
  <si>
    <t>"pro vzpěry, 2 ks"</t>
  </si>
  <si>
    <t>2*0,6</t>
  </si>
  <si>
    <t>"oplocení včetně branky mezi sportovním areálem a pravým břehem Bylanky"</t>
  </si>
  <si>
    <t>"pro sloupky branky, 2 ks"</t>
  </si>
  <si>
    <t>2*0,8</t>
  </si>
  <si>
    <t>"pro sloupky plotu, 6 ks (z toho 2 ks krajních sloupků)"</t>
  </si>
  <si>
    <t>2*0,8+4*0,6</t>
  </si>
  <si>
    <t>"pro vzpěry, 4 ks"</t>
  </si>
  <si>
    <t>4*0,6</t>
  </si>
  <si>
    <t>"oplocení na 2. přístupu ke staveništi"</t>
  </si>
  <si>
    <t>"pro sloupek plotu, 1 ks"</t>
  </si>
  <si>
    <t>"pro vzpěru plotu, 1 ks"</t>
  </si>
  <si>
    <t>"pro vzpěry brány, 2 ks"</t>
  </si>
  <si>
    <t>9</t>
  </si>
  <si>
    <t>131111333</t>
  </si>
  <si>
    <t>Vrtání jamek pro plotové sloupky D do 300 mm - ručně s motorovým vrtákem</t>
  </si>
  <si>
    <t>-2106516487</t>
  </si>
  <si>
    <t>Vrtání jamek pro plotové sloupky ručním motorovým vrtákem průměru přes 200 do 300 mm</t>
  </si>
  <si>
    <t>"pro sloupky brány na 2. přístupu ke staveništi, 2 ks, viz příloha B., C.5.2"</t>
  </si>
  <si>
    <t>10</t>
  </si>
  <si>
    <t>131111359</t>
  </si>
  <si>
    <t>Příplatek za vrtání v kamenité nebo kořeny prorostlé půdě</t>
  </si>
  <si>
    <t>2012177481</t>
  </si>
  <si>
    <t>Vrtání jamek pro plotové sloupky Příplatek k cenám -1331 až -1343 za vrtání v kamenité nebo kořeny prorostlé půdě</t>
  </si>
  <si>
    <t>"viz pol. vrtání jamek pro plotové sloupky"</t>
  </si>
  <si>
    <t>18,4+1,6</t>
  </si>
  <si>
    <t>11</t>
  </si>
  <si>
    <t>162301411</t>
  </si>
  <si>
    <t>Vodorovné přemístění kmenů stromů listnatých do 5 km D kmene do 300 mm</t>
  </si>
  <si>
    <t>2059622798</t>
  </si>
  <si>
    <t>Vodorovné přemístění větví, kmenů nebo pařezů s naložením, složením a dopravou do 5000 m kmenů stromů listnatých, průměru přes 100 do 300 mm</t>
  </si>
  <si>
    <t xml:space="preserve">Poznámka k souboru cen:_x000d_
1. Průměr kmene i pařezu se měří v místě řezu._x000d_
2. Měrná jednotka je 1 strom._x000d_
</t>
  </si>
  <si>
    <t>"kmeny stromů na deponii správce vodního toku do 15 km, viz příloha B."</t>
  </si>
  <si>
    <t>12</t>
  </si>
  <si>
    <t>162301911</t>
  </si>
  <si>
    <t>Příplatek k vodorovnému přemístění kmenů stromů listnatých D kmene do 300 mm ZKD 5 km</t>
  </si>
  <si>
    <t>845536485</t>
  </si>
  <si>
    <t>Vodorovné přemístění větví, kmenů nebo pařezů s naložením, složením a dopravou Příplatek k cenám za každých dalších i započatých 5000 m přes 5000 m kmenů stromů listnatých, o průměru přes 100 do 300 mm</t>
  </si>
  <si>
    <t>"kmeny stromů na deponii správce vodního toku, 2 příplatky"</t>
  </si>
  <si>
    <t>2*90</t>
  </si>
  <si>
    <t>13</t>
  </si>
  <si>
    <t>162301101</t>
  </si>
  <si>
    <t>Vodorovné přemístění do 500 m výkopku/sypaniny z horniny tř. 1 až 4</t>
  </si>
  <si>
    <t>932500697</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</si>
  <si>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</si>
  <si>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</si>
  <si>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"zemní (hlinitý) materiál z nánosů na zásyp průlehu na pozemku p. p. č. 60/1 (odvoz cca 150 m), viz příloha B., D.1, C.3, C.4, C.5.2"</t>
  </si>
  <si>
    <t>40,0</t>
  </si>
  <si>
    <t>14</t>
  </si>
  <si>
    <t>171101131</t>
  </si>
  <si>
    <t>Uložení sypaniny z hornin nesoudržných a soudržných střídavě do násypů zhutněných</t>
  </si>
  <si>
    <t>-1992676110</t>
  </si>
  <si>
    <t>Uložení sypaniny do násypů s rozprostřením sypaniny ve vrstvách a s hrubým urovnáním zhutněných s uzavřením povrchu násypu z hornin nesoudržných a soudržných střídavě ukládaných</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</si>
  <si>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</si>
  <si>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"zásyp průlehu na pozemku p. p. č. 60/1 zemním (hlinitým) materiálem z nánosů, viz příloha B., D.1, C.3, C.4, C.5.2"</t>
  </si>
  <si>
    <t>1712012R</t>
  </si>
  <si>
    <t>Rozprostření zeminy</t>
  </si>
  <si>
    <t>-600369750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</si>
  <si>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</si>
  <si>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"rozprostření zeminy z vrtání jamek pro plotové sloupky okolo sloupků"</t>
  </si>
  <si>
    <t>18,4*3,14*0,1*0,1</t>
  </si>
  <si>
    <t>1,6*3,14*0,15*0,15</t>
  </si>
  <si>
    <t>16</t>
  </si>
  <si>
    <t>171201211R0</t>
  </si>
  <si>
    <t>Likvidace stavebního odpadu - zeminy a kameniva</t>
  </si>
  <si>
    <t>t</t>
  </si>
  <si>
    <t>1776343413</t>
  </si>
  <si>
    <t>Likvidace stavebního odpadu - zeminy a kameniva včetně dopravy, uložení a případného poplatku za uložení</t>
  </si>
  <si>
    <t>"přebytečný materiál z nánosů z koryta"</t>
  </si>
  <si>
    <t>(281,25-40,0)*1,8</t>
  </si>
  <si>
    <t>17</t>
  </si>
  <si>
    <t>171201211R20</t>
  </si>
  <si>
    <t xml:space="preserve">Likvidace stavebního odpadu - kamene </t>
  </si>
  <si>
    <t>-1745192550</t>
  </si>
  <si>
    <t>Likvidace stavebního odpadu - kamene včetně dopravy, uložení a případného poplatku za uložení</t>
  </si>
  <si>
    <t>" kameny odstraněné ze dna koryta"</t>
  </si>
  <si>
    <t>1,2*2,5</t>
  </si>
  <si>
    <t>17120121R3</t>
  </si>
  <si>
    <t>Likvidace dřevní štěpky</t>
  </si>
  <si>
    <t>-1494768582</t>
  </si>
  <si>
    <t>Poplatek za uložení dřevní štěpky</t>
  </si>
  <si>
    <t>"dřevní štěpka"</t>
  </si>
  <si>
    <t>21,0*0,7</t>
  </si>
  <si>
    <t>19</t>
  </si>
  <si>
    <t>181151321</t>
  </si>
  <si>
    <t>Plošná úprava terénu přes 500 m2 zemina tř 1 až 4 nerovnosti do 150 mm v rovinně a svahu do 1:5</t>
  </si>
  <si>
    <t>175626887</t>
  </si>
  <si>
    <t>Plošná úprava terénu v zemině tř. 1 až 4 s urovnáním povrchu bez doplnění ornice souvislé plochy přes 500 m2 při nerovnostech terénu přes 100 do 150 mm v rovině nebo na svahu do 1:5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</si>
  <si>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</si>
  <si>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"urovnání povrchu po dokončení stavebních prací, viz příloha B., D.1, D.2"</t>
  </si>
  <si>
    <t>"zařízení staveniště a mezideponie stavebního materiálu"</t>
  </si>
  <si>
    <t>10,0*10,0</t>
  </si>
  <si>
    <t>"1. přístup"</t>
  </si>
  <si>
    <t>60,0*4,0</t>
  </si>
  <si>
    <t>30,0*7,0</t>
  </si>
  <si>
    <t>"2. přístup"</t>
  </si>
  <si>
    <t>70,0*4,0</t>
  </si>
  <si>
    <t>"zasypaný průleh na zahradě p. p. č. 60/1</t>
  </si>
  <si>
    <t>22,0*5,0</t>
  </si>
  <si>
    <t>20</t>
  </si>
  <si>
    <t>181411121</t>
  </si>
  <si>
    <t>Založení lučního trávníku výsevem plochy do 1000 m2 v rovině a ve svahu do 1:5</t>
  </si>
  <si>
    <t>1311229005</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</si>
  <si>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</si>
  <si>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</si>
  <si>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"viz příloha B., D.1, D.2"</t>
  </si>
  <si>
    <t>"zařízení staveniště a dočasné mezideponie stavebního materiálu"</t>
  </si>
  <si>
    <t>"část trasy 1. příjezdu ke staveništi"</t>
  </si>
  <si>
    <t>30,0*2,0</t>
  </si>
  <si>
    <t>6,0*7,0</t>
  </si>
  <si>
    <t>"část trasy 2. příjezdu ke staveništi"</t>
  </si>
  <si>
    <t>40,0*5,0</t>
  </si>
  <si>
    <t>"zasypaný průleh na pozemku č. 60/1"</t>
  </si>
  <si>
    <t>M</t>
  </si>
  <si>
    <t>00572472</t>
  </si>
  <si>
    <t>osivo směs travní krajinná-rovinná</t>
  </si>
  <si>
    <t>kg</t>
  </si>
  <si>
    <t>2120851578</t>
  </si>
  <si>
    <t>"pol. založení trávníku v rovině"</t>
  </si>
  <si>
    <t>512,0</t>
  </si>
  <si>
    <t>512*0,03 'Přepočtené koeficientem množství</t>
  </si>
  <si>
    <t>22</t>
  </si>
  <si>
    <t>181411122</t>
  </si>
  <si>
    <t>Založení lučního trávníku výsevem plochy do 1000 m2 ve svahu do 1:2</t>
  </si>
  <si>
    <t>-336581928</t>
  </si>
  <si>
    <t>Založení trávníku na půdě předem připravené plochy do 1000 m2 výsevem včetně utažení lučního na svahu přes 1:5 do 1:2</t>
  </si>
  <si>
    <t>"v trase 1. příjezdu ke stav. (výjezd na stáv. hrázku), svah 1 : 2,5 - 1 : 3, viz příloha B., D.1, D.2"</t>
  </si>
  <si>
    <t>6,0*3,0</t>
  </si>
  <si>
    <t>23</t>
  </si>
  <si>
    <t>00572474</t>
  </si>
  <si>
    <t>osivo směs travní krajinná-svahová</t>
  </si>
  <si>
    <t>214956461</t>
  </si>
  <si>
    <t>"pol. založení trávníku ve svahu"</t>
  </si>
  <si>
    <t>18,0</t>
  </si>
  <si>
    <t>18*0,03 'Přepočtené koeficientem množství</t>
  </si>
  <si>
    <t>24</t>
  </si>
  <si>
    <t>184818112R</t>
  </si>
  <si>
    <t>Vyvětvení a tvarový ořez dřevin v do 5 m s odnesením odpadu do 50 m</t>
  </si>
  <si>
    <t>38663495</t>
  </si>
  <si>
    <t>"zajištění průjezdného profilu na přístupových cestách, viz příloha B."</t>
  </si>
  <si>
    <t>184818241</t>
  </si>
  <si>
    <t>Ochrana kmene průměru do 300 mm bedněním výšky přes 2 do 3 m</t>
  </si>
  <si>
    <t>2117521805</t>
  </si>
  <si>
    <t>Ochrana kmene bedněním před poškozením stavebním provozem zřízení včetně odstranění výšky bednění přes 2 do 3 m průměru kmene do 300 mm</t>
  </si>
  <si>
    <t>"ochrana stromů podél přístupových cest, viz příloha B., D.1, C.5.2"</t>
  </si>
  <si>
    <t>"na 2. přístupové cestě"</t>
  </si>
  <si>
    <t>3+2</t>
  </si>
  <si>
    <t>26</t>
  </si>
  <si>
    <t>184818242</t>
  </si>
  <si>
    <t>Ochrana kmene průměru přes 300 do 500 mm bedněním výšky přes 2 do 3 m</t>
  </si>
  <si>
    <t>1839481454</t>
  </si>
  <si>
    <t>Ochrana kmene bedněním před poškozením stavebním provozem zřízení včetně odstranění výšky bednění přes 2 do 3 m průměru kmene přes 300 do 500 mm</t>
  </si>
  <si>
    <t>1+3</t>
  </si>
  <si>
    <t>27</t>
  </si>
  <si>
    <t>184818243</t>
  </si>
  <si>
    <t>Ochrana kmene průměru přes 500 do 700 mm bedněním výšky přes 2 do 3 m</t>
  </si>
  <si>
    <t>-451098226</t>
  </si>
  <si>
    <t>Ochrana kmene bedněním před poškozením stavebním provozem zřízení včetně odstranění výšky bednění přes 2 do 3 m průměru kmene přes 500 do 700 mm</t>
  </si>
  <si>
    <t>"ochrana stromů podél přístupových cest, viz příloha B., D.1, D.2, C.5.1, C.5.2"</t>
  </si>
  <si>
    <t>"na 1. přístupové cestě"</t>
  </si>
  <si>
    <t>1+2</t>
  </si>
  <si>
    <t>28</t>
  </si>
  <si>
    <t>184818244</t>
  </si>
  <si>
    <t>Ochrana kmene průměru přes 700 do 900 mm bedněním výšky přes 2 do 3 m</t>
  </si>
  <si>
    <t>1138672040</t>
  </si>
  <si>
    <t>Ochrana kmene bedněním před poškozením stavebním provozem zřízení včetně odstranění výšky bednění přes 2 do 3 m průměru kmene přes 700 do 900 mm</t>
  </si>
  <si>
    <t>"ochrana stromů podél přístupových cest, viz příloha B., D.1, D.2, C.5.1"</t>
  </si>
  <si>
    <t>29</t>
  </si>
  <si>
    <t>R - 10001</t>
  </si>
  <si>
    <t>Chemický nátěr totálním herbicidním přípravkem proti výmladnosti pařezů</t>
  </si>
  <si>
    <t>soubor</t>
  </si>
  <si>
    <t>-273675629</t>
  </si>
  <si>
    <t>"nátěr pařezů ponechaných v průtočném profilu koryta (práce včetně chem. přípravku a vody), viz příloha B., D.1"</t>
  </si>
  <si>
    <t>"bude použit totální herbicidní přípravek povolený v registru přípravků na ochranu rostlin"</t>
  </si>
  <si>
    <t>"bude ošetřeno 50 ks pařezů prům. 10 - 30 cm (po stromech) a 150 ks pařezů prům. do 10 cm (po keřích)"</t>
  </si>
  <si>
    <t>Svislé a kompletní konstrukce</t>
  </si>
  <si>
    <t>30</t>
  </si>
  <si>
    <t>338171123</t>
  </si>
  <si>
    <t>Osazování sloupků a vzpěr plotových ocelových v do 2,60 m se zabetonováním</t>
  </si>
  <si>
    <t>76240982</t>
  </si>
  <si>
    <t>Montáž sloupků a vzpěr plotových ocelových trubkových nebo profilovaných výšky do 2,60 m se zabetonováním do 0,08 m3 do připravených jamek</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</si>
  <si>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</si>
  <si>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"viz příloha B., D.1, D.2, C.5.1, C.5.2"</t>
  </si>
  <si>
    <t>"pravý sloupek brány, 1 ks"</t>
  </si>
  <si>
    <t>"vzpěra, 1 ks"</t>
  </si>
  <si>
    <t>"sloupky plotu, 8 ks (z toho 2 ks krajních sloupků)"</t>
  </si>
  <si>
    <t>2+6</t>
  </si>
  <si>
    <t>"vzpěry, 2 ks"</t>
  </si>
  <si>
    <t>"sloupky branky, 2 ks"</t>
  </si>
  <si>
    <t>"sloupky plotu, 6 ks (z toho 2 ks krajních sloupků)"</t>
  </si>
  <si>
    <t>2+4</t>
  </si>
  <si>
    <t>"vzpěry, 4 ks"</t>
  </si>
  <si>
    <t>"sloupek plotu, 1 ks"</t>
  </si>
  <si>
    <t>"vzpěra plotu, 1 ks"</t>
  </si>
  <si>
    <t>"sloupky brány, 2 ks"</t>
  </si>
  <si>
    <t>"vzpěry brány, 2 ks"</t>
  </si>
  <si>
    <t>31</t>
  </si>
  <si>
    <t>55342263R1</t>
  </si>
  <si>
    <t>sloupek plotový koncový Pz a komaxitový 2600/48x1,5 mm včetně čepičky</t>
  </si>
  <si>
    <t>1588203101</t>
  </si>
  <si>
    <t>"obnova oplocení na 1. přístupu ke staveništi, viz příloha B., D.1"</t>
  </si>
  <si>
    <t>"sloupky plotu, 8 ks"</t>
  </si>
  <si>
    <t>32</t>
  </si>
  <si>
    <t>55342261R1</t>
  </si>
  <si>
    <t>sloupek plotový koncový Pz a komaxitový 2200/48x1,5 mm včetně čepičky</t>
  </si>
  <si>
    <t>-1723415821</t>
  </si>
  <si>
    <t>"oplocení mezi sportovním areálem a pravým břehem Bylanky"</t>
  </si>
  <si>
    <t>"sloupky plotu, 6 ks"</t>
  </si>
  <si>
    <t>"obnova oplocení na 2. přístupu ke staveništi"</t>
  </si>
  <si>
    <t>33</t>
  </si>
  <si>
    <t>55342261R2</t>
  </si>
  <si>
    <t>sloupek bránový Pz a komaxitový 2200/60x1,5 mm včetně pantů a čepičky</t>
  </si>
  <si>
    <t>1311875090</t>
  </si>
  <si>
    <t>34</t>
  </si>
  <si>
    <t>55342274R1</t>
  </si>
  <si>
    <t>vzpěra plotová 38x1,5 mm včetně krytky s uchem 2600mm</t>
  </si>
  <si>
    <t>-1694762338</t>
  </si>
  <si>
    <t>35</t>
  </si>
  <si>
    <t>55342272R1</t>
  </si>
  <si>
    <t>vzpěra plotová 38x1,5 mm včetně krytky s uchem 2200 mm</t>
  </si>
  <si>
    <t>1793647946</t>
  </si>
  <si>
    <t>36</t>
  </si>
  <si>
    <t>348101210</t>
  </si>
  <si>
    <t>Osazení vrat a vrátek k oplocení na ocelové sloupky do 2 m2</t>
  </si>
  <si>
    <t>-1844106332</t>
  </si>
  <si>
    <t>Osazení vrat a vrátek k oplocení na sloupky ocelové, plochy jednotlivě do 2 m2</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</si>
  <si>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</si>
  <si>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"na 1. přístupu ke staveništi, viz příloha B., D.1, D.2, C.5.1"</t>
  </si>
  <si>
    <t>"pravé křídlo brány (původní), 1 ks"</t>
  </si>
  <si>
    <t>"mezi sportovním areálem a pravým břehem Bylanky"</t>
  </si>
  <si>
    <t>"branka jednokřídlá se stavitelnými panty, včetně kliky a zámkové vložky na klíč "</t>
  </si>
  <si>
    <t>"rám vypletený čtyřhranným poplastovaným pletivem"</t>
  </si>
  <si>
    <t>37</t>
  </si>
  <si>
    <t>55342333R1</t>
  </si>
  <si>
    <t>branka plotová jednokřídlá Pz s PVC vrstvou 1000x1550 mm</t>
  </si>
  <si>
    <t>1174766663</t>
  </si>
  <si>
    <t>"na 1. přístupu ke staveništi, mezi sportovním areálem a pravým břehem Bylanky, viz příloha B., D.1"</t>
  </si>
  <si>
    <t>"branka jednokřídlá včetně 2 ks ocelových sloupků prům. 60 mm se stavitelnými panty, včetně kliky a zámkové vložky na klíč"</t>
  </si>
  <si>
    <t>38</t>
  </si>
  <si>
    <t>348101220</t>
  </si>
  <si>
    <t>Osazení vrat a vrátek k oplocení na ocelové sloupky do 4 m2</t>
  </si>
  <si>
    <t>-139817110</t>
  </si>
  <si>
    <t>Osazení vrat a vrátek k oplocení na sloupky ocelové, plochy jednotlivě přes 2 do 4 m2</t>
  </si>
  <si>
    <t>"na 2. přístupu ke staveništi, viz příloha B., D.1, C.5.2"</t>
  </si>
  <si>
    <t>"osazení 2 ks křídel brány se stavitelnými panty, včetně kliky, zámkové vložky na klíč a zarážky do země"</t>
  </si>
  <si>
    <t>"v dolní třetině brány plechová výplň (tzv. psaníčko), v horní části rám vypletený čtyřhranným poplastovaným pletivem"</t>
  </si>
  <si>
    <t>39</t>
  </si>
  <si>
    <t>55342362R1</t>
  </si>
  <si>
    <t>brána plotová dvoukřídlá Pz s PVC vrstvou 3600x1800 mm</t>
  </si>
  <si>
    <t>74315083</t>
  </si>
  <si>
    <t>"na 2. přístupu ke staveništi, 1 ks, viz příloha B., D.1"</t>
  </si>
  <si>
    <t>"brána včetně 2 ks ocelových sloupků prům. 60 mm se stavitelnými panty, včetně kliky, zámkové vložky na klíč a zarážky do země "</t>
  </si>
  <si>
    <t>40</t>
  </si>
  <si>
    <t>348401130</t>
  </si>
  <si>
    <t>Montáž oplocení ze strojového pletiva s napínacími dráty výšky do 2,0 m</t>
  </si>
  <si>
    <t>1171599938</t>
  </si>
  <si>
    <t>Montáž oplocení z pletiva strojového s napínacími dráty přes 1,6 do 2,0 m</t>
  </si>
  <si>
    <t xml:space="preserve">Poznámka k souboru cen:_x000d_
1. V cenách nejsou započteny náklady na dodávku pletiva a drátů, tyto se oceňují ve specifikaci._x000d_
</t>
  </si>
  <si>
    <t>"viz příloha B., D.1, D.2, C.5.1"</t>
  </si>
  <si>
    <t>"na vjezdu do sportovního areálu TJ Sokol Svítkov (původní plot výšky 1,6 m)"</t>
  </si>
  <si>
    <t>3,0</t>
  </si>
  <si>
    <t>"oplocení mezi kurty a sportovními kabinami (plot výšky 2,0 m)"</t>
  </si>
  <si>
    <t>17,0</t>
  </si>
  <si>
    <t>"oplocení mezi sportovním areálem a pravým břehem Bylanky (plot výšky 1,6 m)"</t>
  </si>
  <si>
    <t>15,0</t>
  </si>
  <si>
    <t>Mezisoučet</t>
  </si>
  <si>
    <t xml:space="preserve">"původní oplocení  (plot výšky 1,6 m)"</t>
  </si>
  <si>
    <t>5,0</t>
  </si>
  <si>
    <t>41</t>
  </si>
  <si>
    <t>31327515R</t>
  </si>
  <si>
    <t>pletivo drátěné plastifikované se čtvercovými oky 55/2,5 mm v 2000 mm se zapleteným horním a dolním napínacím drátem</t>
  </si>
  <si>
    <t>-2029370595</t>
  </si>
  <si>
    <t>42</t>
  </si>
  <si>
    <t>31327513R</t>
  </si>
  <si>
    <t xml:space="preserve">pletivo drátěné plastifikované se čtvercovými oky 55/2,5 mm v 1600 mm  se zapleteným horním a dolním napínacím drátem</t>
  </si>
  <si>
    <t>-1328951868</t>
  </si>
  <si>
    <t>43</t>
  </si>
  <si>
    <t>348401350</t>
  </si>
  <si>
    <t>Rozvinutí, montáž a napnutí napínacího drátu na oplocení</t>
  </si>
  <si>
    <t>-1892265031</t>
  </si>
  <si>
    <t>Montáž oplocení z pletiva rozvinutí, uchycení a napnutí drátu napínacího</t>
  </si>
  <si>
    <t>"střední napínací drát včetně přesahů"</t>
  </si>
  <si>
    <t>"oplocení na vjezdu do sportovního areálu TJ Sokol Svítkov"</t>
  </si>
  <si>
    <t>3,0+2*0,5</t>
  </si>
  <si>
    <t>17,0+2*0,5</t>
  </si>
  <si>
    <t>15,0+4*0,5</t>
  </si>
  <si>
    <t>44</t>
  </si>
  <si>
    <t>15619100</t>
  </si>
  <si>
    <t>drát poplastovaný kruhový napínací 2,5/3,5mm</t>
  </si>
  <si>
    <t>-1177011662</t>
  </si>
  <si>
    <t>45</t>
  </si>
  <si>
    <t>348401360</t>
  </si>
  <si>
    <t>Přiháčkování strojového pletiva k napínacímu drátu na oplocení</t>
  </si>
  <si>
    <t>-237754546</t>
  </si>
  <si>
    <t>Montáž oplocení z pletiva rozvinutí, uchycení a napnutí drátu přiháčkování pletiva k napínacímu drátu</t>
  </si>
  <si>
    <t>0,5</t>
  </si>
  <si>
    <t>2,5</t>
  </si>
  <si>
    <t>46</t>
  </si>
  <si>
    <t>15619201</t>
  </si>
  <si>
    <t>drát poplastovaný kruhový vázací 2,0mm</t>
  </si>
  <si>
    <t>-664170431</t>
  </si>
  <si>
    <t>"pro přiháčkování středního napínacího drátu k pletivu a pletiva ke sloupkům"</t>
  </si>
  <si>
    <t>0,5+2,0</t>
  </si>
  <si>
    <t>3,0+8,0</t>
  </si>
  <si>
    <t>2,5+10,0</t>
  </si>
  <si>
    <t>Komunikace</t>
  </si>
  <si>
    <t>47</t>
  </si>
  <si>
    <t>R - 202</t>
  </si>
  <si>
    <t>Provizorní komunikace ze silničních dílců z ŽB do lože z kameniva těženého</t>
  </si>
  <si>
    <t>-1100188359</t>
  </si>
  <si>
    <t>"dočasné zpevnění příjezdových komunikací z provozního materiálu zhotovitele, viz příloha B., D.1, C.5.1, C.5.2"</t>
  </si>
  <si>
    <t>"úprava pláně před vybudováním komunikací, zřízení podsypu s podkladní geotextilií a pokládka panelů"</t>
  </si>
  <si>
    <t>"odstranění panelů, podkladu a geotextilie"</t>
  </si>
  <si>
    <t>"pro panely je uvažováno s pětinásobnou obratovostí"</t>
  </si>
  <si>
    <t>"použitý materiál - pískový podsyp v tl. 0,10 m, panely IZD 3,0 x 1,0 x 0,15 m JP 20 t, netk. geotextilie s přesahy cca 0,5 m na každou stranu"</t>
  </si>
  <si>
    <t>"1. přístup - v oblouku antukového kurtu"</t>
  </si>
  <si>
    <t>"36 ks žb panelů, plocha pís. podkladu 120 m2, plocha geotextilie vč. přesahů cca 150 m2"</t>
  </si>
  <si>
    <t>36*3,0*1,0</t>
  </si>
  <si>
    <t>"2. přístup - na zahradě (ochrana kořenů stromů) a stabilizace sjezdu do koryta"</t>
  </si>
  <si>
    <t>"45 ks žb panelů, plocha pís. podkladu 141 m2 (47,0 x 3,0 m), plocha geotextilie vč. přesahů cca 188 m2 (47,0 x 4,0 m)"</t>
  </si>
  <si>
    <t>45*3,0*1,0</t>
  </si>
  <si>
    <t>Ostatní konstrukce a práce, bourání</t>
  </si>
  <si>
    <t>48</t>
  </si>
  <si>
    <t>966052111</t>
  </si>
  <si>
    <t>Bourání sloupků a vzpěr ŽB plotových zasypaných zeminou</t>
  </si>
  <si>
    <t>-929993960</t>
  </si>
  <si>
    <t>Bourání plotových sloupků a vzpěr železobetonových výšky do 2,5 m zasypaných zeminou</t>
  </si>
  <si>
    <t xml:space="preserve">Poznámka k souboru cen:_x000d_
1. V cenách jsou započteny i náklady na odklizení materiálu na vzdálenost do 20 m nebo naložení na dopravní prostředek._x000d_
</t>
  </si>
  <si>
    <t>"oplocení na 2. přístupu ke staveništi, viz příloha B., D.1, C.5.2"</t>
  </si>
  <si>
    <t>"sloupky výšky cca 2,5 m (15 x 15 cm), 2 ks"</t>
  </si>
  <si>
    <t>49</t>
  </si>
  <si>
    <t>966071711</t>
  </si>
  <si>
    <t>Bourání sloupků a vzpěr plotových ocelových do 2,5 m zabetonovaných</t>
  </si>
  <si>
    <t>2070482521</t>
  </si>
  <si>
    <t>Bourání plotových sloupků a vzpěr ocelových trubkových nebo profilovaných výšky do 2,50 m zabetonovaných</t>
  </si>
  <si>
    <t>"viz příloha B., D.1, C.5.1, C.5.2"</t>
  </si>
  <si>
    <t>"stávající oplocení na 1. přístupu ke staveništi"</t>
  </si>
  <si>
    <t>"sloupky plotu, 5 ks"</t>
  </si>
  <si>
    <t>"sloupky, 7 ks"</t>
  </si>
  <si>
    <t>50</t>
  </si>
  <si>
    <t>966071821</t>
  </si>
  <si>
    <t>Rozebrání oplocení z drátěného pletiva se čtvercovými oky výšky do 1,6 m</t>
  </si>
  <si>
    <t>1529749250</t>
  </si>
  <si>
    <t>Rozebrání oplocení z pletiva drátěného se čtvercovými oky, výšky do 1,6 m</t>
  </si>
  <si>
    <t xml:space="preserve">Poznámka k souboru cen:_x000d_
1. V cenách jsou započteny i náklady na odklizení materiálu na vzdálenost do 20 m nebo naložení na dopravní prostředek._x000d_
2. V cenách nejsou započteny náklady na demontáž sloupků._x000d_
</t>
  </si>
  <si>
    <t>"stávající oplocení na 1. přístupu ke staveništi, viz příloha B., D.1, D.2, C.5.1"</t>
  </si>
  <si>
    <t>"na vjezdu do sportovního areálu TJ Sokol Svítkov (výška plotu 1,6 m)"</t>
  </si>
  <si>
    <t xml:space="preserve">"oplocení mezi kurty a sportovními kabinami  (výška plotu 1,3 m)"</t>
  </si>
  <si>
    <t>10,0</t>
  </si>
  <si>
    <t xml:space="preserve">"oplocení mezi sportovním areálem a pravým břehem Bylanky  (výška plotu 1,6 m)"</t>
  </si>
  <si>
    <t>12,0</t>
  </si>
  <si>
    <t>51</t>
  </si>
  <si>
    <t>966072811</t>
  </si>
  <si>
    <t>Rozebrání rámového oplocení na ocelové sloupky výšky do 2m</t>
  </si>
  <si>
    <t>-1870291086</t>
  </si>
  <si>
    <t>Rozebrání oplocení z dílců rámových na ocelové sloupky, výšky přes 1 do 2 m</t>
  </si>
  <si>
    <t>"stávající oplocení výšky 1,6 m na 2. přístupu ke staveništi, viz příloha B., D.1, C.5.1"</t>
  </si>
  <si>
    <t>2*1,20</t>
  </si>
  <si>
    <t>52</t>
  </si>
  <si>
    <t>966073810</t>
  </si>
  <si>
    <t>Rozebrání vrat a vrátek k oplocení plochy do 2 m2</t>
  </si>
  <si>
    <t>-594868111</t>
  </si>
  <si>
    <t>Rozebrání vrat a vrátek k oplocení plochy jednotlivě do 2 m2</t>
  </si>
  <si>
    <t xml:space="preserve">"viz příloha B., D.1,  C.5.1, C.5.2"</t>
  </si>
  <si>
    <t>"na 1. přístupu ke staveništi"</t>
  </si>
  <si>
    <t>"pravé křídlo brány o rozměrech 1,3 x 1,6 m"</t>
  </si>
  <si>
    <t>"na 2. přístupu ke staveništi"</t>
  </si>
  <si>
    <t>"branka o rozměrech 1,0 x 1,6 m mezi stávající cestou a zahradou p. p. č. 60/1"</t>
  </si>
  <si>
    <t>53</t>
  </si>
  <si>
    <t>981511116</t>
  </si>
  <si>
    <t>Demolice konstrukcí objektů z betonu prostého postupným rozebíráním</t>
  </si>
  <si>
    <t>1871982466</t>
  </si>
  <si>
    <t>Demolice konstrukcí objektů postupným rozebíráním konstrukcí z betonu prostého</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</si>
  <si>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</si>
  <si>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"odstranění stávajících podezdívek plotů, viz příloha B., D.1"</t>
  </si>
  <si>
    <t>15,0*0,25*0,25</t>
  </si>
  <si>
    <t>"oplocení mezi stávající cestou a zahradou p. p. č. 60/1"</t>
  </si>
  <si>
    <t>2*1,2*0,25*0,25</t>
  </si>
  <si>
    <t>997</t>
  </si>
  <si>
    <t>Přesun sutě</t>
  </si>
  <si>
    <t>54</t>
  </si>
  <si>
    <t>997013801R0</t>
  </si>
  <si>
    <t>Likvidace stavebního odpadu betonového</t>
  </si>
  <si>
    <t>-1342305757</t>
  </si>
  <si>
    <t>Likvidace stavebního odpadu z prostého betonu včetně naložení, dopravy, uložení a poplatku za uložení</t>
  </si>
  <si>
    <t>"vybouraný a rozebraný materiál z původního oplocení"</t>
  </si>
  <si>
    <t>"beton stávajících podezdívek plotů"</t>
  </si>
  <si>
    <t>15,0*0,25*0,25*2,2</t>
  </si>
  <si>
    <t>2*1,2*0,25*0,25*2,2</t>
  </si>
  <si>
    <t>"betonové patky vybouraných stávajících sloupků a vzpěr oplocení, 22 ks"</t>
  </si>
  <si>
    <t>22*0,6*0,20*0,20*2,2</t>
  </si>
  <si>
    <t>55</t>
  </si>
  <si>
    <t>997013802R0</t>
  </si>
  <si>
    <t xml:space="preserve">Likvidace stavebního odpadu železobetonového </t>
  </si>
  <si>
    <t>-1553566703</t>
  </si>
  <si>
    <t>Likvidace stavebního odpadu z armovaného betonu včetně naložení, dopravy, uložení a případného poplatku za uložení</t>
  </si>
  <si>
    <t>"ŽB sloupky výšky cca 2,5 m (15 x 15 cm), 2 ks"</t>
  </si>
  <si>
    <t>2*2,5*0,15*0,15*2,5</t>
  </si>
  <si>
    <t>56</t>
  </si>
  <si>
    <t>997013811R0</t>
  </si>
  <si>
    <t>Likvidace stavebního odpadu dřevěného</t>
  </si>
  <si>
    <t>-1640078936</t>
  </si>
  <si>
    <t>Likvidace stavebního odpadu dřevěného včetně naložení, dopravy, uložení a případného poplatku za uložení</t>
  </si>
  <si>
    <t>"pařezy"</t>
  </si>
  <si>
    <t>(7+25+18)*0,05</t>
  </si>
  <si>
    <t>2*0,1</t>
  </si>
  <si>
    <t>57</t>
  </si>
  <si>
    <t>997013831R0</t>
  </si>
  <si>
    <t>Likvidace železných prvků</t>
  </si>
  <si>
    <t>-1147457730</t>
  </si>
  <si>
    <t>Likvidace vybouraných železných prvků</t>
  </si>
  <si>
    <t>"stávající sloupky a vzpěry oplocení, 22 ks"</t>
  </si>
  <si>
    <t>(2*1,8+7*1,3+13*1,6)*1,65/1000</t>
  </si>
  <si>
    <t>"stávající branka (1,0 x 1,6 m)"</t>
  </si>
  <si>
    <t>20,0/1000</t>
  </si>
  <si>
    <t>"poškozené stávající pletivo (15,0 x 1,6 m)"</t>
  </si>
  <si>
    <t>15,0*1,3/1000</t>
  </si>
  <si>
    <t>"stávající rámové oplocení, 2 ks (1,2 x 1,6 m)"</t>
  </si>
  <si>
    <t>2*3,5/1000</t>
  </si>
  <si>
    <t>998</t>
  </si>
  <si>
    <t>Přesun hmot</t>
  </si>
  <si>
    <t>58</t>
  </si>
  <si>
    <t>998332011</t>
  </si>
  <si>
    <t>Přesun hmot pro úpravy vodních toků a kanály</t>
  </si>
  <si>
    <t>386500815</t>
  </si>
  <si>
    <t>Přesun hmot pro úpravy vodních toků a kanály, hráze rybníků apod. dopravní vzdálenost do 500 m</t>
  </si>
  <si>
    <t xml:space="preserve">Poznámka k souboru cen:_x000d_
1. Ceny jsou určeny pro jakoukoliv konstrukčně-materiálovou charakteristiku._x000d_
</t>
  </si>
  <si>
    <t>2. - SO 02 Oprava břehového opevnění v ř. km 0,880 - 0,975</t>
  </si>
  <si>
    <t xml:space="preserve">    2 - Zakládání</t>
  </si>
  <si>
    <t xml:space="preserve">    4 - Vodorovné konstrukce</t>
  </si>
  <si>
    <t xml:space="preserve">    6 - Úpravy povrchů, podlahy a osazování výplní</t>
  </si>
  <si>
    <t xml:space="preserve">    9 - Ostatní konstrukce a práce-bourání</t>
  </si>
  <si>
    <t>113107331</t>
  </si>
  <si>
    <t>Odstranění podkladu z betonu prostého tl 150 mm strojně pl do 50 m2</t>
  </si>
  <si>
    <t>-1976959761</t>
  </si>
  <si>
    <t>Odstranění podkladů nebo krytů strojně plochy jednotlivě do 50 m2 s přemístěním hmot na skládku na vzdálenost do 3 m nebo s naložením na dopravní prostředek z betonu prostého, o tl. vrstvy přes 100 do 150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</si>
  <si>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</si>
  <si>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"odstranění zbytků bet. podklad. lože v tl. 0,15 m, viz příloha D.1, D.2, D.4"</t>
  </si>
  <si>
    <t>"pod vybouranou dlažbou"</t>
  </si>
  <si>
    <t>4,50*1,35</t>
  </si>
  <si>
    <t>82,40*1,0</t>
  </si>
  <si>
    <t>"bočnice poškozených schodů v levém svahu cca 5,0 m za mostem"</t>
  </si>
  <si>
    <t>2*2,80*0,30</t>
  </si>
  <si>
    <t>"oprava opevnění u nátoku do býv. náhonu"</t>
  </si>
  <si>
    <t>9,0</t>
  </si>
  <si>
    <t>113107332</t>
  </si>
  <si>
    <t>Odstranění podkladu z betonu prostého tl 300 mm strojně pl do 50 m2</t>
  </si>
  <si>
    <t>1803618206</t>
  </si>
  <si>
    <t>Odstranění podkladů nebo krytů strojně plochy jednotlivě do 50 m2 s přemístěním hmot na skládku na vzdálenost do 3 m nebo s naložením na dopravní prostředek z betonu prostého, o tl. vrstvy přes 150 do 300 mm</t>
  </si>
  <si>
    <t>"beton . lože v tl. 0,3 m pod poškozenými schody v levém svahu cca 5,0 m za mostem, viz příloha D.1, D.2"</t>
  </si>
  <si>
    <t>7*0,90*0,30</t>
  </si>
  <si>
    <t>114203103</t>
  </si>
  <si>
    <t>Rozebrání dlažeb z lomového kamene nebo betonových tvárnic do cementové malty</t>
  </si>
  <si>
    <t>1629933416</t>
  </si>
  <si>
    <t>Rozebrání dlažeb nebo záhozů s naložením na dopravní prostředek dlažeb z lomového kamene nebo betonových tvárnic do cementové malty se spárami zalitými cementovou maltou</t>
  </si>
  <si>
    <t>"viz příloha D.1, D.2"</t>
  </si>
  <si>
    <t xml:space="preserve">"rozebrání dlažby tl. 0,25 m v levé patě opevnění (odpočet kam. schodů š. 1,5 m)" </t>
  </si>
  <si>
    <t>4,50*1,35*0,25</t>
  </si>
  <si>
    <t>82,40*1,0*0,25</t>
  </si>
  <si>
    <t>"poškozené schody v levém svahu cca 5,0 m za mostem"</t>
  </si>
  <si>
    <t>7*0,90*0,30*0,25</t>
  </si>
  <si>
    <t>2*2,80*0,30*0,25</t>
  </si>
  <si>
    <t>"poškozené opevnění u nátoku do býv. náhonu"</t>
  </si>
  <si>
    <t>7,0*0,25</t>
  </si>
  <si>
    <t>228563618</t>
  </si>
  <si>
    <t>"odstranění kamenného štětu ze dna (v levé patě)"</t>
  </si>
  <si>
    <t>88,40*0,40*0,30</t>
  </si>
  <si>
    <t>"pravý svah - oprava cca 10 % plochy opevnění kam. dlažbou tl. 0,25 m na sucho"</t>
  </si>
  <si>
    <t>20,0*0,25</t>
  </si>
  <si>
    <t>114203201</t>
  </si>
  <si>
    <t>Očištění lomového kamene nebo betonových tvárnic od hlíny nebo písku</t>
  </si>
  <si>
    <t>1840211220</t>
  </si>
  <si>
    <t>Očištění lomového kamene nebo betonových tvárnic získaných při rozebrání dlažeb, záhozů, rovnanin a soustřeďovacích staveb od hlíny nebo písku</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</si>
  <si>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</si>
  <si>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"kámen z rozebrané dlažby pravého svahu (v místě rozebrání) - oprava cca 10 % plochy opevnění kam. dlažbou tl. 0,25 m na sucho, viz příloha D.1"</t>
  </si>
  <si>
    <t>114203202</t>
  </si>
  <si>
    <t>Očištění lomového kamene nebo betonových tvárnic od malty</t>
  </si>
  <si>
    <t>1570244906</t>
  </si>
  <si>
    <t>Očištění lomového kamene nebo betonových tvárnic získaných při rozebrání dlažeb, záhozů, rovnanin a soustřeďovacích staveb od malty</t>
  </si>
  <si>
    <t>"viz příloha D.1"</t>
  </si>
  <si>
    <t xml:space="preserve">"kámen z rozebraných dlažeb levého svahu" </t>
  </si>
  <si>
    <t>22,119</t>
  </si>
  <si>
    <t>"kámen z rozebraných poškozených schodů (cca 2/3 z celkového množství)"</t>
  </si>
  <si>
    <t>0,6</t>
  </si>
  <si>
    <t>"kámen z rozebraného opevnění u nátoku do býv. náhonu"</t>
  </si>
  <si>
    <t>114203301</t>
  </si>
  <si>
    <t>Třídění lomového kamene nebo betonových tvárnic podle druhu, velikosti nebo tvaru</t>
  </si>
  <si>
    <t>-1167480889</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</si>
  <si>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</si>
  <si>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prostředek._x000d_
2. V ceně nejsou započteny náklady na:_x000d_
a) očištění lomového kamene nebo tvárnic; tyto práce se oceňují cenami souboru cen 114 20-32 Očištění lomového kamene nebo betonových tvárnic;_x000d_
b) srovnání lomového kamene nebo tvárnic do měřitelných figur; tyto práce se oceňují cenami souboru cen 114 20-34 Srovnání lomového kamene nebo betonových tvárnic do měřitelných figur._x000d_
3. Množství měrných jednotek se určí v m3 tříděného kamene nebo tvárnic._x000d_
</t>
  </si>
  <si>
    <t>"rozebraný kámen z poškozených schodů v levém svahu cca 5,0 m za mostem"</t>
  </si>
  <si>
    <t>0,893</t>
  </si>
  <si>
    <t>122201101</t>
  </si>
  <si>
    <t>Odkopávky a prokopávky nezapažené v hornině tř. 3 objem do 100 m3</t>
  </si>
  <si>
    <t>875097984</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</si>
  <si>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</si>
  <si>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</si>
  <si>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"odstranění směsi zeminy a kameniva v tl. 0,1 m, viz příloha D.1"</t>
  </si>
  <si>
    <t>"pod vybouraným betonem dlažby levého svahu"</t>
  </si>
  <si>
    <t>4,50*1,35*0,1</t>
  </si>
  <si>
    <t>82,40*1,0*0,1</t>
  </si>
  <si>
    <t>"pod vybouraným betonem opevnění u nátoku do býv. náhonu"</t>
  </si>
  <si>
    <t>9,0*0,1</t>
  </si>
  <si>
    <t>122201109</t>
  </si>
  <si>
    <t>Příplatek za lepivost u odkopávek v hornině tř. 1 až 3</t>
  </si>
  <si>
    <t>-1248616731</t>
  </si>
  <si>
    <t>Odkopávky a prokopávky nezapažené s přehozením výkopku na vzdálenost do 3 m nebo s naložením na dopravní prostředek v hornině tř. 3 Příplatek k cenám za lepivost horniny tř. 3</t>
  </si>
  <si>
    <t>9,748*0,3 'Přepočtené koeficientem množství</t>
  </si>
  <si>
    <t>132201101</t>
  </si>
  <si>
    <t>Hloubení rýh š do 600 mm v hornině tř. 3 objemu do 100 m3</t>
  </si>
  <si>
    <t>2049997458</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</si>
  <si>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</si>
  <si>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</si>
  <si>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 levé patě koryta, viz příloha D.1, D.2, D.3, D.4, D.5"</t>
  </si>
  <si>
    <t>88,40*0,40*0,40</t>
  </si>
  <si>
    <t>132201109</t>
  </si>
  <si>
    <t>Příplatek za lepivost k hloubení rýh š do 600 mm v hornině tř. 3</t>
  </si>
  <si>
    <t>1219446178</t>
  </si>
  <si>
    <t>Hloubení zapažených i nezapažených rýh šířky do 600 mm s urovnáním dna do předepsaného profilu a spádu v hornině tř. 3 Příplatek k cenám za lepivost horniny tř. 3</t>
  </si>
  <si>
    <t>14,144*0,3 'Přepočtené koeficientem množství</t>
  </si>
  <si>
    <t>162301151</t>
  </si>
  <si>
    <t>Vodorovné přemístění výkopku/sypaniny z hornin tř. 5 až 7 do 500 m</t>
  </si>
  <si>
    <t>430126841</t>
  </si>
  <si>
    <t>Vodorovné přemístění výkopku nebo sypaniny po suchu na obvyklém dopravním prostředku, bez naložení výkopku, avšak se složením bez rozhrnutí z horniny tř. 5 až 7 na vzdálenost přes 50 do 500 m</t>
  </si>
  <si>
    <t>"rozebraný kámen ze dna (štět) na meziskládku pro využití v SO 03"</t>
  </si>
  <si>
    <t>10,608</t>
  </si>
  <si>
    <t>"kámen z rozebraných poškozených schodů na meziskládku a část vytříděného a očištěného kamene zpět pro opětovné použití"</t>
  </si>
  <si>
    <t>0,893+0,6</t>
  </si>
  <si>
    <t>"kámen z rozebraných dlažeb levého svahu na meziskládku a očištěný kámen zpět pro opětovné použití"</t>
  </si>
  <si>
    <t>2*22,119</t>
  </si>
  <si>
    <t>2*1,75</t>
  </si>
  <si>
    <t>"kámen z rozebraných dlažeb pravého svahu na meziskládku a očištěný kámen zpět pro opětovné použití"</t>
  </si>
  <si>
    <t>2*5,0</t>
  </si>
  <si>
    <t>167101151</t>
  </si>
  <si>
    <t>Nakládání výkopku z hornin tř. 5 až 7 do 100 m3</t>
  </si>
  <si>
    <t>1607935846</t>
  </si>
  <si>
    <t>Nakládání, skládání a překládání neulehlého výkopku nebo sypaniny nakládání, množství do 100 m3, z hornin tř. 5 až 7</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</si>
  <si>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</si>
  <si>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"očištěný kámen z meziskládky pro opětovné použití"</t>
  </si>
  <si>
    <t>0,6+22,119+1,75+5,0</t>
  </si>
  <si>
    <t>"nevhodný kámen z rozebraných poškozených schodů pro odvoz na skládku "</t>
  </si>
  <si>
    <t>0,893-0,6</t>
  </si>
  <si>
    <t>171201201</t>
  </si>
  <si>
    <t>Uložení sypaniny na skládky</t>
  </si>
  <si>
    <t>2124141599</t>
  </si>
  <si>
    <t>"rozebraný kámen na meziskládku"</t>
  </si>
  <si>
    <t>"rozebraný kámen (štět)"</t>
  </si>
  <si>
    <t xml:space="preserve">"kámen z rozebraných dlažeb" </t>
  </si>
  <si>
    <t>22,119+0,893+1,75+5,0</t>
  </si>
  <si>
    <t>1258203996</t>
  </si>
  <si>
    <t>"přebytečný zemní materiál"</t>
  </si>
  <si>
    <t>"materiál z hloubení rýh"</t>
  </si>
  <si>
    <t>14,144*1,8</t>
  </si>
  <si>
    <t>"materiál z odkopávky (směs zeminy a kameniva)"</t>
  </si>
  <si>
    <t>9,748*2,0</t>
  </si>
  <si>
    <t>1912666379</t>
  </si>
  <si>
    <t>"nevhodný kámen z rozebraných poškozených schodů"</t>
  </si>
  <si>
    <t>(0,893-0,6)*2,5</t>
  </si>
  <si>
    <t>182101101</t>
  </si>
  <si>
    <t>Svahování v zářezech v hornině tř. 1 až 4</t>
  </si>
  <si>
    <t>634569685</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</si>
  <si>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</si>
  <si>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</si>
  <si>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"pod obnovovaným opevněním, viz příloha D.1, D.4, D.5"</t>
  </si>
  <si>
    <t>"pod dlažbou levého svahu"</t>
  </si>
  <si>
    <t>2*2,80*0,3</t>
  </si>
  <si>
    <t>"pod opevněním u nátoku do býv. náhonu"</t>
  </si>
  <si>
    <t>Zakládání</t>
  </si>
  <si>
    <t>R - 00009</t>
  </si>
  <si>
    <t>Zajímkování pracovního prostoru</t>
  </si>
  <si>
    <t>510341327</t>
  </si>
  <si>
    <t>"zřízení a likvidace jímek včetně čerpání, viz příloha B., D.1"</t>
  </si>
  <si>
    <t>"podélné jímky výšky 0,7 m"</t>
  </si>
  <si>
    <t>"délka jímek včetně zavázání"</t>
  </si>
  <si>
    <t>"u levé paty koryta - 4 x 25,0 m"</t>
  </si>
  <si>
    <t>"u pravé paty koryta - 25,0 m"</t>
  </si>
  <si>
    <t>274316231</t>
  </si>
  <si>
    <t>Základové pasy z prostého betonu pro prostředí s mrazovými cykly tř. C 25/30</t>
  </si>
  <si>
    <t>-640180407</t>
  </si>
  <si>
    <t>Základy z betonu prostého pasy z betonu pro prostředí s mrazovými cykly tř. C 25/30</t>
  </si>
  <si>
    <t xml:space="preserve">Poznámka k souboru cen:_x000d_
1. Ceny jsou určeny pro samostatné základy, které monoliticky nenavazují na další konstrukce (např. pod prefabrikované stěny). Základy, které navazují na další konstrukce, se oceňují cenami souboru cen 380 31- . . Kompletní konstrukce čistíren odpadních vod, nádrží, vodojemů, kanálů z betonu prostého._x000d_
</t>
  </si>
  <si>
    <t>"viz příloha D.1, D.2, D.3, D.4, D.5"</t>
  </si>
  <si>
    <t xml:space="preserve">"základová patka dlažby v levé patě opevnění  z bet. C 25/30 - XF3 - Cl 0,4 - Dmax 22 - S3, ztratné 3 % (z důvodu částečného obednění)"</t>
  </si>
  <si>
    <t>88,40*0,40*0,70*1,03</t>
  </si>
  <si>
    <t>274356021</t>
  </si>
  <si>
    <t>Bednění základových pasů ploch rovinných zřízení</t>
  </si>
  <si>
    <t>-1539358489</t>
  </si>
  <si>
    <t>Bednění základů z betonu prostého nebo železového pasů pro plochy rovinné zřízení</t>
  </si>
  <si>
    <t>"základová patka v levé patě opevnění, obednění ze strany od svahu, viz příloha D.1"</t>
  </si>
  <si>
    <t>88,40*0,70</t>
  </si>
  <si>
    <t>274356022</t>
  </si>
  <si>
    <t>Bednění základových pasů ploch rovinných odstranění</t>
  </si>
  <si>
    <t>1744467251</t>
  </si>
  <si>
    <t>Bednění základů z betonu prostého nebo železového pasů pro plochy rovinné odstranění</t>
  </si>
  <si>
    <t>321311115R</t>
  </si>
  <si>
    <t>Konstrukce vodních staveb z betonu prostého tř. C 25/30</t>
  </si>
  <si>
    <t>-1441410388</t>
  </si>
  <si>
    <t>Konstrukce vodních staveb z betonu přehrad, jezů a plavebních komor, spodní stavby vodních elektráren, jader přehrad, odběrných věží a výpustných zařízení, opěrných zdí, šachet, šachtic a ostatních konstrukcí prostého tř. C 25/30</t>
  </si>
  <si>
    <t>"lože v tl. 0,30 m pod obnovovaným opevněním z betonu C 25/30 - XC2 - Cl 0,4 - Dmax 16 - S2, viz příloha D.1, D.2"</t>
  </si>
  <si>
    <t>"pod kamenné stupně schodiště v levém svahu cca 5,0 m za mostem"</t>
  </si>
  <si>
    <t>7*0,90*0,30*0,30</t>
  </si>
  <si>
    <t>Vodorovné konstrukce</t>
  </si>
  <si>
    <t>451317112R</t>
  </si>
  <si>
    <t>Podklad pod dlažbu z betonu prostého C 25/30 tl přes 100 do 150 mm</t>
  </si>
  <si>
    <t>-858931956</t>
  </si>
  <si>
    <t>Podklad pod dlažbu z betonu prostého tř. C 25/30 tl. přes 100 do 150 mm</t>
  </si>
  <si>
    <t>"lože v tl. 0,15 m pod obnovovaným opevněním z betonu C 25/30 - XC2 - Cl 0,4 - Dmax 16 - S2, viz příloha D.1, D.2, D.4, D.5"</t>
  </si>
  <si>
    <t>"pod dlažbu levého svahu"</t>
  </si>
  <si>
    <t>"pod opravované opevnění u nátoku do býv. náhonu"</t>
  </si>
  <si>
    <t>"pod bočnice kamenného schodiště v levém svahu cca 5,0 m za mostem"</t>
  </si>
  <si>
    <t>451571111</t>
  </si>
  <si>
    <t>Lože pod dlažby ze štěrkopísku vrstva tl do 100 mm</t>
  </si>
  <si>
    <t>1935571511</t>
  </si>
  <si>
    <t>Lože pod dlažby ze štěrkopísků, tl. vrstvy do 100 mm</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</si>
  <si>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</si>
  <si>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"lože pod obnovovaným opevněním, viz příloha D.1, D.2, D.4, D.5"</t>
  </si>
  <si>
    <t>465210122</t>
  </si>
  <si>
    <t>Schody z lomového kamene na maltu cementovou s vyspárováním tl 250 mm</t>
  </si>
  <si>
    <t>1921449248</t>
  </si>
  <si>
    <t>Schody z lomového kamene lomařsky upraveného pro dlažbu na cementovou maltu, s vyspárováním cementovou maltou, tl. kamene 250 mm</t>
  </si>
  <si>
    <t xml:space="preserve">Poznámka k souboru cen:_x000d_
1. V cenách jsou započteny i náklady na úpravu líce schodů._x000d_
2. V cenách nejsou započteny náklady na:_x000d_
a) podkladní betonové lože; toto se oceňuje cenami souboru cen 451 31-51 Podkladní a výplňové vrstvy z betonu prostého,_x000d_
b) lože z kameniva; toto se oceňuje cenami souboru cen 451 . . - . . Lože z kameniva._x000d_
3. Plocha se stanoví v m2 konstrukce jako součin délky a šířky schodů; šířkou schodů je součet délky stupně a šířek obou obrub._x000d_
</t>
  </si>
  <si>
    <t>"obnova kamenného schodiště včetně obrub (bočnic) z dovezeného kamene, viz příloha D.1, D.2"</t>
  </si>
  <si>
    <t>"schodiště v levém svahu cca 5,0 m za mostem (7 stupňů 0,9 x 0,3 m, bočnice š. 0,3 m)"</t>
  </si>
  <si>
    <t>7*0,9*0,3</t>
  </si>
  <si>
    <t>2*2,8*0,3</t>
  </si>
  <si>
    <t>"odpočet plochy schodiště z původního očištěného kamene"</t>
  </si>
  <si>
    <t>-2,4</t>
  </si>
  <si>
    <t>465210122R</t>
  </si>
  <si>
    <t>-1192282751</t>
  </si>
  <si>
    <t>"obnova kamenného schodiště včetně obrub (bočnic) z původního očištěného kamene (cena snížena o cenu kamene), viz příloha D.1, D.2"</t>
  </si>
  <si>
    <t>0,6/0,25</t>
  </si>
  <si>
    <t>465511227R</t>
  </si>
  <si>
    <t>Dlažba z lomového kamene na sucho s vyklínováním a vyplněním spár tl 250 mm</t>
  </si>
  <si>
    <t>1111548704</t>
  </si>
  <si>
    <t>Dlažba z lomového kamene lomařsky upraveného na sucho s vyklínováním kamenem, s vyplněním spár těženým kamenivem, drnem nebo ornicí s osetím, tl. kamene 250 mm</t>
  </si>
  <si>
    <t>"oprava cca 10 % plochy opevnění pravého svahu kam. dlažbou v tl. 0,25 m na sucho z původního očištěného kamene, viz příloha D.1, D.2"</t>
  </si>
  <si>
    <t>20,0</t>
  </si>
  <si>
    <t>465513227</t>
  </si>
  <si>
    <t>Dlažba z lomového kamene na cementovou maltu s vyspárováním tl 250 mm pro hydromeliorace</t>
  </si>
  <si>
    <t>-1230595895</t>
  </si>
  <si>
    <t>Dlažba z lomového kamene lomařsky upraveného na cementovou maltu, s vyspárováním cementovou maltou, tl. kamene 250 mm</t>
  </si>
  <si>
    <t xml:space="preserve">Poznámka k souboru cen:_x000d_
1. Ceny neplatí pro:_x000d_
a) dlažby o sklonu přes 1:1; tyto se oceňují příslušnými cenami souboru cen 326 21-1 . Zdivo nadzákladové z lomového kamene upraveného._x000d_
2. V cenách nejsou započteny náklady na:_x000d_
a) podkladní betonové lože; toto se oceňuje cenami souboru cen 451 31-51 Podkladní a výplňové vrstvy z betonu prostého,_x000d_
b) lože z kameniva; toto se oceňuje cenami souboru cen 451 . . - . . Lože z kameniva._x000d_
3. Plocha se stanoví v m2 rozvinuté lícní plochy dlažby._x000d_
</t>
  </si>
  <si>
    <t>"oprava opevnění u nátoku do býv. náhonu z dovezeného kamene s vyspárováním MC 25 (odpočet dlažby z pův. očištěného kamene), viz příloha D.1, D.2"</t>
  </si>
  <si>
    <t>9,0-7,0</t>
  </si>
  <si>
    <t>465513227R</t>
  </si>
  <si>
    <t>1574887217</t>
  </si>
  <si>
    <t>"obnova dlažby z původního očištěného kamene s vyspárováním MC 25 (cena snížena o cenu kamene), viz příloha D.1, D.2, D.4, D.5"</t>
  </si>
  <si>
    <t>"obnova dlažby levého svahu koryta"</t>
  </si>
  <si>
    <t>7,0</t>
  </si>
  <si>
    <t>Úpravy povrchů, podlahy a osazování výplní</t>
  </si>
  <si>
    <t>636195212</t>
  </si>
  <si>
    <t>Vyplnění spár dlažby z lomového kamene maltou cementovou na hl do 70 mm s vyspárováním</t>
  </si>
  <si>
    <t>1735925855</t>
  </si>
  <si>
    <t>Vyplnění spár dosavadních dlažeb cementovou maltou s vyčištěním spár na hloubky do 70 mm dlažby z lomového kamene s vyspárováním</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</si>
  <si>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</si>
  <si>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"přespárování opevnění v levém svahu nad obnovenou dlažbou (50 % plochy), viz příloha D.1, D.2, D.5"</t>
  </si>
  <si>
    <t>4,50*1,7*0,5</t>
  </si>
  <si>
    <t>(82,4-4,4)*2,0*0,5</t>
  </si>
  <si>
    <t>Ostatní konstrukce a práce-bourání</t>
  </si>
  <si>
    <t>938903111</t>
  </si>
  <si>
    <t>Vysekání spár hl do 70 mm v dlažbě z lomového kamene</t>
  </si>
  <si>
    <t>200658458</t>
  </si>
  <si>
    <t>Dokončovací práce na dosavadních konstrukcích vysekání spár s očištěním zdiva nebo dlažby, s naložením suti na dopravní prostředek nebo s odklizením na hromady do vzdálenosti 50 m při hloubce spáry do 70 mm v dlažbě z lomového kamene</t>
  </si>
  <si>
    <t xml:space="preserve">Poznámka k souboru cen:_x000d_
1. Příplatek -4911 lze použít i pro další svislé přemístění odstraňovaného porostu, jehož odstranění se oceňuje cenami -2131 a -2132._x000d_
2. V cenách nejsou započteny náklady na odstranění porostu, suti nebo bahna na hromady ve vzdálenosti přes 50 m; tyto se oceňují cenami souboru cen 997 32-1 Vodorovná doprava suti a vybouraných hmot části B01 katalogu._x000d_
3. Množství měrných jednotek se stanoví:_x000d_
a) u cen -1101 až -3211 v m2 rozvinuté upravované plochy,_x000d_
b) u cen -4111 a -4911 v m3 prostoru, z něhož bylo odstraněno bahno,_x000d_
c) u ceny -8311 v ks mezníků nebo značek._x000d_
</t>
  </si>
  <si>
    <t>"přespárování opevnění v levém svahu nad obnovenou dlažbou (50 % plochy), viz příloha D.1, D.2"</t>
  </si>
  <si>
    <t>966071121</t>
  </si>
  <si>
    <t>Demontáž ocelových kcí hmotnosti do 5 t z profilů hmotnosti do 30 kg/m</t>
  </si>
  <si>
    <t>-194143489</t>
  </si>
  <si>
    <t>Demontáž ocelových konstrukcí profilů hmotnosti přes 13 do 30 kg/m, hmotnosti konstrukce do 5 t</t>
  </si>
  <si>
    <t xml:space="preserve">Poznámka k souboru cen:_x000d_
1. Ceny nelze použít pro ocenění demontáží ocelových konstrukcí hmotnosti do 500 kg; tyto se oceňují cenami souboru cen 767 99-68 Demontáž ostatních zámečnických konstrukcí části B01 katalogu 800-767 Konstrukce zámečnické._x000d_
</t>
  </si>
  <si>
    <t>"odstranění ocelového schodiště na levém svahu před nátokem do bývalého náhonu, odborný odhad, viz příloha B., D.1, D.2"</t>
  </si>
  <si>
    <t xml:space="preserve">"kce z  2 ks jacklů 100 x 40 mm, dl. 2,7 m, 1 ks ocel. trubky prům. 100 mm, dl. 3,5 m, 4 ks roštů 0,8 x 0,4 m a 1 ks ocel. roštu 0,8 x 0,8 m"</t>
  </si>
  <si>
    <t>0,07</t>
  </si>
  <si>
    <t>985131111</t>
  </si>
  <si>
    <t>Očištění ploch stěn, rubu kleneb a podlah tlakovou vodou</t>
  </si>
  <si>
    <t>-1940358014</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</si>
  <si>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</si>
  <si>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"očištění opevnění v levém svahu nad obnoveným obkladem (odečet části opevnění u zaústění do býv. náhonu dl. 4,4 m)"</t>
  </si>
  <si>
    <t>4,5*1,7</t>
  </si>
  <si>
    <t>(82,4-4,4)*2,0</t>
  </si>
  <si>
    <t>-2045379973</t>
  </si>
  <si>
    <t>"vybouraný bet. materiál"</t>
  </si>
  <si>
    <t>"zbytky bet. podklad. lože pod vybouranou dlažbou"</t>
  </si>
  <si>
    <t>4,50*1,35*0,15*2,2</t>
  </si>
  <si>
    <t>82,40*1,0*0,15*2,2</t>
  </si>
  <si>
    <t>"beton bočnic poškozených schodů v levém svahu cca 5,0 m za mostem"</t>
  </si>
  <si>
    <t>2*2,80*0,30*0,15*2,2</t>
  </si>
  <si>
    <t>"beton . lože pod poškozenými schody v levém svahu cca 5,0 m za mostem"</t>
  </si>
  <si>
    <t>7*0,90*0,30*0,30*2,2</t>
  </si>
  <si>
    <t>"bet. lože pod opevněním u nátoku do býv. náhonu"</t>
  </si>
  <si>
    <t>9,0*0,15*2,2</t>
  </si>
  <si>
    <t>"materiál z vysekání spár při provádění přespárování opevnění v levém svahu nad obnovenou dlažbou"</t>
  </si>
  <si>
    <t>1,882</t>
  </si>
  <si>
    <t>-1348004858</t>
  </si>
  <si>
    <t>"odstraněné ocelové schodiště"</t>
  </si>
  <si>
    <t>1740911498</t>
  </si>
  <si>
    <t>3. - SO 03 Oprava břehového opevnění v ř. km 0,740 - 0,880</t>
  </si>
  <si>
    <t>"odstranění zbytků bet. podklad. lože v tl. 0,15 m, viz příloha D.1, D.2"</t>
  </si>
  <si>
    <t>"pod obnovovaným opevněním ve svazích"</t>
  </si>
  <si>
    <t>"pod částí dlažby v levém svahu nad spádovým stupněm"</t>
  </si>
  <si>
    <t>3,0*2,0</t>
  </si>
  <si>
    <t>113107333</t>
  </si>
  <si>
    <t>Odstranění podkladu z betonu prostého tl 400 mm strojně pl do 50 m2</t>
  </si>
  <si>
    <t>Odstranění podkladů nebo krytů strojně plochy jednotlivě do 50 m2 s přemístěním hmot na skládku na vzdálenost do 3 m nebo s naložením na dopravní prostředek z betonu prostého, o tl. vrstvy přes 300 do 400 mm</t>
  </si>
  <si>
    <t>"odstranění betonového prahu v tl. 0,4 m v levém svahu nad spádovým stupněm, viz příloha D.1, D.2"</t>
  </si>
  <si>
    <t>1,2*0,3</t>
  </si>
  <si>
    <t>114203101</t>
  </si>
  <si>
    <t>Rozebrání dlažeb z lomového kamene nebo betonových tvárnic na sucho</t>
  </si>
  <si>
    <t>945400301</t>
  </si>
  <si>
    <t>Rozebrání dlažeb nebo záhozů s naložením na dopravní prostředek dlažeb z lomového kamene nebo betonových tvárnic na sucho nebo se spárami vyplněnými pískem nebo drnem</t>
  </si>
  <si>
    <t>"narušená nebo uvolněná kam. dlažba ve svazích koryta (zbytky kamene), viz příloha D.1, D.2"</t>
  </si>
  <si>
    <t>"na levém svahu mezi spádovými stupni (70 % celkové kubatury)"</t>
  </si>
  <si>
    <t>13,0*(2,0+0,9)/2*0,25*0,7</t>
  </si>
  <si>
    <t>"na levém svahu mezi spádovým stupněm a bet. výustí DN 500 (20 % celkové kubatury)"</t>
  </si>
  <si>
    <t>6,0*(3,5+2,3)/2*0,25*0,2</t>
  </si>
  <si>
    <t>"u paty pravého svahu mezi spád. stupněm a kam. schody (50 % celkové kubatury)"</t>
  </si>
  <si>
    <t>2,0*0,6*0,25*0,5</t>
  </si>
  <si>
    <t>"u kamenin. výusti DN 450 v pravé patě svahu za kam. schody"</t>
  </si>
  <si>
    <t>1,2*1,2*0,25</t>
  </si>
  <si>
    <t>"v levém svahu za schody z bet. prefabrikátů (80 % celkové kubatury)"</t>
  </si>
  <si>
    <t>5,0*1,5*0,25*0,8</t>
  </si>
  <si>
    <t>"spodní poškozená část kam. schodů v levém svahu u žb. lávky pro pěší (stupně i bočnice)"</t>
  </si>
  <si>
    <t>5*0,8*0,35*0,25</t>
  </si>
  <si>
    <t>2*2,0*0,25*0,25</t>
  </si>
  <si>
    <t>"pomístné opravy opevnění"</t>
  </si>
  <si>
    <t>"oprava cca 10 % plochy opevnění obou svahů kam. dlažbou tl. 0,25 m na sucho"</t>
  </si>
  <si>
    <t>"mezi koncem vývaru vzdouvacího objektu a žb lávkou pro pěší - rozebrání narušeného neodplaveného kamene, tj. cca 1/2 opravované plochy"</t>
  </si>
  <si>
    <t>2*30,0*0,25*1/2</t>
  </si>
  <si>
    <t>"rozebrání dlažby tl. 0,25 m na levém svahu nad spádovým stupněm v = 0,8 m, viz příloha D.1, D.2"</t>
  </si>
  <si>
    <t>3,0*2,0*0,25</t>
  </si>
  <si>
    <t>"odstranění poškozeného kamenného štětu ze dna"</t>
  </si>
  <si>
    <t>"mezi spád. stupni (v celé š. dna)"</t>
  </si>
  <si>
    <t>10,0*4,0*0,30</t>
  </si>
  <si>
    <t>"pro patku opevnění levého svahu"</t>
  </si>
  <si>
    <t>"nad stupněm"</t>
  </si>
  <si>
    <t>5,5*0,4*0,3</t>
  </si>
  <si>
    <t>"pod stupněm"</t>
  </si>
  <si>
    <t>6,0*(1,6+0,4)/2*0,3</t>
  </si>
  <si>
    <t>"u schodů z bet. prefabrikátů"</t>
  </si>
  <si>
    <t>8,0*(3,7+3,9)/2*0,3</t>
  </si>
  <si>
    <t>"očištění rozebraného kamene pro opětovné použití, viz příloha D.1</t>
  </si>
  <si>
    <t>"vytříděný kámen (štět ze dna) z SO 02 a SO 03"</t>
  </si>
  <si>
    <t>19,92</t>
  </si>
  <si>
    <t>"kámen z rozebraných dlažeb"</t>
  </si>
  <si>
    <t>14,279</t>
  </si>
  <si>
    <t>"kámen z rozebraných dlažeb na meziskládce pro opětovné použití, viz příloha D.1"</t>
  </si>
  <si>
    <t>1,5</t>
  </si>
  <si>
    <t>"kámen z rozebraného štětu na meziskládce z SO 02 a SO 03 pro opětovné použití, viz příloha D.1"</t>
  </si>
  <si>
    <t>10,608+23,58</t>
  </si>
  <si>
    <t>"viz příloha D.1, D.2, D.4, D.5"</t>
  </si>
  <si>
    <t>"odstranění směsi zeminy a kameniva v tl. 0,1 m"</t>
  </si>
  <si>
    <t>"odkopávky ve dně pod opravovanými kamennými štěty"</t>
  </si>
  <si>
    <t>10,0*(4,0-0,4)*0,1</t>
  </si>
  <si>
    <t>8,0*(3,7+3,9)/2*0,1</t>
  </si>
  <si>
    <t>"odkopávky ve svahu pod opravovaným opevněním"</t>
  </si>
  <si>
    <t>"na levém svahu mezi spádovými stupni"</t>
  </si>
  <si>
    <t>13,0*(2,0+0,9)/2*0,25</t>
  </si>
  <si>
    <t>3,0*1,2/2*0,5</t>
  </si>
  <si>
    <t>3,0*2,0*0,1</t>
  </si>
  <si>
    <t>"nad opevněním"</t>
  </si>
  <si>
    <t>16,0*0,5*0,4/2</t>
  </si>
  <si>
    <t>"na levém svahu mezi spádovým stupněm a bet. výustí DN 500"</t>
  </si>
  <si>
    <t>6,0*(3,5+2,3)/2*(0,4+0,5)/2</t>
  </si>
  <si>
    <t>6,0*(0,5+0,7)/2*0,45</t>
  </si>
  <si>
    <t>6,0*0,55*0,5/2</t>
  </si>
  <si>
    <t>"u paty pravého svahu mezi spád. stupněm a kam. schody"</t>
  </si>
  <si>
    <t>2,0*0,6*0,1</t>
  </si>
  <si>
    <t>"v levém svahu za schody z bet. prefabrikátů"</t>
  </si>
  <si>
    <t>5,0*1,5*0,1</t>
  </si>
  <si>
    <t>5,0*0,35*0,25/2</t>
  </si>
  <si>
    <t>"pod oprav. kam. schody v levém svahu u žb. lávky pro pěší"</t>
  </si>
  <si>
    <t>5*0,8*0,35*0,3</t>
  </si>
  <si>
    <t>26,847*0,3 'Přepočtené koeficientem množství</t>
  </si>
  <si>
    <t>"v levé patě koryta mezi spád. stupni, viz příloha D.1, D.2, D.3, D. 4"</t>
  </si>
  <si>
    <t>(10,0+5,50)*0,40*0,40</t>
  </si>
  <si>
    <t>2,48*0,3 'Přepočtené koeficientem množství</t>
  </si>
  <si>
    <t>162201102</t>
  </si>
  <si>
    <t>Vodorovné přemístění do 50 m výkopku/sypaniny z horniny tř. 1 až 4</t>
  </si>
  <si>
    <t>-744664450</t>
  </si>
  <si>
    <t>Vodorovné přemístění výkopku nebo sypaniny po suchu na obvyklém dopravním prostředku, bez naložení výkopku, avšak se složením bez rozhrnutí z horniny tř. 1 až 4 na vzdálenost přes 20 do 50 m</t>
  </si>
  <si>
    <t>"zemina z odkopávky na meziskládku a zpět do zásypu nad opevněním"</t>
  </si>
  <si>
    <t>2*2,644</t>
  </si>
  <si>
    <t>162201152</t>
  </si>
  <si>
    <t>Vodorovné přemístění do 50 m výkopku/sypaniny z horniny tř. 5 až 7</t>
  </si>
  <si>
    <t>Vodorovné přemístění výkopku nebo sypaniny po suchu na obvyklém dopravním prostředku, bez naložení výkopku, avšak se složením bez rozhrnutí z horniny tř. 5 až 7 na vzdálenost přes 20 do 50 m</t>
  </si>
  <si>
    <t>"rozebraný kámen na meziskládku, viz příloha D.1, D.2"</t>
  </si>
  <si>
    <t>"kámen ze dna (štět)"</t>
  </si>
  <si>
    <t>23,58</t>
  </si>
  <si>
    <t>14,279+1,5</t>
  </si>
  <si>
    <t>"vytříděný a očištěný kámen z meziskládky pro opětovné použití"</t>
  </si>
  <si>
    <t>"pro kamenný štět ve dně"</t>
  </si>
  <si>
    <t>"pro obnovu dlažeb"</t>
  </si>
  <si>
    <t>"nevhodný kámen pro odvoz na skládku"</t>
  </si>
  <si>
    <t>10,608+23,58-19,92</t>
  </si>
  <si>
    <t>"rozebraný kámen na meziskládku, viz příloha D.1"</t>
  </si>
  <si>
    <t>535831463</t>
  </si>
  <si>
    <t>2,48*1,8</t>
  </si>
  <si>
    <t>"materiál z odkopávek (směs zeminy a kameniva), odpočet zeminy pro zásyp"</t>
  </si>
  <si>
    <t>(26,847-2,644)*2,0</t>
  </si>
  <si>
    <t>-689719448</t>
  </si>
  <si>
    <t>"nevhodný kámen"</t>
  </si>
  <si>
    <t>(10,608+23,58-19,92)*2,5</t>
  </si>
  <si>
    <t>174101101</t>
  </si>
  <si>
    <t>Zásyp jam, šachet rýh nebo kolem objektů sypaninou se zhutněním</t>
  </si>
  <si>
    <t>1433255939</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</si>
  <si>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</si>
  <si>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</si>
  <si>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"doplnění zeminy ve svahu nad obnoveným opevněním, viz příloha D.1, D.2, D.4, D. 5"</t>
  </si>
  <si>
    <t>"nad opevněním v levém svahu mezi spádovými stupni"</t>
  </si>
  <si>
    <t>"nad opevněním v levém svahu mezi spádovým stupněm a bet. výustí DN 500 mm"</t>
  </si>
  <si>
    <t>"nad opevněním v levém svahu za schody z bet. prefabrikátů"</t>
  </si>
  <si>
    <t>181411123</t>
  </si>
  <si>
    <t>Založení lučního trávníku výsevem plochy do 1000 m2 ve svahu do 1:1</t>
  </si>
  <si>
    <t>-2064103957</t>
  </si>
  <si>
    <t>Založení trávníku na půdě předem připravené plochy do 1000 m2 výsevem včetně utažení lučního na svahu přes 1:2 do 1:1</t>
  </si>
  <si>
    <t>"viz příloha D.1, D.2, D.4, D. 5"</t>
  </si>
  <si>
    <t>"na zásypech v levém svahu, sklon do 1 : 1,5"</t>
  </si>
  <si>
    <t>16,0*0,5</t>
  </si>
  <si>
    <t>6,0*0,55</t>
  </si>
  <si>
    <t>5,0*0,35</t>
  </si>
  <si>
    <t>"na pravém svahu pod odstraněnými nánosy (nad opevněnou částí svahu), sklon do 1 : 1,5"</t>
  </si>
  <si>
    <t>120,0*(2,4+2,0)/2</t>
  </si>
  <si>
    <t>-453351664</t>
  </si>
  <si>
    <t>277,05</t>
  </si>
  <si>
    <t>277,05*0,03 'Přepočtené koeficientem množství</t>
  </si>
  <si>
    <t>181951102</t>
  </si>
  <si>
    <t>Úprava pláně v hornině tř. 1 až 4 se zhutněním</t>
  </si>
  <si>
    <t>-936701083</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</si>
  <si>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</si>
  <si>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</si>
  <si>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"ve dně pod opravovaným opevněním (štětem)"</t>
  </si>
  <si>
    <t>10,0*(4,0-0,4)</t>
  </si>
  <si>
    <t>8,0*(3,7+3,9)/2</t>
  </si>
  <si>
    <t>"ve dně pod patkou z rovnaného lomového kamene (mezi spádovým stupněm a bet. výustí DN 500 mm)"</t>
  </si>
  <si>
    <t>6,0*0,7</t>
  </si>
  <si>
    <t>"pod obnovovaným opevněním ve svazích, viz příloha D.1, D.4, D.5"</t>
  </si>
  <si>
    <t>13,0*(2,0+0,9)/2</t>
  </si>
  <si>
    <t>3,0*1,2/2</t>
  </si>
  <si>
    <t>"na levém svahu mezi spádovým stupněm a bet. výustí DN 500 (pod rovnaným lom. kamenem)"</t>
  </si>
  <si>
    <t>6,0*(3,5+2,3)/2</t>
  </si>
  <si>
    <t>2,0*0,6</t>
  </si>
  <si>
    <t>1,2*1,2</t>
  </si>
  <si>
    <t>5,0*1,5</t>
  </si>
  <si>
    <t>"pod bočnicemi oprav. kam. schodů v levém svahu u žb. lávky pro pěší"</t>
  </si>
  <si>
    <t>2*2,0*0,25</t>
  </si>
  <si>
    <t>R - 000099</t>
  </si>
  <si>
    <t>474781476</t>
  </si>
  <si>
    <t>"oprava kamenného štětu ve dně mezi stupni, vč. levého svahu (podélné jímky výšky 0,7 m) - 2 x 17,0 m"</t>
  </si>
  <si>
    <t>"oprava navazující části levého svahu nad stupněm (výška jímky 0,7 m) - 8,0 m"</t>
  </si>
  <si>
    <t xml:space="preserve">"oprava levého svahu pod stupněm (výška jímky 0,7  - 1,2 m) - 8,0 m"</t>
  </si>
  <si>
    <t>"oprava opevnění pravého svahu mezi spád. stupněm a kam. schody - 10,0 m"</t>
  </si>
  <si>
    <t>"oprava kolem výusti (u pravé paty cca 4,0 m za kam. schody) - 6,0 m"</t>
  </si>
  <si>
    <t>"oprava kam. štětu ve dně a levého svahu u schodů z prefabrikátů - 2 x 15,0 m"</t>
  </si>
  <si>
    <t>"oprava levobřežních schodů u lávky pro pěší - 6,0 m"</t>
  </si>
  <si>
    <t>"viz příloha B., D.1, D.2, D.3, D. 4, D.5"</t>
  </si>
  <si>
    <t>"základ. patka dlažby v levé patě opevnění mezi spád. stupni z bet. C 25/30 - XF3 - Cl 0,4 - Dmax 22 - S3, ztratné 3 % (z důvodu částečného obednění)"</t>
  </si>
  <si>
    <t>(10,0+5,5)*0,40*0,70*1,03</t>
  </si>
  <si>
    <t>"základová patka opevnění levého svahu mezi spád. stupni, viz příloha D.1"</t>
  </si>
  <si>
    <t>(10,0+5,5)*0,70</t>
  </si>
  <si>
    <t>10,0*0,4</t>
  </si>
  <si>
    <t>-1523649641</t>
  </si>
  <si>
    <t>"pod stupně kamenného schodiště v levém svahu u žb. lávky pro pěší"</t>
  </si>
  <si>
    <t>5*0,8*0,35*0,30</t>
  </si>
  <si>
    <t>1770808763</t>
  </si>
  <si>
    <t>, viz příloha D.1, D.2, D.4, D. 5"</t>
  </si>
  <si>
    <t>"lože v tl. 0,15 m pod částí obnovovaného opevnění ve svazích, z betonu C 25/30 - XC2 - Cl 0,4 - Dmax 16 - S2"</t>
  </si>
  <si>
    <t>"v levém svahu mezi spádovými stupni"</t>
  </si>
  <si>
    <t>"pod oprav. bočnicemi kam. schodů v levém svahu u žb. lávky pro pěší"</t>
  </si>
  <si>
    <t>"viz příloha D.1, D.4, D. 5"</t>
  </si>
  <si>
    <t>"lože pod obnovovaným opevněním"</t>
  </si>
  <si>
    <t>"ve dně pod obnovovaným štětem mezi spád. stupni"</t>
  </si>
  <si>
    <t>"ve dně pod obnovovaným štětem za schody z bet. prefabrikátů"</t>
  </si>
  <si>
    <t>"oprava cca 10 % plochy opevnění obou svahů kam. dlažbou na sucho v tl. 0,25 m mezi koncem vývaru vzdouvacího objektu a žb lávkou pro pěší"</t>
  </si>
  <si>
    <t>"pod 1/2 opravované plochy (pod dlažbou z dovezeného kamene)"</t>
  </si>
  <si>
    <t>2*30,0*1/2</t>
  </si>
  <si>
    <t>451571112</t>
  </si>
  <si>
    <t>Lože pod dlažby ze štěrkopísku vrstva tl nad 100 do 150 mm</t>
  </si>
  <si>
    <t>-897794382</t>
  </si>
  <si>
    <t>Lože pod dlažby ze štěrkopísků, tl. vrstvy přes 100 do 150 mm</t>
  </si>
  <si>
    <t>"na levém svahu mezi spádovým stupněm a bet. výustí DN 500 (pod rovnaný kámen v tl. 0,15 m), viz příloha D.1, D. 5"</t>
  </si>
  <si>
    <t>"ve svahu"</t>
  </si>
  <si>
    <t>"ve dně"</t>
  </si>
  <si>
    <t>463212111</t>
  </si>
  <si>
    <t>Rovnanina z lomového kamene upraveného s vyklínováním spár úlomky kamene</t>
  </si>
  <si>
    <t>-1921288634</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</si>
  <si>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</si>
  <si>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</si>
  <si>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"lom. kámen o jednotlivé hmotnosti 200 - 500 kg ve svahu 1 : 1,3 - 1 : 1,5 a patka ve dně, viz příloha D.1, D.2, D. 5"</t>
  </si>
  <si>
    <t>6,0*(3,5+2,3)/2*(0,5+0,6)/2</t>
  </si>
  <si>
    <t>"patka ve dně"</t>
  </si>
  <si>
    <t>6,0*(0,4+0,6)/2*0,6</t>
  </si>
  <si>
    <t>463212191</t>
  </si>
  <si>
    <t>Příplatek za vypracováni líce rovnaniny</t>
  </si>
  <si>
    <t>1306073576</t>
  </si>
  <si>
    <t>Rovnanina z lomového kamene upraveného, tříděného Příplatek k cenám za vypracování líce</t>
  </si>
  <si>
    <t>"úprava líce rovnaného kamene o jednotlivé hmotnosti 200 - 500 kg ve svahu 1 : 1,3 - 1 : 1,5 a patka ve dně, viz příloha D.1, D.2, D.5"</t>
  </si>
  <si>
    <t>6,0*0,4</t>
  </si>
  <si>
    <t>463212111R</t>
  </si>
  <si>
    <t>Rovnaný štět z lomového kamene</t>
  </si>
  <si>
    <t>-1189593450</t>
  </si>
  <si>
    <t>"očištěný kámen z rozebraného štětu (z meziskládky), viz příloha D.1, D.2, D.4, D. 5"</t>
  </si>
  <si>
    <t>"tl. štětu 0,30 m"</t>
  </si>
  <si>
    <t>"ve dně mezi spádovými stupni, v dl. 10 m"</t>
  </si>
  <si>
    <t>10,0*(4,0-0,4)*0,3</t>
  </si>
  <si>
    <t>"ve dně za schody z bet. prefabrikátů, v dl. 8 m"</t>
  </si>
  <si>
    <t>"obnova kamenného schodiště z původního očištěného kamene (cena snížena o cenu kamene), viz příloha D.1, D.2"</t>
  </si>
  <si>
    <t xml:space="preserve">"schodiště v levém svahu u žb lávky pro pěší  (5 stupňů 0,8 x 0,35 m)"</t>
  </si>
  <si>
    <t>5*0,8*0,35</t>
  </si>
  <si>
    <t>465511227</t>
  </si>
  <si>
    <t>-2072357083</t>
  </si>
  <si>
    <t>"dlažba z dovezeného kamene, viz příloha D.1, D.2, D.4, D. 5"</t>
  </si>
  <si>
    <t>"u paty pravého svahu mezi spád. stupněm a kam. schody (50 % z celkové plochy)"</t>
  </si>
  <si>
    <t>2,0*0,6*0,5</t>
  </si>
  <si>
    <t>"v levém svahu za schody z bet. prefabrikátů (odpočet plochy z původního očištěného kamene)"</t>
  </si>
  <si>
    <t>5,0*1,5-6,0</t>
  </si>
  <si>
    <t>"1/2 opravovaných ploch z dovezeného kamene"</t>
  </si>
  <si>
    <t>1018826685</t>
  </si>
  <si>
    <t>"dlažba z původního očištěného kamene (cena snížena o cenu kamene), viz příloha D.1, D.2, D.4, D. 5"</t>
  </si>
  <si>
    <t>1,5/0,25</t>
  </si>
  <si>
    <t>"1/2 opravovaných ploch z původního očištěného kamene"</t>
  </si>
  <si>
    <t>"obnova kam. dlažby z dovezeného kamene s vyspárováním MC 25, viz příloha D.1, D.2, D.4, D. 5"</t>
  </si>
  <si>
    <t>"v levém svahu mezi spádovými stupni (odpočet dlažby z původního očištěného kamene)"</t>
  </si>
  <si>
    <t>-(3,299+1,50+0,87)/0,25</t>
  </si>
  <si>
    <t>"obnova dlažby z původního očištěného kamene s vyspárováním MC 25 (cena snížena o cenu kamene), viz příloha D.1, D.2, D.4, D. 5"</t>
  </si>
  <si>
    <t>(3,299+1,50+0,87)/0,25</t>
  </si>
  <si>
    <t>"bočnice oprav. kam. schodů v levém svahu u žb lávky pro pěší"</t>
  </si>
  <si>
    <t>"přespárování opevnění, viz příloha D.1, D.2"</t>
  </si>
  <si>
    <t>"přelivné plochy a vzduš. líce spád. stupně v. 0,8 m"</t>
  </si>
  <si>
    <t>7,0*0,6+7,0*1,0</t>
  </si>
  <si>
    <t>"opevnění pravého svahu za stupněm v. 0,8 m"</t>
  </si>
  <si>
    <t>6,0*(1,25/2+2,10)</t>
  </si>
  <si>
    <t>"očištění opevnění, viz příloha D.1"</t>
  </si>
  <si>
    <t>-1735074096</t>
  </si>
  <si>
    <t>"zbytky bet. podklad. lože pod částí dlažby v levém svahu nad spádovým stupněm"</t>
  </si>
  <si>
    <t>3,0*2,0*0,15*2,2</t>
  </si>
  <si>
    <t>"odstraněný bet. práh z levého svahu nad spádovým stupněm"</t>
  </si>
  <si>
    <t>1,2*0,3*0,4*2,2</t>
  </si>
  <si>
    <t>"materiál z vysekání spár při provádění přespárování"</t>
  </si>
  <si>
    <t>0,634</t>
  </si>
  <si>
    <t>VON.01 - Soupis prací - Vedlejší a ostatní náklady</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</si>
  <si>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</si>
  <si>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</si>
  <si>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</si>
  <si>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</si>
  <si>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</si>
  <si>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</si>
  <si>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</si>
  <si>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</si>
  <si>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</si>
  <si>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</si>
  <si>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</si>
  <si>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1024</t>
  </si>
  <si>
    <t>-1272471975</t>
  </si>
  <si>
    <t>- zajištění zřízení a odstranění dočasných komunikací, sjezdů a nájezdů pro realizaci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</si>
  <si>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</si>
  <si>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</si>
  <si>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</si>
  <si>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</si>
  <si>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ochrany veškeré zeleně v prostoru staveniště a v jeho bezprostřední blízkosti pro poškození během realizace stavby</t>
  </si>
  <si>
    <t>0110</t>
  </si>
  <si>
    <t>Zajištění zřízení sjezdů</t>
  </si>
  <si>
    <t>792520414</t>
  </si>
  <si>
    <t>- zajištění zřízení a odstranění dočasných sjezdů a nájezdů pro realizaci stavby - sjezdy do koryta (2 ks)</t>
  </si>
  <si>
    <t>01131</t>
  </si>
  <si>
    <t>Zajištění obnovy nezpevněné komunikace</t>
  </si>
  <si>
    <t>246446792</t>
  </si>
  <si>
    <t>Zajištění obnovy stávající nezpevněné komunikace</t>
  </si>
  <si>
    <t>"obnova stávajících nezpevněných komunikací při jejich případném porušení, vyspravení výtluků"</t>
  </si>
  <si>
    <t>"předpokládané plochy využívaných nezpevněných komunikací"</t>
  </si>
  <si>
    <t>"v části trasy 1. příjezdu ke staveništi (30,0 x 4,0 m)"</t>
  </si>
  <si>
    <t>"v části trasy 2. příjezdu ke staveništi (75,0 x 3,5 m)"</t>
  </si>
  <si>
    <t>02</t>
  </si>
  <si>
    <t>Projektová dokumentace - ostatní náklady</t>
  </si>
  <si>
    <t>0210</t>
  </si>
  <si>
    <t>Vypracování Plánu opatření pro případ havárie</t>
  </si>
  <si>
    <t>8192</t>
  </si>
  <si>
    <t>-1483895297</t>
  </si>
  <si>
    <t>Zhotovitelem vypracovaný Plán opatření pro případ havárie, pro případ úniku závadných látek (např. ropné produkty, cementové výluhy, odpadní vody z těsnících clon, atd.)</t>
  </si>
  <si>
    <t>0221</t>
  </si>
  <si>
    <t>Zpracování povodňového plánu stavby dle §71 zákona č. 254/2001 Sb. včetně zajištění schválení příslušnými orgány správy a Povodím Labe, státní podnik</t>
  </si>
  <si>
    <t>-1195982980</t>
  </si>
  <si>
    <t>023</t>
  </si>
  <si>
    <t>Vypracování projektu skutečného provedení díla</t>
  </si>
  <si>
    <t>1387835463</t>
  </si>
  <si>
    <t>"3 paré + 1 x CD"</t>
  </si>
  <si>
    <t>03</t>
  </si>
  <si>
    <t>Geodetické práce a vytýčení - ostatní náklady</t>
  </si>
  <si>
    <t>035</t>
  </si>
  <si>
    <t>Zajištění veškerých geodetických prací souvisejících s realizací díla</t>
  </si>
  <si>
    <t>262144</t>
  </si>
  <si>
    <t>-1939734288</t>
  </si>
  <si>
    <t>09</t>
  </si>
  <si>
    <t>Ostatní náklady</t>
  </si>
  <si>
    <t>037</t>
  </si>
  <si>
    <t>Zajištění písemných souhlasných vyjádření všech dotčených vlastníků a případných uživatelů všech pozemků dotčených stavbou s jejich konečnou úpravou po dokončení prací</t>
  </si>
  <si>
    <t>96643726</t>
  </si>
  <si>
    <t>092110</t>
  </si>
  <si>
    <t>Odstranění lampy veřejného osvětlení</t>
  </si>
  <si>
    <t>1545442217</t>
  </si>
  <si>
    <t>"trvalé odstranění lampy VO č. 084005 v trase 2. příjezdu ke staveništi"</t>
  </si>
  <si>
    <t>"včetně odpojení od el. sítě, zemních prací, vybourání a likvidace betonového základu lampy"</t>
  </si>
  <si>
    <t>"předání lampy vlastníkovi VO (Služby Města Pardubic, a. s.)"</t>
  </si>
  <si>
    <t>0931</t>
  </si>
  <si>
    <t>Provedení pasportizace stávajících nemovitostí (vč. pozemků) a jejich příslušenství, zajištění fotodokumentace stávajícího stavu přístupových komunikací</t>
  </si>
  <si>
    <t>293512868</t>
  </si>
  <si>
    <t>094</t>
  </si>
  <si>
    <t>Zajištění vytyčení veškerých podzemních zařízení</t>
  </si>
  <si>
    <t>-505395578</t>
  </si>
  <si>
    <t>Zajištění vytýčení veškerých podzemních zařízení</t>
  </si>
  <si>
    <t>095</t>
  </si>
  <si>
    <t>Zajištění šetření o podzemních sítích vč. zajištění nových vyjádření v případě, že před realizací pozbyly platnosti</t>
  </si>
  <si>
    <t>1743806527</t>
  </si>
  <si>
    <t>0990</t>
  </si>
  <si>
    <t>Zajištění povolení ke kácení a zajištění dokladů o předání dřevní hmoty vzniklé smýcením porostů k dalšímu využití</t>
  </si>
  <si>
    <t>34914323</t>
  </si>
  <si>
    <t>09920</t>
  </si>
  <si>
    <t>Odborné odlovení rybí obsádky z prostoru staveniště</t>
  </si>
  <si>
    <t>-1600121824</t>
  </si>
  <si>
    <t>09921</t>
  </si>
  <si>
    <t>Zajištění biologického dozoru odborně způsobilou osobou</t>
  </si>
  <si>
    <t>-639013605</t>
  </si>
  <si>
    <t>"viz příloha B., F."</t>
  </si>
  <si>
    <t>"zajištění terénního monitoringu staveniště"</t>
  </si>
  <si>
    <t>"zajištění plnění podmínek orgánu ochrany přírody"</t>
  </si>
  <si>
    <t>"koordinace prací biologického servisu"</t>
  </si>
  <si>
    <t>"zpracování zprávy o výsledcích biologického dozoru"</t>
  </si>
  <si>
    <t>09922</t>
  </si>
  <si>
    <t>Zajištění biologického servisu odborně způsobilou osobou</t>
  </si>
  <si>
    <t>258261728</t>
  </si>
  <si>
    <t>"zajištění transferu rostlin do lokality nad opravovaným úsekem koryta"</t>
  </si>
  <si>
    <t>"vedení statistiky o transferu rostlin"</t>
  </si>
  <si>
    <t>099300</t>
  </si>
  <si>
    <t>Aktualizace plánu bezpečnosti a ochrany zdraví při práci</t>
  </si>
  <si>
    <t>-522087562</t>
  </si>
  <si>
    <t>09968</t>
  </si>
  <si>
    <t>Čištění vozovek splachováním vodou povrchu podkladu nebo krytu živičného, betonového nebo dlážděného</t>
  </si>
  <si>
    <t>-162749407</t>
  </si>
  <si>
    <t>"čištění během stavby vodou z mobilních zdrojů"</t>
  </si>
  <si>
    <t>"na 1. výjezdu ze staveniště (100,0 x 6,0 m)"</t>
  </si>
  <si>
    <t>"na 2. výjezdu ze staveniště (100,0 x 6,0 m)"</t>
  </si>
  <si>
    <t>09991</t>
  </si>
  <si>
    <t>Zajištění fotodokumentace veškerých konstrukcí, které budou v průběhu výstavby skryty nebo zakryty</t>
  </si>
  <si>
    <t>-1755171183</t>
  </si>
  <si>
    <t>099911</t>
  </si>
  <si>
    <t>Zajištění vedení průběžné evidence odpadů</t>
  </si>
  <si>
    <t>-487133706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</si>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</sst>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8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21" fillId="0" borderId="0" xfId="0" applyFont="1" applyAlignment="1" applyProtection="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28</v>
      </c>
      <c r="AO10" s="24"/>
      <c r="AP10" s="24"/>
      <c r="AQ10" s="24"/>
      <c r="AR10" s="22"/>
      <c r="BE10" s="33"/>
      <c r="BS10" s="19" t="s">
        <v>6</v>
      </c>
    </row>
    <row r="11" s="1" customFormat="1" ht="18.48" customHeight="1">
      <c r="B11" s="23"/>
      <c r="C11" s="24"/>
      <c r="D11" s="24"/>
      <c r="E11" s="29" t="s">
        <v>29</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30</v>
      </c>
      <c r="AL11" s="24"/>
      <c r="AM11" s="24"/>
      <c r="AN11" s="29" t="s">
        <v>28</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30</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28</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30</v>
      </c>
      <c r="AL17" s="24"/>
      <c r="AM17" s="24"/>
      <c r="AN17" s="29" t="s">
        <v>28</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28</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30</v>
      </c>
      <c r="AL20" s="24"/>
      <c r="AM20" s="24"/>
      <c r="AN20" s="29" t="s">
        <v>28</v>
      </c>
      <c r="AO20" s="24"/>
      <c r="AP20" s="24"/>
      <c r="AQ20" s="24"/>
      <c r="AR20" s="22"/>
      <c r="BE20" s="33"/>
      <c r="BS20" s="19" t="s">
        <v>35</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38.25"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41</v>
      </c>
      <c r="M28" s="47"/>
      <c r="N28" s="47"/>
      <c r="O28" s="47"/>
      <c r="P28" s="47"/>
      <c r="Q28" s="42"/>
      <c r="R28" s="42"/>
      <c r="S28" s="42"/>
      <c r="T28" s="42"/>
      <c r="U28" s="42"/>
      <c r="V28" s="42"/>
      <c r="W28" s="47" t="s">
        <v>42</v>
      </c>
      <c r="X28" s="47"/>
      <c r="Y28" s="47"/>
      <c r="Z28" s="47"/>
      <c r="AA28" s="47"/>
      <c r="AB28" s="47"/>
      <c r="AC28" s="47"/>
      <c r="AD28" s="47"/>
      <c r="AE28" s="47"/>
      <c r="AF28" s="42"/>
      <c r="AG28" s="42"/>
      <c r="AH28" s="42"/>
      <c r="AI28" s="42"/>
      <c r="AJ28" s="42"/>
      <c r="AK28" s="47" t="s">
        <v>43</v>
      </c>
      <c r="AL28" s="47"/>
      <c r="AM28" s="47"/>
      <c r="AN28" s="47"/>
      <c r="AO28" s="47"/>
      <c r="AP28" s="42"/>
      <c r="AQ28" s="42"/>
      <c r="AR28" s="46"/>
      <c r="BE28" s="33"/>
    </row>
    <row r="29" hidden="1" s="3" customFormat="1" ht="14.4" customHeight="1">
      <c r="A29" s="3"/>
      <c r="B29" s="48"/>
      <c r="C29" s="49"/>
      <c r="D29" s="34" t="s">
        <v>44</v>
      </c>
      <c r="E29" s="49"/>
      <c r="F29" s="34" t="s">
        <v>45</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hidden="1" s="3" customFormat="1" ht="14.4" customHeight="1">
      <c r="A30" s="3"/>
      <c r="B30" s="48"/>
      <c r="C30" s="49"/>
      <c r="D30" s="49"/>
      <c r="E30" s="49"/>
      <c r="F30" s="34" t="s">
        <v>46</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s="3" customFormat="1" ht="14.4" customHeight="1">
      <c r="A31" s="3"/>
      <c r="B31" s="48"/>
      <c r="C31" s="49"/>
      <c r="D31" s="54" t="s">
        <v>44</v>
      </c>
      <c r="E31" s="49"/>
      <c r="F31" s="34" t="s">
        <v>47</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s="3" customFormat="1" ht="14.4" customHeight="1">
      <c r="A32" s="3"/>
      <c r="B32" s="48"/>
      <c r="C32" s="49"/>
      <c r="D32" s="49"/>
      <c r="E32" s="49"/>
      <c r="F32" s="34" t="s">
        <v>48</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49</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5"/>
      <c r="D35" s="56" t="s">
        <v>50</v>
      </c>
      <c r="E35" s="57"/>
      <c r="F35" s="57"/>
      <c r="G35" s="57"/>
      <c r="H35" s="57"/>
      <c r="I35" s="57"/>
      <c r="J35" s="57"/>
      <c r="K35" s="57"/>
      <c r="L35" s="57"/>
      <c r="M35" s="57"/>
      <c r="N35" s="57"/>
      <c r="O35" s="57"/>
      <c r="P35" s="57"/>
      <c r="Q35" s="57"/>
      <c r="R35" s="57"/>
      <c r="S35" s="57"/>
      <c r="T35" s="58" t="s">
        <v>51</v>
      </c>
      <c r="U35" s="57"/>
      <c r="V35" s="57"/>
      <c r="W35" s="57"/>
      <c r="X35" s="59" t="s">
        <v>52</v>
      </c>
      <c r="Y35" s="57"/>
      <c r="Z35" s="57"/>
      <c r="AA35" s="57"/>
      <c r="AB35" s="57"/>
      <c r="AC35" s="57"/>
      <c r="AD35" s="57"/>
      <c r="AE35" s="57"/>
      <c r="AF35" s="57"/>
      <c r="AG35" s="57"/>
      <c r="AH35" s="57"/>
      <c r="AI35" s="57"/>
      <c r="AJ35" s="57"/>
      <c r="AK35" s="60">
        <f>SUM(AK26:AK33)</f>
        <v>0</v>
      </c>
      <c r="AL35" s="57"/>
      <c r="AM35" s="57"/>
      <c r="AN35" s="57"/>
      <c r="AO35" s="61"/>
      <c r="AP35" s="55"/>
      <c r="AQ35" s="55"/>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6"/>
      <c r="BE37" s="40"/>
    </row>
    <row r="41" s="2" customFormat="1" ht="6.96" customHeight="1">
      <c r="A41" s="40"/>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6"/>
      <c r="BE41" s="40"/>
    </row>
    <row r="42" s="2" customFormat="1" ht="24.96" customHeight="1">
      <c r="A42" s="40"/>
      <c r="B42" s="41"/>
      <c r="C42" s="25" t="s">
        <v>53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6"/>
      <c r="C44" s="34" t="s">
        <v>13</v>
      </c>
      <c r="D44" s="67"/>
      <c r="E44" s="67"/>
      <c r="F44" s="67"/>
      <c r="G44" s="67"/>
      <c r="H44" s="67"/>
      <c r="I44" s="67"/>
      <c r="J44" s="67"/>
      <c r="K44" s="67"/>
      <c r="L44" s="67" t="str">
        <f>K5</f>
        <v>3583vv</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Bylanka, Svítkov, oprava opevnění koryta OB, ř. km 0,740 - 0,975</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4" t="str">
        <f>IF(K8="","",K8)</f>
        <v>Svítkov</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5" t="str">
        <f>IF(AN8= "","",AN8)</f>
        <v>18. 12. 2019</v>
      </c>
      <c r="AN47" s="75"/>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7.9" customHeight="1">
      <c r="A49" s="40"/>
      <c r="B49" s="41"/>
      <c r="C49" s="34" t="s">
        <v>26</v>
      </c>
      <c r="D49" s="42"/>
      <c r="E49" s="42"/>
      <c r="F49" s="42"/>
      <c r="G49" s="42"/>
      <c r="H49" s="42"/>
      <c r="I49" s="42"/>
      <c r="J49" s="42"/>
      <c r="K49" s="42"/>
      <c r="L49" s="67" t="str">
        <f>IF(E11= "","",E11)</f>
        <v>Povodí Labe, státní podnik, závod Pardubice</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6" t="str">
        <f>IF(E17="","",E17)</f>
        <v>Povodí Labe, státní podnik, OIČ, Hradec Králové</v>
      </c>
      <c r="AN49" s="67"/>
      <c r="AO49" s="67"/>
      <c r="AP49" s="67"/>
      <c r="AQ49" s="42"/>
      <c r="AR49" s="46"/>
      <c r="AS49" s="77" t="s">
        <v>54</v>
      </c>
      <c r="AT49" s="78"/>
      <c r="AU49" s="79"/>
      <c r="AV49" s="79"/>
      <c r="AW49" s="79"/>
      <c r="AX49" s="79"/>
      <c r="AY49" s="79"/>
      <c r="AZ49" s="79"/>
      <c r="BA49" s="79"/>
      <c r="BB49" s="79"/>
      <c r="BC49" s="79"/>
      <c r="BD49" s="80"/>
      <c r="BE49" s="40"/>
    </row>
    <row r="50" s="2" customFormat="1" ht="15.15" customHeight="1">
      <c r="A50" s="40"/>
      <c r="B50" s="41"/>
      <c r="C50" s="34" t="s">
        <v>31</v>
      </c>
      <c r="D50" s="42"/>
      <c r="E50" s="42"/>
      <c r="F50" s="42"/>
      <c r="G50" s="42"/>
      <c r="H50" s="42"/>
      <c r="I50" s="42"/>
      <c r="J50" s="42"/>
      <c r="K50" s="42"/>
      <c r="L50" s="67"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6" t="str">
        <f>IF(E20="","",E20)</f>
        <v>Ing. Eva Morkesová</v>
      </c>
      <c r="AN50" s="67"/>
      <c r="AO50" s="67"/>
      <c r="AP50" s="67"/>
      <c r="AQ50" s="42"/>
      <c r="AR50" s="46"/>
      <c r="AS50" s="81"/>
      <c r="AT50" s="82"/>
      <c r="AU50" s="83"/>
      <c r="AV50" s="83"/>
      <c r="AW50" s="83"/>
      <c r="AX50" s="83"/>
      <c r="AY50" s="83"/>
      <c r="AZ50" s="83"/>
      <c r="BA50" s="83"/>
      <c r="BB50" s="83"/>
      <c r="BC50" s="83"/>
      <c r="BD50" s="84"/>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5"/>
      <c r="AT51" s="86"/>
      <c r="AU51" s="87"/>
      <c r="AV51" s="87"/>
      <c r="AW51" s="87"/>
      <c r="AX51" s="87"/>
      <c r="AY51" s="87"/>
      <c r="AZ51" s="87"/>
      <c r="BA51" s="87"/>
      <c r="BB51" s="87"/>
      <c r="BC51" s="87"/>
      <c r="BD51" s="88"/>
      <c r="BE51" s="40"/>
    </row>
    <row r="52" s="2" customFormat="1" ht="29.28" customHeight="1">
      <c r="A52" s="40"/>
      <c r="B52" s="41"/>
      <c r="C52" s="89" t="s">
        <v>55</v>
      </c>
      <c r="D52" s="90"/>
      <c r="E52" s="90"/>
      <c r="F52" s="90"/>
      <c r="G52" s="90"/>
      <c r="H52" s="91"/>
      <c r="I52" s="92" t="s">
        <v>56</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57</v>
      </c>
      <c r="AH52" s="90"/>
      <c r="AI52" s="90"/>
      <c r="AJ52" s="90"/>
      <c r="AK52" s="90"/>
      <c r="AL52" s="90"/>
      <c r="AM52" s="90"/>
      <c r="AN52" s="92" t="s">
        <v>58</v>
      </c>
      <c r="AO52" s="90"/>
      <c r="AP52" s="90"/>
      <c r="AQ52" s="94" t="s">
        <v>59</v>
      </c>
      <c r="AR52" s="46"/>
      <c r="AS52" s="95" t="s">
        <v>60</v>
      </c>
      <c r="AT52" s="96" t="s">
        <v>61</v>
      </c>
      <c r="AU52" s="96" t="s">
        <v>62</v>
      </c>
      <c r="AV52" s="96" t="s">
        <v>63</v>
      </c>
      <c r="AW52" s="96" t="s">
        <v>64</v>
      </c>
      <c r="AX52" s="96" t="s">
        <v>65</v>
      </c>
      <c r="AY52" s="96" t="s">
        <v>66</v>
      </c>
      <c r="AZ52" s="96" t="s">
        <v>67</v>
      </c>
      <c r="BA52" s="96" t="s">
        <v>68</v>
      </c>
      <c r="BB52" s="96" t="s">
        <v>69</v>
      </c>
      <c r="BC52" s="96" t="s">
        <v>70</v>
      </c>
      <c r="BD52" s="97" t="s">
        <v>71</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8"/>
      <c r="AT53" s="99"/>
      <c r="AU53" s="99"/>
      <c r="AV53" s="99"/>
      <c r="AW53" s="99"/>
      <c r="AX53" s="99"/>
      <c r="AY53" s="99"/>
      <c r="AZ53" s="99"/>
      <c r="BA53" s="99"/>
      <c r="BB53" s="99"/>
      <c r="BC53" s="99"/>
      <c r="BD53" s="100"/>
      <c r="BE53" s="40"/>
    </row>
    <row r="54" s="6" customFormat="1" ht="32.4" customHeight="1">
      <c r="A54" s="6"/>
      <c r="B54" s="101"/>
      <c r="C54" s="102" t="s">
        <v>72</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ROUND(SUM(AG55:AG58),2)</f>
        <v>0</v>
      </c>
      <c r="AH54" s="104"/>
      <c r="AI54" s="104"/>
      <c r="AJ54" s="104"/>
      <c r="AK54" s="104"/>
      <c r="AL54" s="104"/>
      <c r="AM54" s="104"/>
      <c r="AN54" s="105">
        <f>SUM(AG54,AT54)</f>
        <v>0</v>
      </c>
      <c r="AO54" s="105"/>
      <c r="AP54" s="105"/>
      <c r="AQ54" s="106" t="s">
        <v>28</v>
      </c>
      <c r="AR54" s="107"/>
      <c r="AS54" s="108">
        <f>ROUND(SUM(AS55:AS58),2)</f>
        <v>0</v>
      </c>
      <c r="AT54" s="109">
        <f>ROUND(SUM(AV54:AW54),2)</f>
        <v>0</v>
      </c>
      <c r="AU54" s="110">
        <f>ROUND(SUM(AU55:AU58),5)</f>
        <v>0</v>
      </c>
      <c r="AV54" s="109">
        <f>ROUND(AZ54*L29,2)</f>
        <v>0</v>
      </c>
      <c r="AW54" s="109">
        <f>ROUND(BA54*L30,2)</f>
        <v>0</v>
      </c>
      <c r="AX54" s="109">
        <f>ROUND(BB54*L29,2)</f>
        <v>0</v>
      </c>
      <c r="AY54" s="109">
        <f>ROUND(BC54*L30,2)</f>
        <v>0</v>
      </c>
      <c r="AZ54" s="109">
        <f>ROUND(SUM(AZ55:AZ58),2)</f>
        <v>0</v>
      </c>
      <c r="BA54" s="109">
        <f>ROUND(SUM(BA55:BA58),2)</f>
        <v>0</v>
      </c>
      <c r="BB54" s="109">
        <f>ROUND(SUM(BB55:BB58),2)</f>
        <v>0</v>
      </c>
      <c r="BC54" s="109">
        <f>ROUND(SUM(BC55:BC58),2)</f>
        <v>0</v>
      </c>
      <c r="BD54" s="111">
        <f>ROUND(SUM(BD55:BD58),2)</f>
        <v>0</v>
      </c>
      <c r="BE54" s="6"/>
      <c r="BS54" s="112" t="s">
        <v>73</v>
      </c>
      <c r="BT54" s="112" t="s">
        <v>74</v>
      </c>
      <c r="BU54" s="113" t="s">
        <v>75</v>
      </c>
      <c r="BV54" s="112" t="s">
        <v>76</v>
      </c>
      <c r="BW54" s="112" t="s">
        <v>5</v>
      </c>
      <c r="BX54" s="112" t="s">
        <v>77</v>
      </c>
      <c r="CL54" s="112" t="s">
        <v>19</v>
      </c>
    </row>
    <row r="55" s="7" customFormat="1" ht="16.5" customHeight="1">
      <c r="A55" s="114" t="s">
        <v>78</v>
      </c>
      <c r="B55" s="115"/>
      <c r="C55" s="116"/>
      <c r="D55" s="117" t="s">
        <v>79</v>
      </c>
      <c r="E55" s="117"/>
      <c r="F55" s="117"/>
      <c r="G55" s="117"/>
      <c r="H55" s="117"/>
      <c r="I55" s="118"/>
      <c r="J55" s="117" t="s">
        <v>80</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'1. - SO 01 Odstranění sed...'!J30</f>
        <v>0</v>
      </c>
      <c r="AH55" s="118"/>
      <c r="AI55" s="118"/>
      <c r="AJ55" s="118"/>
      <c r="AK55" s="118"/>
      <c r="AL55" s="118"/>
      <c r="AM55" s="118"/>
      <c r="AN55" s="119">
        <f>SUM(AG55,AT55)</f>
        <v>0</v>
      </c>
      <c r="AO55" s="118"/>
      <c r="AP55" s="118"/>
      <c r="AQ55" s="120" t="s">
        <v>81</v>
      </c>
      <c r="AR55" s="121"/>
      <c r="AS55" s="122">
        <v>0</v>
      </c>
      <c r="AT55" s="123">
        <f>ROUND(SUM(AV55:AW55),2)</f>
        <v>0</v>
      </c>
      <c r="AU55" s="124">
        <f>'1. - SO 01 Odstranění sed...'!P86</f>
        <v>0</v>
      </c>
      <c r="AV55" s="123">
        <f>'1. - SO 01 Odstranění sed...'!J33</f>
        <v>0</v>
      </c>
      <c r="AW55" s="123">
        <f>'1. - SO 01 Odstranění sed...'!J34</f>
        <v>0</v>
      </c>
      <c r="AX55" s="123">
        <f>'1. - SO 01 Odstranění sed...'!J35</f>
        <v>0</v>
      </c>
      <c r="AY55" s="123">
        <f>'1. - SO 01 Odstranění sed...'!J36</f>
        <v>0</v>
      </c>
      <c r="AZ55" s="123">
        <f>'1. - SO 01 Odstranění sed...'!F33</f>
        <v>0</v>
      </c>
      <c r="BA55" s="123">
        <f>'1. - SO 01 Odstranění sed...'!F34</f>
        <v>0</v>
      </c>
      <c r="BB55" s="123">
        <f>'1. - SO 01 Odstranění sed...'!F35</f>
        <v>0</v>
      </c>
      <c r="BC55" s="123">
        <f>'1. - SO 01 Odstranění sed...'!F36</f>
        <v>0</v>
      </c>
      <c r="BD55" s="125">
        <f>'1. - SO 01 Odstranění sed...'!F37</f>
        <v>0</v>
      </c>
      <c r="BE55" s="7"/>
      <c r="BT55" s="126" t="s">
        <v>82</v>
      </c>
      <c r="BV55" s="126" t="s">
        <v>76</v>
      </c>
      <c r="BW55" s="126" t="s">
        <v>83</v>
      </c>
      <c r="BX55" s="126" t="s">
        <v>5</v>
      </c>
      <c r="CL55" s="126" t="s">
        <v>19</v>
      </c>
      <c r="CM55" s="126" t="s">
        <v>84</v>
      </c>
    </row>
    <row r="56" s="7" customFormat="1" ht="27" customHeight="1">
      <c r="A56" s="114" t="s">
        <v>78</v>
      </c>
      <c r="B56" s="115"/>
      <c r="C56" s="116"/>
      <c r="D56" s="117" t="s">
        <v>85</v>
      </c>
      <c r="E56" s="117"/>
      <c r="F56" s="117"/>
      <c r="G56" s="117"/>
      <c r="H56" s="117"/>
      <c r="I56" s="118"/>
      <c r="J56" s="117" t="s">
        <v>86</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'2. - SO 02 Oprava břehové...'!J30</f>
        <v>0</v>
      </c>
      <c r="AH56" s="118"/>
      <c r="AI56" s="118"/>
      <c r="AJ56" s="118"/>
      <c r="AK56" s="118"/>
      <c r="AL56" s="118"/>
      <c r="AM56" s="118"/>
      <c r="AN56" s="119">
        <f>SUM(AG56,AT56)</f>
        <v>0</v>
      </c>
      <c r="AO56" s="118"/>
      <c r="AP56" s="118"/>
      <c r="AQ56" s="120" t="s">
        <v>81</v>
      </c>
      <c r="AR56" s="121"/>
      <c r="AS56" s="122">
        <v>0</v>
      </c>
      <c r="AT56" s="123">
        <f>ROUND(SUM(AV56:AW56),2)</f>
        <v>0</v>
      </c>
      <c r="AU56" s="124">
        <f>'2. - SO 02 Oprava břehové...'!P88</f>
        <v>0</v>
      </c>
      <c r="AV56" s="123">
        <f>'2. - SO 02 Oprava břehové...'!J33</f>
        <v>0</v>
      </c>
      <c r="AW56" s="123">
        <f>'2. - SO 02 Oprava břehové...'!J34</f>
        <v>0</v>
      </c>
      <c r="AX56" s="123">
        <f>'2. - SO 02 Oprava břehové...'!J35</f>
        <v>0</v>
      </c>
      <c r="AY56" s="123">
        <f>'2. - SO 02 Oprava břehové...'!J36</f>
        <v>0</v>
      </c>
      <c r="AZ56" s="123">
        <f>'2. - SO 02 Oprava břehové...'!F33</f>
        <v>0</v>
      </c>
      <c r="BA56" s="123">
        <f>'2. - SO 02 Oprava břehové...'!F34</f>
        <v>0</v>
      </c>
      <c r="BB56" s="123">
        <f>'2. - SO 02 Oprava břehové...'!F35</f>
        <v>0</v>
      </c>
      <c r="BC56" s="123">
        <f>'2. - SO 02 Oprava břehové...'!F36</f>
        <v>0</v>
      </c>
      <c r="BD56" s="125">
        <f>'2. - SO 02 Oprava břehové...'!F37</f>
        <v>0</v>
      </c>
      <c r="BE56" s="7"/>
      <c r="BT56" s="126" t="s">
        <v>82</v>
      </c>
      <c r="BV56" s="126" t="s">
        <v>76</v>
      </c>
      <c r="BW56" s="126" t="s">
        <v>87</v>
      </c>
      <c r="BX56" s="126" t="s">
        <v>5</v>
      </c>
      <c r="CL56" s="126" t="s">
        <v>88</v>
      </c>
      <c r="CM56" s="126" t="s">
        <v>84</v>
      </c>
    </row>
    <row r="57" s="7" customFormat="1" ht="27" customHeight="1">
      <c r="A57" s="114" t="s">
        <v>78</v>
      </c>
      <c r="B57" s="115"/>
      <c r="C57" s="116"/>
      <c r="D57" s="117" t="s">
        <v>89</v>
      </c>
      <c r="E57" s="117"/>
      <c r="F57" s="117"/>
      <c r="G57" s="117"/>
      <c r="H57" s="117"/>
      <c r="I57" s="118"/>
      <c r="J57" s="117" t="s">
        <v>90</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'3. - SO 03 Oprava břehové...'!J30</f>
        <v>0</v>
      </c>
      <c r="AH57" s="118"/>
      <c r="AI57" s="118"/>
      <c r="AJ57" s="118"/>
      <c r="AK57" s="118"/>
      <c r="AL57" s="118"/>
      <c r="AM57" s="118"/>
      <c r="AN57" s="119">
        <f>SUM(AG57,AT57)</f>
        <v>0</v>
      </c>
      <c r="AO57" s="118"/>
      <c r="AP57" s="118"/>
      <c r="AQ57" s="120" t="s">
        <v>81</v>
      </c>
      <c r="AR57" s="121"/>
      <c r="AS57" s="122">
        <v>0</v>
      </c>
      <c r="AT57" s="123">
        <f>ROUND(SUM(AV57:AW57),2)</f>
        <v>0</v>
      </c>
      <c r="AU57" s="124">
        <f>'3. - SO 03 Oprava břehové...'!P88</f>
        <v>0</v>
      </c>
      <c r="AV57" s="123">
        <f>'3. - SO 03 Oprava břehové...'!J33</f>
        <v>0</v>
      </c>
      <c r="AW57" s="123">
        <f>'3. - SO 03 Oprava břehové...'!J34</f>
        <v>0</v>
      </c>
      <c r="AX57" s="123">
        <f>'3. - SO 03 Oprava břehové...'!J35</f>
        <v>0</v>
      </c>
      <c r="AY57" s="123">
        <f>'3. - SO 03 Oprava břehové...'!J36</f>
        <v>0</v>
      </c>
      <c r="AZ57" s="123">
        <f>'3. - SO 03 Oprava břehové...'!F33</f>
        <v>0</v>
      </c>
      <c r="BA57" s="123">
        <f>'3. - SO 03 Oprava břehové...'!F34</f>
        <v>0</v>
      </c>
      <c r="BB57" s="123">
        <f>'3. - SO 03 Oprava břehové...'!F35</f>
        <v>0</v>
      </c>
      <c r="BC57" s="123">
        <f>'3. - SO 03 Oprava břehové...'!F36</f>
        <v>0</v>
      </c>
      <c r="BD57" s="125">
        <f>'3. - SO 03 Oprava břehové...'!F37</f>
        <v>0</v>
      </c>
      <c r="BE57" s="7"/>
      <c r="BT57" s="126" t="s">
        <v>82</v>
      </c>
      <c r="BV57" s="126" t="s">
        <v>76</v>
      </c>
      <c r="BW57" s="126" t="s">
        <v>91</v>
      </c>
      <c r="BX57" s="126" t="s">
        <v>5</v>
      </c>
      <c r="CL57" s="126" t="s">
        <v>88</v>
      </c>
      <c r="CM57" s="126" t="s">
        <v>84</v>
      </c>
    </row>
    <row r="58" s="7" customFormat="1" ht="27" customHeight="1">
      <c r="A58" s="114" t="s">
        <v>78</v>
      </c>
      <c r="B58" s="115"/>
      <c r="C58" s="116"/>
      <c r="D58" s="117" t="s">
        <v>92</v>
      </c>
      <c r="E58" s="117"/>
      <c r="F58" s="117"/>
      <c r="G58" s="117"/>
      <c r="H58" s="117"/>
      <c r="I58" s="118"/>
      <c r="J58" s="117" t="s">
        <v>93</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'VON.01 - Soupis prací - V...'!J30</f>
        <v>0</v>
      </c>
      <c r="AH58" s="118"/>
      <c r="AI58" s="118"/>
      <c r="AJ58" s="118"/>
      <c r="AK58" s="118"/>
      <c r="AL58" s="118"/>
      <c r="AM58" s="118"/>
      <c r="AN58" s="119">
        <f>SUM(AG58,AT58)</f>
        <v>0</v>
      </c>
      <c r="AO58" s="118"/>
      <c r="AP58" s="118"/>
      <c r="AQ58" s="120" t="s">
        <v>94</v>
      </c>
      <c r="AR58" s="121"/>
      <c r="AS58" s="127">
        <v>0</v>
      </c>
      <c r="AT58" s="128">
        <f>ROUND(SUM(AV58:AW58),2)</f>
        <v>0</v>
      </c>
      <c r="AU58" s="129">
        <f>'VON.01 - Soupis prací - V...'!P84</f>
        <v>0</v>
      </c>
      <c r="AV58" s="128">
        <f>'VON.01 - Soupis prací - V...'!J33</f>
        <v>0</v>
      </c>
      <c r="AW58" s="128">
        <f>'VON.01 - Soupis prací - V...'!J34</f>
        <v>0</v>
      </c>
      <c r="AX58" s="128">
        <f>'VON.01 - Soupis prací - V...'!J35</f>
        <v>0</v>
      </c>
      <c r="AY58" s="128">
        <f>'VON.01 - Soupis prací - V...'!J36</f>
        <v>0</v>
      </c>
      <c r="AZ58" s="128">
        <f>'VON.01 - Soupis prací - V...'!F33</f>
        <v>0</v>
      </c>
      <c r="BA58" s="128">
        <f>'VON.01 - Soupis prací - V...'!F34</f>
        <v>0</v>
      </c>
      <c r="BB58" s="128">
        <f>'VON.01 - Soupis prací - V...'!F35</f>
        <v>0</v>
      </c>
      <c r="BC58" s="128">
        <f>'VON.01 - Soupis prací - V...'!F36</f>
        <v>0</v>
      </c>
      <c r="BD58" s="130">
        <f>'VON.01 - Soupis prací - V...'!F37</f>
        <v>0</v>
      </c>
      <c r="BE58" s="7"/>
      <c r="BT58" s="126" t="s">
        <v>82</v>
      </c>
      <c r="BV58" s="126" t="s">
        <v>76</v>
      </c>
      <c r="BW58" s="126" t="s">
        <v>95</v>
      </c>
      <c r="BX58" s="126" t="s">
        <v>5</v>
      </c>
      <c r="CL58" s="126" t="s">
        <v>88</v>
      </c>
      <c r="CM58" s="126" t="s">
        <v>84</v>
      </c>
    </row>
    <row r="59" s="2" customFormat="1" ht="30" customHeight="1">
      <c r="A59" s="40"/>
      <c r="B59" s="4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6"/>
      <c r="AS59" s="40"/>
      <c r="AT59" s="40"/>
      <c r="AU59" s="40"/>
      <c r="AV59" s="40"/>
      <c r="AW59" s="40"/>
      <c r="AX59" s="40"/>
      <c r="AY59" s="40"/>
      <c r="AZ59" s="40"/>
      <c r="BA59" s="40"/>
      <c r="BB59" s="40"/>
      <c r="BC59" s="40"/>
      <c r="BD59" s="40"/>
      <c r="BE59" s="40"/>
    </row>
    <row r="60" s="2" customFormat="1" ht="6.96" customHeight="1">
      <c r="A60" s="40"/>
      <c r="B60" s="6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46"/>
      <c r="AS60" s="40"/>
      <c r="AT60" s="40"/>
      <c r="AU60" s="40"/>
      <c r="AV60" s="40"/>
      <c r="AW60" s="40"/>
      <c r="AX60" s="40"/>
      <c r="AY60" s="40"/>
      <c r="AZ60" s="40"/>
      <c r="BA60" s="40"/>
      <c r="BB60" s="40"/>
      <c r="BC60" s="40"/>
      <c r="BD60" s="40"/>
      <c r="BE60" s="40"/>
    </row>
  </sheetData>
  <sheetProtection sheet="1" formatColumns="0" formatRows="0" objects="1" scenarios="1" spinCount="100000" saltValue="9JA1m3hNWmy917aU3eBv9veHX2KV8Kmm7DFlfNgrNK7LSAkvmoSUz8mya0YQYgg8zN+pYS0TL88HFgL+wgsngQ==" hashValue="x5/QDuQdsy2YMWwP8MlehFOXDD0eNJTY0cw2yQIMTygGeGxsvn6mpz2ufJ0UMptKbAE1x5WHLMvESxaSN3RwlA==" algorithmName="SHA-512" password="CC35"/>
  <mergeCells count="54">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N58:AP58"/>
    <mergeCell ref="AG58:AM58"/>
    <mergeCell ref="AG54:AM54"/>
    <mergeCell ref="AN54:AP54"/>
    <mergeCell ref="C52:G52"/>
    <mergeCell ref="I52:AF52"/>
    <mergeCell ref="D55:H55"/>
    <mergeCell ref="J55:AF55"/>
    <mergeCell ref="D56:H56"/>
    <mergeCell ref="J56:AF56"/>
    <mergeCell ref="D57:H57"/>
    <mergeCell ref="J57:AF57"/>
    <mergeCell ref="D58:H58"/>
    <mergeCell ref="J58:AF58"/>
  </mergeCells>
  <hyperlinks>
    <hyperlink ref="A55" location="'1. - SO 01 Odstranění sed...'!C2" display="/"/>
    <hyperlink ref="A56" location="'2. - SO 02 Oprava břehové...'!C2" display="/"/>
    <hyperlink ref="A57" location="'3. - SO 03 Oprava břehové...'!C2" display="/"/>
    <hyperlink ref="A58" location="'VON.01 - Soupis prací - 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1"/>
      <c r="L2" s="1"/>
      <c r="M2" s="1"/>
      <c r="N2" s="1"/>
      <c r="O2" s="1"/>
      <c r="P2" s="1"/>
      <c r="Q2" s="1"/>
      <c r="R2" s="1"/>
      <c r="S2" s="1"/>
      <c r="T2" s="1"/>
      <c r="U2" s="1"/>
      <c r="V2" s="1"/>
      <c r="AT2" s="19" t="s">
        <v>83</v>
      </c>
    </row>
    <row r="3" s="1" customFormat="1" ht="6.96" customHeight="1">
      <c r="B3" s="132"/>
      <c r="C3" s="133"/>
      <c r="D3" s="133"/>
      <c r="E3" s="133"/>
      <c r="F3" s="133"/>
      <c r="G3" s="133"/>
      <c r="H3" s="133"/>
      <c r="I3" s="134"/>
      <c r="J3" s="133"/>
      <c r="K3" s="133"/>
      <c r="L3" s="22"/>
      <c r="AT3" s="19" t="s">
        <v>84</v>
      </c>
    </row>
    <row r="4" s="1" customFormat="1" ht="24.96" customHeight="1">
      <c r="B4" s="22"/>
      <c r="D4" s="135" t="s">
        <v>96</v>
      </c>
      <c r="I4" s="131"/>
      <c r="L4" s="22"/>
      <c r="M4" s="136" t="s">
        <v>10</v>
      </c>
      <c r="AT4" s="19" t="s">
        <v>35</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Bylanka, Svítkov, oprava opevnění koryta OB, ř. km 0,740 - 0,975</v>
      </c>
      <c r="F7" s="137"/>
      <c r="G7" s="137"/>
      <c r="H7" s="137"/>
      <c r="I7" s="131"/>
      <c r="L7" s="22"/>
    </row>
    <row r="8" s="2" customFormat="1" ht="12" customHeight="1">
      <c r="A8" s="40"/>
      <c r="B8" s="46"/>
      <c r="C8" s="40"/>
      <c r="D8" s="137" t="s">
        <v>97</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98</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21</v>
      </c>
      <c r="K11" s="40"/>
      <c r="L11" s="140"/>
      <c r="S11" s="40"/>
      <c r="T11" s="40"/>
      <c r="U11" s="40"/>
      <c r="V11" s="40"/>
      <c r="W11" s="40"/>
      <c r="X11" s="40"/>
      <c r="Y11" s="40"/>
      <c r="Z11" s="40"/>
      <c r="AA11" s="40"/>
      <c r="AB11" s="40"/>
      <c r="AC11" s="40"/>
      <c r="AD11" s="40"/>
      <c r="AE11" s="40"/>
    </row>
    <row r="12" s="2" customFormat="1" ht="12" customHeight="1">
      <c r="A12" s="40"/>
      <c r="B12" s="46"/>
      <c r="C12" s="40"/>
      <c r="D12" s="137" t="s">
        <v>22</v>
      </c>
      <c r="E12" s="40"/>
      <c r="F12" s="142" t="s">
        <v>23</v>
      </c>
      <c r="G12" s="40"/>
      <c r="H12" s="40"/>
      <c r="I12" s="143" t="s">
        <v>24</v>
      </c>
      <c r="J12" s="144" t="str">
        <f>'Rekapitulace stavby'!AN8</f>
        <v>18. 12. 2019</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26</v>
      </c>
      <c r="E14" s="40"/>
      <c r="F14" s="40"/>
      <c r="G14" s="40"/>
      <c r="H14" s="40"/>
      <c r="I14" s="143" t="s">
        <v>27</v>
      </c>
      <c r="J14" s="142" t="s">
        <v>28</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29</v>
      </c>
      <c r="F15" s="40"/>
      <c r="G15" s="40"/>
      <c r="H15" s="40"/>
      <c r="I15" s="143" t="s">
        <v>30</v>
      </c>
      <c r="J15" s="142" t="s">
        <v>28</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27</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30</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27</v>
      </c>
      <c r="J20" s="142" t="s">
        <v>28</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34</v>
      </c>
      <c r="F21" s="40"/>
      <c r="G21" s="40"/>
      <c r="H21" s="40"/>
      <c r="I21" s="143" t="s">
        <v>30</v>
      </c>
      <c r="J21" s="142" t="s">
        <v>28</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36</v>
      </c>
      <c r="E23" s="40"/>
      <c r="F23" s="40"/>
      <c r="G23" s="40"/>
      <c r="H23" s="40"/>
      <c r="I23" s="143" t="s">
        <v>27</v>
      </c>
      <c r="J23" s="142" t="s">
        <v>28</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37</v>
      </c>
      <c r="F24" s="40"/>
      <c r="G24" s="40"/>
      <c r="H24" s="40"/>
      <c r="I24" s="143" t="s">
        <v>30</v>
      </c>
      <c r="J24" s="142" t="s">
        <v>28</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38</v>
      </c>
      <c r="E26" s="40"/>
      <c r="F26" s="40"/>
      <c r="G26" s="40"/>
      <c r="H26" s="40"/>
      <c r="I26" s="139"/>
      <c r="J26" s="40"/>
      <c r="K26" s="40"/>
      <c r="L26" s="140"/>
      <c r="S26" s="40"/>
      <c r="T26" s="40"/>
      <c r="U26" s="40"/>
      <c r="V26" s="40"/>
      <c r="W26" s="40"/>
      <c r="X26" s="40"/>
      <c r="Y26" s="40"/>
      <c r="Z26" s="40"/>
      <c r="AA26" s="40"/>
      <c r="AB26" s="40"/>
      <c r="AC26" s="40"/>
      <c r="AD26" s="40"/>
      <c r="AE26" s="40"/>
    </row>
    <row r="27" s="8" customFormat="1" ht="25.5" customHeight="1">
      <c r="A27" s="145"/>
      <c r="B27" s="146"/>
      <c r="C27" s="145"/>
      <c r="D27" s="145"/>
      <c r="E27" s="147" t="s">
        <v>99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40</v>
      </c>
      <c r="E30" s="40"/>
      <c r="F30" s="40"/>
      <c r="G30" s="40"/>
      <c r="H30" s="40"/>
      <c r="I30" s="139"/>
      <c r="J30" s="153">
        <f>ROUND(J86,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42</v>
      </c>
      <c r="G32" s="40"/>
      <c r="H32" s="40"/>
      <c r="I32" s="155" t="s">
        <v>41</v>
      </c>
      <c r="J32" s="154" t="s">
        <v>43</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44</v>
      </c>
      <c r="E33" s="137" t="s">
        <v>45</v>
      </c>
      <c r="F33" s="157">
        <f>ROUND((SUM(BE86:BE596)),  2)</f>
        <v>0</v>
      </c>
      <c r="G33" s="40"/>
      <c r="H33" s="40"/>
      <c r="I33" s="158">
        <v>0.20999999999999999</v>
      </c>
      <c r="J33" s="157">
        <f>ROUND(((SUM(BE86:BE596))*I33),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46</v>
      </c>
      <c r="F34" s="157">
        <f>ROUND((SUM(BF86:BF596)),  2)</f>
        <v>0</v>
      </c>
      <c r="G34" s="40"/>
      <c r="H34" s="40"/>
      <c r="I34" s="158">
        <v>0.14999999999999999</v>
      </c>
      <c r="J34" s="157">
        <f>ROUND(((SUM(BF86:BF596))*I34),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44</v>
      </c>
      <c r="E35" s="137" t="s">
        <v>47</v>
      </c>
      <c r="F35" s="157">
        <f>ROUND((SUM(BG86:BG596)),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48</v>
      </c>
      <c r="F36" s="157">
        <f>ROUND((SUM(BH86:BH596)),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49</v>
      </c>
      <c r="F37" s="157">
        <f>ROUND((SUM(BI86:BI596)),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50</v>
      </c>
      <c r="E39" s="161"/>
      <c r="F39" s="161"/>
      <c r="G39" s="162" t="s">
        <v>51</v>
      </c>
      <c r="H39" s="163" t="s">
        <v>52</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100</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Bylanka, Svítkov, oprava opevnění koryta OB, ř. km 0,740 - 0,975</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97</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1. - SO 01 Odstranění sedimentu</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Svítkov</v>
      </c>
      <c r="G52" s="42"/>
      <c r="H52" s="42"/>
      <c r="I52" s="143" t="s">
        <v>24</v>
      </c>
      <c r="J52" s="75" t="str">
        <f>IF(J12="","",J12)</f>
        <v>18. 12. 2019</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43.05" customHeight="1">
      <c r="A54" s="40"/>
      <c r="B54" s="41"/>
      <c r="C54" s="34" t="s">
        <v>26</v>
      </c>
      <c r="D54" s="42"/>
      <c r="E54" s="42"/>
      <c r="F54" s="29" t="str">
        <f>E15</f>
        <v>Povodí Labe, státní podnik, závod Pardubice</v>
      </c>
      <c r="G54" s="42"/>
      <c r="H54" s="42"/>
      <c r="I54" s="143" t="s">
        <v>33</v>
      </c>
      <c r="J54" s="38" t="str">
        <f>E21</f>
        <v>Povodí Labe, státní podnik, OIČ, Hradec Králové</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36</v>
      </c>
      <c r="J55" s="38" t="str">
        <f>E24</f>
        <v>Ing. Eva Morkesová</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101</v>
      </c>
      <c r="D57" s="175"/>
      <c r="E57" s="175"/>
      <c r="F57" s="175"/>
      <c r="G57" s="175"/>
      <c r="H57" s="175"/>
      <c r="I57" s="176"/>
      <c r="J57" s="177" t="s">
        <v>102</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72</v>
      </c>
      <c r="D59" s="42"/>
      <c r="E59" s="42"/>
      <c r="F59" s="42"/>
      <c r="G59" s="42"/>
      <c r="H59" s="42"/>
      <c r="I59" s="139"/>
      <c r="J59" s="105">
        <f>J86</f>
        <v>0</v>
      </c>
      <c r="K59" s="42"/>
      <c r="L59" s="140"/>
      <c r="S59" s="40"/>
      <c r="T59" s="40"/>
      <c r="U59" s="40"/>
      <c r="V59" s="40"/>
      <c r="W59" s="40"/>
      <c r="X59" s="40"/>
      <c r="Y59" s="40"/>
      <c r="Z59" s="40"/>
      <c r="AA59" s="40"/>
      <c r="AB59" s="40"/>
      <c r="AC59" s="40"/>
      <c r="AD59" s="40"/>
      <c r="AE59" s="40"/>
      <c r="AU59" s="19" t="s">
        <v>103</v>
      </c>
    </row>
    <row r="60" s="9" customFormat="1" ht="24.96" customHeight="1">
      <c r="A60" s="9"/>
      <c r="B60" s="179"/>
      <c r="C60" s="180"/>
      <c r="D60" s="181" t="s">
        <v>104</v>
      </c>
      <c r="E60" s="182"/>
      <c r="F60" s="182"/>
      <c r="G60" s="182"/>
      <c r="H60" s="182"/>
      <c r="I60" s="183"/>
      <c r="J60" s="184">
        <f>J87</f>
        <v>0</v>
      </c>
      <c r="K60" s="180"/>
      <c r="L60" s="185"/>
      <c r="S60" s="9"/>
      <c r="T60" s="9"/>
      <c r="U60" s="9"/>
      <c r="V60" s="9"/>
      <c r="W60" s="9"/>
      <c r="X60" s="9"/>
      <c r="Y60" s="9"/>
      <c r="Z60" s="9"/>
      <c r="AA60" s="9"/>
      <c r="AB60" s="9"/>
      <c r="AC60" s="9"/>
      <c r="AD60" s="9"/>
      <c r="AE60" s="9"/>
    </row>
    <row r="61" s="10" customFormat="1" ht="19.92" customHeight="1">
      <c r="A61" s="10"/>
      <c r="B61" s="186"/>
      <c r="C61" s="187"/>
      <c r="D61" s="188" t="s">
        <v>105</v>
      </c>
      <c r="E61" s="189"/>
      <c r="F61" s="189"/>
      <c r="G61" s="189"/>
      <c r="H61" s="189"/>
      <c r="I61" s="190"/>
      <c r="J61" s="191">
        <f>J88</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106</v>
      </c>
      <c r="E62" s="189"/>
      <c r="F62" s="189"/>
      <c r="G62" s="189"/>
      <c r="H62" s="189"/>
      <c r="I62" s="190"/>
      <c r="J62" s="191">
        <f>J295</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107</v>
      </c>
      <c r="E63" s="189"/>
      <c r="F63" s="189"/>
      <c r="G63" s="189"/>
      <c r="H63" s="189"/>
      <c r="I63" s="190"/>
      <c r="J63" s="191">
        <f>J475</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108</v>
      </c>
      <c r="E64" s="189"/>
      <c r="F64" s="189"/>
      <c r="G64" s="189"/>
      <c r="H64" s="189"/>
      <c r="I64" s="190"/>
      <c r="J64" s="191">
        <f>J490</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109</v>
      </c>
      <c r="E65" s="189"/>
      <c r="F65" s="189"/>
      <c r="G65" s="189"/>
      <c r="H65" s="189"/>
      <c r="I65" s="190"/>
      <c r="J65" s="191">
        <f>J560</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110</v>
      </c>
      <c r="E66" s="189"/>
      <c r="F66" s="189"/>
      <c r="G66" s="189"/>
      <c r="H66" s="189"/>
      <c r="I66" s="190"/>
      <c r="J66" s="191">
        <f>J593</f>
        <v>0</v>
      </c>
      <c r="K66" s="187"/>
      <c r="L66" s="192"/>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39"/>
      <c r="J67" s="42"/>
      <c r="K67" s="42"/>
      <c r="L67" s="140"/>
      <c r="S67" s="40"/>
      <c r="T67" s="40"/>
      <c r="U67" s="40"/>
      <c r="V67" s="40"/>
      <c r="W67" s="40"/>
      <c r="X67" s="40"/>
      <c r="Y67" s="40"/>
      <c r="Z67" s="40"/>
      <c r="AA67" s="40"/>
      <c r="AB67" s="40"/>
      <c r="AC67" s="40"/>
      <c r="AD67" s="40"/>
      <c r="AE67" s="40"/>
    </row>
    <row r="68" s="2" customFormat="1" ht="6.96" customHeight="1">
      <c r="A68" s="40"/>
      <c r="B68" s="62"/>
      <c r="C68" s="63"/>
      <c r="D68" s="63"/>
      <c r="E68" s="63"/>
      <c r="F68" s="63"/>
      <c r="G68" s="63"/>
      <c r="H68" s="63"/>
      <c r="I68" s="169"/>
      <c r="J68" s="63"/>
      <c r="K68" s="63"/>
      <c r="L68" s="140"/>
      <c r="S68" s="40"/>
      <c r="T68" s="40"/>
      <c r="U68" s="40"/>
      <c r="V68" s="40"/>
      <c r="W68" s="40"/>
      <c r="X68" s="40"/>
      <c r="Y68" s="40"/>
      <c r="Z68" s="40"/>
      <c r="AA68" s="40"/>
      <c r="AB68" s="40"/>
      <c r="AC68" s="40"/>
      <c r="AD68" s="40"/>
      <c r="AE68" s="40"/>
    </row>
    <row r="72" s="2" customFormat="1" ht="6.96" customHeight="1">
      <c r="A72" s="40"/>
      <c r="B72" s="64"/>
      <c r="C72" s="65"/>
      <c r="D72" s="65"/>
      <c r="E72" s="65"/>
      <c r="F72" s="65"/>
      <c r="G72" s="65"/>
      <c r="H72" s="65"/>
      <c r="I72" s="172"/>
      <c r="J72" s="65"/>
      <c r="K72" s="65"/>
      <c r="L72" s="140"/>
      <c r="S72" s="40"/>
      <c r="T72" s="40"/>
      <c r="U72" s="40"/>
      <c r="V72" s="40"/>
      <c r="W72" s="40"/>
      <c r="X72" s="40"/>
      <c r="Y72" s="40"/>
      <c r="Z72" s="40"/>
      <c r="AA72" s="40"/>
      <c r="AB72" s="40"/>
      <c r="AC72" s="40"/>
      <c r="AD72" s="40"/>
      <c r="AE72" s="40"/>
    </row>
    <row r="73" s="2" customFormat="1" ht="24.96" customHeight="1">
      <c r="A73" s="40"/>
      <c r="B73" s="41"/>
      <c r="C73" s="25" t="s">
        <v>111</v>
      </c>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39"/>
      <c r="J74" s="42"/>
      <c r="K74" s="42"/>
      <c r="L74" s="140"/>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16.5" customHeight="1">
      <c r="A76" s="40"/>
      <c r="B76" s="41"/>
      <c r="C76" s="42"/>
      <c r="D76" s="42"/>
      <c r="E76" s="173" t="str">
        <f>E7</f>
        <v>Bylanka, Svítkov, oprava opevnění koryta OB, ř. km 0,740 - 0,975</v>
      </c>
      <c r="F76" s="34"/>
      <c r="G76" s="34"/>
      <c r="H76" s="34"/>
      <c r="I76" s="139"/>
      <c r="J76" s="42"/>
      <c r="K76" s="42"/>
      <c r="L76" s="140"/>
      <c r="S76" s="40"/>
      <c r="T76" s="40"/>
      <c r="U76" s="40"/>
      <c r="V76" s="40"/>
      <c r="W76" s="40"/>
      <c r="X76" s="40"/>
      <c r="Y76" s="40"/>
      <c r="Z76" s="40"/>
      <c r="AA76" s="40"/>
      <c r="AB76" s="40"/>
      <c r="AC76" s="40"/>
      <c r="AD76" s="40"/>
      <c r="AE76" s="40"/>
    </row>
    <row r="77" s="2" customFormat="1" ht="12" customHeight="1">
      <c r="A77" s="40"/>
      <c r="B77" s="41"/>
      <c r="C77" s="34" t="s">
        <v>97</v>
      </c>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6.5" customHeight="1">
      <c r="A78" s="40"/>
      <c r="B78" s="41"/>
      <c r="C78" s="42"/>
      <c r="D78" s="42"/>
      <c r="E78" s="72" t="str">
        <f>E9</f>
        <v>1. - SO 01 Odstranění sedimentu</v>
      </c>
      <c r="F78" s="42"/>
      <c r="G78" s="42"/>
      <c r="H78" s="42"/>
      <c r="I78" s="139"/>
      <c r="J78" s="42"/>
      <c r="K78" s="42"/>
      <c r="L78" s="14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9"/>
      <c r="J79" s="42"/>
      <c r="K79" s="42"/>
      <c r="L79" s="140"/>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Svítkov</v>
      </c>
      <c r="G80" s="42"/>
      <c r="H80" s="42"/>
      <c r="I80" s="143" t="s">
        <v>24</v>
      </c>
      <c r="J80" s="75" t="str">
        <f>IF(J12="","",J12)</f>
        <v>18. 12. 2019</v>
      </c>
      <c r="K80" s="42"/>
      <c r="L80" s="14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9"/>
      <c r="J81" s="42"/>
      <c r="K81" s="42"/>
      <c r="L81" s="140"/>
      <c r="S81" s="40"/>
      <c r="T81" s="40"/>
      <c r="U81" s="40"/>
      <c r="V81" s="40"/>
      <c r="W81" s="40"/>
      <c r="X81" s="40"/>
      <c r="Y81" s="40"/>
      <c r="Z81" s="40"/>
      <c r="AA81" s="40"/>
      <c r="AB81" s="40"/>
      <c r="AC81" s="40"/>
      <c r="AD81" s="40"/>
      <c r="AE81" s="40"/>
    </row>
    <row r="82" s="2" customFormat="1" ht="43.05" customHeight="1">
      <c r="A82" s="40"/>
      <c r="B82" s="41"/>
      <c r="C82" s="34" t="s">
        <v>26</v>
      </c>
      <c r="D82" s="42"/>
      <c r="E82" s="42"/>
      <c r="F82" s="29" t="str">
        <f>E15</f>
        <v>Povodí Labe, státní podnik, závod Pardubice</v>
      </c>
      <c r="G82" s="42"/>
      <c r="H82" s="42"/>
      <c r="I82" s="143" t="s">
        <v>33</v>
      </c>
      <c r="J82" s="38" t="str">
        <f>E21</f>
        <v>Povodí Labe, státní podnik, OIČ, Hradec Králové</v>
      </c>
      <c r="K82" s="42"/>
      <c r="L82" s="140"/>
      <c r="S82" s="40"/>
      <c r="T82" s="40"/>
      <c r="U82" s="40"/>
      <c r="V82" s="40"/>
      <c r="W82" s="40"/>
      <c r="X82" s="40"/>
      <c r="Y82" s="40"/>
      <c r="Z82" s="40"/>
      <c r="AA82" s="40"/>
      <c r="AB82" s="40"/>
      <c r="AC82" s="40"/>
      <c r="AD82" s="40"/>
      <c r="AE82" s="40"/>
    </row>
    <row r="83" s="2" customFormat="1" ht="15.15" customHeight="1">
      <c r="A83" s="40"/>
      <c r="B83" s="41"/>
      <c r="C83" s="34" t="s">
        <v>31</v>
      </c>
      <c r="D83" s="42"/>
      <c r="E83" s="42"/>
      <c r="F83" s="29" t="str">
        <f>IF(E18="","",E18)</f>
        <v>Vyplň údaj</v>
      </c>
      <c r="G83" s="42"/>
      <c r="H83" s="42"/>
      <c r="I83" s="143" t="s">
        <v>36</v>
      </c>
      <c r="J83" s="38" t="str">
        <f>E24</f>
        <v>Ing. Eva Morkesová</v>
      </c>
      <c r="K83" s="42"/>
      <c r="L83" s="14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39"/>
      <c r="J84" s="42"/>
      <c r="K84" s="42"/>
      <c r="L84" s="140"/>
      <c r="S84" s="40"/>
      <c r="T84" s="40"/>
      <c r="U84" s="40"/>
      <c r="V84" s="40"/>
      <c r="W84" s="40"/>
      <c r="X84" s="40"/>
      <c r="Y84" s="40"/>
      <c r="Z84" s="40"/>
      <c r="AA84" s="40"/>
      <c r="AB84" s="40"/>
      <c r="AC84" s="40"/>
      <c r="AD84" s="40"/>
      <c r="AE84" s="40"/>
    </row>
    <row r="85" s="11" customFormat="1" ht="29.28" customHeight="1">
      <c r="A85" s="193"/>
      <c r="B85" s="194"/>
      <c r="C85" s="195" t="s">
        <v>112</v>
      </c>
      <c r="D85" s="196" t="s">
        <v>59</v>
      </c>
      <c r="E85" s="196" t="s">
        <v>55</v>
      </c>
      <c r="F85" s="196" t="s">
        <v>56</v>
      </c>
      <c r="G85" s="196" t="s">
        <v>113</v>
      </c>
      <c r="H85" s="196" t="s">
        <v>114</v>
      </c>
      <c r="I85" s="197" t="s">
        <v>115</v>
      </c>
      <c r="J85" s="196" t="s">
        <v>102</v>
      </c>
      <c r="K85" s="198" t="s">
        <v>116</v>
      </c>
      <c r="L85" s="199"/>
      <c r="M85" s="95" t="s">
        <v>28</v>
      </c>
      <c r="N85" s="96" t="s">
        <v>44</v>
      </c>
      <c r="O85" s="96" t="s">
        <v>117</v>
      </c>
      <c r="P85" s="96" t="s">
        <v>118</v>
      </c>
      <c r="Q85" s="96" t="s">
        <v>119</v>
      </c>
      <c r="R85" s="96" t="s">
        <v>120</v>
      </c>
      <c r="S85" s="96" t="s">
        <v>121</v>
      </c>
      <c r="T85" s="97" t="s">
        <v>122</v>
      </c>
      <c r="U85" s="193"/>
      <c r="V85" s="193"/>
      <c r="W85" s="193"/>
      <c r="X85" s="193"/>
      <c r="Y85" s="193"/>
      <c r="Z85" s="193"/>
      <c r="AA85" s="193"/>
      <c r="AB85" s="193"/>
      <c r="AC85" s="193"/>
      <c r="AD85" s="193"/>
      <c r="AE85" s="193"/>
    </row>
    <row r="86" s="2" customFormat="1" ht="22.8" customHeight="1">
      <c r="A86" s="40"/>
      <c r="B86" s="41"/>
      <c r="C86" s="102" t="s">
        <v>123</v>
      </c>
      <c r="D86" s="42"/>
      <c r="E86" s="42"/>
      <c r="F86" s="42"/>
      <c r="G86" s="42"/>
      <c r="H86" s="42"/>
      <c r="I86" s="139"/>
      <c r="J86" s="200">
        <f>BK86</f>
        <v>0</v>
      </c>
      <c r="K86" s="42"/>
      <c r="L86" s="46"/>
      <c r="M86" s="98"/>
      <c r="N86" s="201"/>
      <c r="O86" s="99"/>
      <c r="P86" s="202">
        <f>P87</f>
        <v>0</v>
      </c>
      <c r="Q86" s="99"/>
      <c r="R86" s="202">
        <f>R87</f>
        <v>6.009669999999999</v>
      </c>
      <c r="S86" s="99"/>
      <c r="T86" s="203">
        <f>T87</f>
        <v>6.5867000000000004</v>
      </c>
      <c r="U86" s="40"/>
      <c r="V86" s="40"/>
      <c r="W86" s="40"/>
      <c r="X86" s="40"/>
      <c r="Y86" s="40"/>
      <c r="Z86" s="40"/>
      <c r="AA86" s="40"/>
      <c r="AB86" s="40"/>
      <c r="AC86" s="40"/>
      <c r="AD86" s="40"/>
      <c r="AE86" s="40"/>
      <c r="AT86" s="19" t="s">
        <v>73</v>
      </c>
      <c r="AU86" s="19" t="s">
        <v>103</v>
      </c>
      <c r="BK86" s="204">
        <f>BK87</f>
        <v>0</v>
      </c>
    </row>
    <row r="87" s="12" customFormat="1" ht="25.92" customHeight="1">
      <c r="A87" s="12"/>
      <c r="B87" s="205"/>
      <c r="C87" s="206"/>
      <c r="D87" s="207" t="s">
        <v>73</v>
      </c>
      <c r="E87" s="208" t="s">
        <v>124</v>
      </c>
      <c r="F87" s="208" t="s">
        <v>125</v>
      </c>
      <c r="G87" s="206"/>
      <c r="H87" s="206"/>
      <c r="I87" s="209"/>
      <c r="J87" s="210">
        <f>BK87</f>
        <v>0</v>
      </c>
      <c r="K87" s="206"/>
      <c r="L87" s="211"/>
      <c r="M87" s="212"/>
      <c r="N87" s="213"/>
      <c r="O87" s="213"/>
      <c r="P87" s="214">
        <f>P88+P295+P475+P490+P560+P593</f>
        <v>0</v>
      </c>
      <c r="Q87" s="213"/>
      <c r="R87" s="214">
        <f>R88+R295+R475+R490+R560+R593</f>
        <v>6.009669999999999</v>
      </c>
      <c r="S87" s="213"/>
      <c r="T87" s="215">
        <f>T88+T295+T475+T490+T560+T593</f>
        <v>6.5867000000000004</v>
      </c>
      <c r="U87" s="12"/>
      <c r="V87" s="12"/>
      <c r="W87" s="12"/>
      <c r="X87" s="12"/>
      <c r="Y87" s="12"/>
      <c r="Z87" s="12"/>
      <c r="AA87" s="12"/>
      <c r="AB87" s="12"/>
      <c r="AC87" s="12"/>
      <c r="AD87" s="12"/>
      <c r="AE87" s="12"/>
      <c r="AR87" s="216" t="s">
        <v>82</v>
      </c>
      <c r="AT87" s="217" t="s">
        <v>73</v>
      </c>
      <c r="AU87" s="217" t="s">
        <v>74</v>
      </c>
      <c r="AY87" s="216" t="s">
        <v>126</v>
      </c>
      <c r="BK87" s="218">
        <f>BK88+BK295+BK475+BK490+BK560+BK593</f>
        <v>0</v>
      </c>
    </row>
    <row r="88" s="12" customFormat="1" ht="22.8" customHeight="1">
      <c r="A88" s="12"/>
      <c r="B88" s="205"/>
      <c r="C88" s="206"/>
      <c r="D88" s="207" t="s">
        <v>73</v>
      </c>
      <c r="E88" s="219" t="s">
        <v>82</v>
      </c>
      <c r="F88" s="219" t="s">
        <v>127</v>
      </c>
      <c r="G88" s="206"/>
      <c r="H88" s="206"/>
      <c r="I88" s="209"/>
      <c r="J88" s="220">
        <f>BK88</f>
        <v>0</v>
      </c>
      <c r="K88" s="206"/>
      <c r="L88" s="211"/>
      <c r="M88" s="212"/>
      <c r="N88" s="213"/>
      <c r="O88" s="213"/>
      <c r="P88" s="214">
        <f>SUM(P89:P294)</f>
        <v>0</v>
      </c>
      <c r="Q88" s="213"/>
      <c r="R88" s="214">
        <f>SUM(R89:R294)</f>
        <v>0.61424999999999996</v>
      </c>
      <c r="S88" s="213"/>
      <c r="T88" s="215">
        <f>SUM(T89:T294)</f>
        <v>2.1840000000000002</v>
      </c>
      <c r="U88" s="12"/>
      <c r="V88" s="12"/>
      <c r="W88" s="12"/>
      <c r="X88" s="12"/>
      <c r="Y88" s="12"/>
      <c r="Z88" s="12"/>
      <c r="AA88" s="12"/>
      <c r="AB88" s="12"/>
      <c r="AC88" s="12"/>
      <c r="AD88" s="12"/>
      <c r="AE88" s="12"/>
      <c r="AR88" s="216" t="s">
        <v>82</v>
      </c>
      <c r="AT88" s="217" t="s">
        <v>73</v>
      </c>
      <c r="AU88" s="217" t="s">
        <v>82</v>
      </c>
      <c r="AY88" s="216" t="s">
        <v>126</v>
      </c>
      <c r="BK88" s="218">
        <f>SUM(BK89:BK294)</f>
        <v>0</v>
      </c>
    </row>
    <row r="89" s="2" customFormat="1" ht="16.5" customHeight="1">
      <c r="A89" s="40"/>
      <c r="B89" s="41"/>
      <c r="C89" s="221" t="s">
        <v>82</v>
      </c>
      <c r="D89" s="221" t="s">
        <v>128</v>
      </c>
      <c r="E89" s="222" t="s">
        <v>129</v>
      </c>
      <c r="F89" s="223" t="s">
        <v>130</v>
      </c>
      <c r="G89" s="224" t="s">
        <v>131</v>
      </c>
      <c r="H89" s="225">
        <v>300</v>
      </c>
      <c r="I89" s="226"/>
      <c r="J89" s="227">
        <f>ROUND(I89*H89,2)</f>
        <v>0</v>
      </c>
      <c r="K89" s="223" t="s">
        <v>132</v>
      </c>
      <c r="L89" s="46"/>
      <c r="M89" s="228" t="s">
        <v>28</v>
      </c>
      <c r="N89" s="229" t="s">
        <v>47</v>
      </c>
      <c r="O89" s="87"/>
      <c r="P89" s="230">
        <f>O89*H89</f>
        <v>0</v>
      </c>
      <c r="Q89" s="230">
        <v>0</v>
      </c>
      <c r="R89" s="230">
        <f>Q89*H89</f>
        <v>0</v>
      </c>
      <c r="S89" s="230">
        <v>0</v>
      </c>
      <c r="T89" s="231">
        <f>S89*H89</f>
        <v>0</v>
      </c>
      <c r="U89" s="40"/>
      <c r="V89" s="40"/>
      <c r="W89" s="40"/>
      <c r="X89" s="40"/>
      <c r="Y89" s="40"/>
      <c r="Z89" s="40"/>
      <c r="AA89" s="40"/>
      <c r="AB89" s="40"/>
      <c r="AC89" s="40"/>
      <c r="AD89" s="40"/>
      <c r="AE89" s="40"/>
      <c r="AR89" s="232" t="s">
        <v>133</v>
      </c>
      <c r="AT89" s="232" t="s">
        <v>128</v>
      </c>
      <c r="AU89" s="232" t="s">
        <v>84</v>
      </c>
      <c r="AY89" s="19" t="s">
        <v>126</v>
      </c>
      <c r="BE89" s="233">
        <f>IF(N89="základní",J89,0)</f>
        <v>0</v>
      </c>
      <c r="BF89" s="233">
        <f>IF(N89="snížená",J89,0)</f>
        <v>0</v>
      </c>
      <c r="BG89" s="233">
        <f>IF(N89="zákl. přenesená",J89,0)</f>
        <v>0</v>
      </c>
      <c r="BH89" s="233">
        <f>IF(N89="sníž. přenesená",J89,0)</f>
        <v>0</v>
      </c>
      <c r="BI89" s="233">
        <f>IF(N89="nulová",J89,0)</f>
        <v>0</v>
      </c>
      <c r="BJ89" s="19" t="s">
        <v>133</v>
      </c>
      <c r="BK89" s="233">
        <f>ROUND(I89*H89,2)</f>
        <v>0</v>
      </c>
      <c r="BL89" s="19" t="s">
        <v>133</v>
      </c>
      <c r="BM89" s="232" t="s">
        <v>134</v>
      </c>
    </row>
    <row r="90" s="2" customFormat="1">
      <c r="A90" s="40"/>
      <c r="B90" s="41"/>
      <c r="C90" s="42"/>
      <c r="D90" s="234" t="s">
        <v>135</v>
      </c>
      <c r="E90" s="42"/>
      <c r="F90" s="235" t="s">
        <v>136</v>
      </c>
      <c r="G90" s="42"/>
      <c r="H90" s="42"/>
      <c r="I90" s="139"/>
      <c r="J90" s="42"/>
      <c r="K90" s="42"/>
      <c r="L90" s="46"/>
      <c r="M90" s="236"/>
      <c r="N90" s="237"/>
      <c r="O90" s="87"/>
      <c r="P90" s="87"/>
      <c r="Q90" s="87"/>
      <c r="R90" s="87"/>
      <c r="S90" s="87"/>
      <c r="T90" s="88"/>
      <c r="U90" s="40"/>
      <c r="V90" s="40"/>
      <c r="W90" s="40"/>
      <c r="X90" s="40"/>
      <c r="Y90" s="40"/>
      <c r="Z90" s="40"/>
      <c r="AA90" s="40"/>
      <c r="AB90" s="40"/>
      <c r="AC90" s="40"/>
      <c r="AD90" s="40"/>
      <c r="AE90" s="40"/>
      <c r="AT90" s="19" t="s">
        <v>135</v>
      </c>
      <c r="AU90" s="19" t="s">
        <v>84</v>
      </c>
    </row>
    <row r="91" s="2" customFormat="1">
      <c r="A91" s="40"/>
      <c r="B91" s="41"/>
      <c r="C91" s="42"/>
      <c r="D91" s="234" t="s">
        <v>137</v>
      </c>
      <c r="E91" s="42"/>
      <c r="F91" s="238" t="s">
        <v>138</v>
      </c>
      <c r="G91" s="42"/>
      <c r="H91" s="42"/>
      <c r="I91" s="139"/>
      <c r="J91" s="42"/>
      <c r="K91" s="42"/>
      <c r="L91" s="46"/>
      <c r="M91" s="236"/>
      <c r="N91" s="237"/>
      <c r="O91" s="87"/>
      <c r="P91" s="87"/>
      <c r="Q91" s="87"/>
      <c r="R91" s="87"/>
      <c r="S91" s="87"/>
      <c r="T91" s="88"/>
      <c r="U91" s="40"/>
      <c r="V91" s="40"/>
      <c r="W91" s="40"/>
      <c r="X91" s="40"/>
      <c r="Y91" s="40"/>
      <c r="Z91" s="40"/>
      <c r="AA91" s="40"/>
      <c r="AB91" s="40"/>
      <c r="AC91" s="40"/>
      <c r="AD91" s="40"/>
      <c r="AE91" s="40"/>
      <c r="AT91" s="19" t="s">
        <v>137</v>
      </c>
      <c r="AU91" s="19" t="s">
        <v>84</v>
      </c>
    </row>
    <row r="92" s="13" customFormat="1">
      <c r="A92" s="13"/>
      <c r="B92" s="239"/>
      <c r="C92" s="240"/>
      <c r="D92" s="234" t="s">
        <v>139</v>
      </c>
      <c r="E92" s="241" t="s">
        <v>28</v>
      </c>
      <c r="F92" s="242" t="s">
        <v>140</v>
      </c>
      <c r="G92" s="240"/>
      <c r="H92" s="241" t="s">
        <v>28</v>
      </c>
      <c r="I92" s="243"/>
      <c r="J92" s="240"/>
      <c r="K92" s="240"/>
      <c r="L92" s="244"/>
      <c r="M92" s="245"/>
      <c r="N92" s="246"/>
      <c r="O92" s="246"/>
      <c r="P92" s="246"/>
      <c r="Q92" s="246"/>
      <c r="R92" s="246"/>
      <c r="S92" s="246"/>
      <c r="T92" s="247"/>
      <c r="U92" s="13"/>
      <c r="V92" s="13"/>
      <c r="W92" s="13"/>
      <c r="X92" s="13"/>
      <c r="Y92" s="13"/>
      <c r="Z92" s="13"/>
      <c r="AA92" s="13"/>
      <c r="AB92" s="13"/>
      <c r="AC92" s="13"/>
      <c r="AD92" s="13"/>
      <c r="AE92" s="13"/>
      <c r="AT92" s="248" t="s">
        <v>139</v>
      </c>
      <c r="AU92" s="248" t="s">
        <v>84</v>
      </c>
      <c r="AV92" s="13" t="s">
        <v>82</v>
      </c>
      <c r="AW92" s="13" t="s">
        <v>35</v>
      </c>
      <c r="AX92" s="13" t="s">
        <v>74</v>
      </c>
      <c r="AY92" s="248" t="s">
        <v>126</v>
      </c>
    </row>
    <row r="93" s="14" customFormat="1">
      <c r="A93" s="14"/>
      <c r="B93" s="249"/>
      <c r="C93" s="250"/>
      <c r="D93" s="234" t="s">
        <v>139</v>
      </c>
      <c r="E93" s="251" t="s">
        <v>28</v>
      </c>
      <c r="F93" s="252" t="s">
        <v>141</v>
      </c>
      <c r="G93" s="250"/>
      <c r="H93" s="253">
        <v>300</v>
      </c>
      <c r="I93" s="254"/>
      <c r="J93" s="250"/>
      <c r="K93" s="250"/>
      <c r="L93" s="255"/>
      <c r="M93" s="256"/>
      <c r="N93" s="257"/>
      <c r="O93" s="257"/>
      <c r="P93" s="257"/>
      <c r="Q93" s="257"/>
      <c r="R93" s="257"/>
      <c r="S93" s="257"/>
      <c r="T93" s="258"/>
      <c r="U93" s="14"/>
      <c r="V93" s="14"/>
      <c r="W93" s="14"/>
      <c r="X93" s="14"/>
      <c r="Y93" s="14"/>
      <c r="Z93" s="14"/>
      <c r="AA93" s="14"/>
      <c r="AB93" s="14"/>
      <c r="AC93" s="14"/>
      <c r="AD93" s="14"/>
      <c r="AE93" s="14"/>
      <c r="AT93" s="259" t="s">
        <v>139</v>
      </c>
      <c r="AU93" s="259" t="s">
        <v>84</v>
      </c>
      <c r="AV93" s="14" t="s">
        <v>84</v>
      </c>
      <c r="AW93" s="14" t="s">
        <v>35</v>
      </c>
      <c r="AX93" s="14" t="s">
        <v>82</v>
      </c>
      <c r="AY93" s="259" t="s">
        <v>126</v>
      </c>
    </row>
    <row r="94" s="2" customFormat="1" ht="16.5" customHeight="1">
      <c r="A94" s="40"/>
      <c r="B94" s="41"/>
      <c r="C94" s="221" t="s">
        <v>84</v>
      </c>
      <c r="D94" s="221" t="s">
        <v>128</v>
      </c>
      <c r="E94" s="222" t="s">
        <v>142</v>
      </c>
      <c r="F94" s="223" t="s">
        <v>143</v>
      </c>
      <c r="G94" s="224" t="s">
        <v>144</v>
      </c>
      <c r="H94" s="225">
        <v>21</v>
      </c>
      <c r="I94" s="226"/>
      <c r="J94" s="227">
        <f>ROUND(I94*H94,2)</f>
        <v>0</v>
      </c>
      <c r="K94" s="223" t="s">
        <v>132</v>
      </c>
      <c r="L94" s="46"/>
      <c r="M94" s="228" t="s">
        <v>28</v>
      </c>
      <c r="N94" s="229" t="s">
        <v>47</v>
      </c>
      <c r="O94" s="87"/>
      <c r="P94" s="230">
        <f>O94*H94</f>
        <v>0</v>
      </c>
      <c r="Q94" s="230">
        <v>0</v>
      </c>
      <c r="R94" s="230">
        <f>Q94*H94</f>
        <v>0</v>
      </c>
      <c r="S94" s="230">
        <v>0</v>
      </c>
      <c r="T94" s="231">
        <f>S94*H94</f>
        <v>0</v>
      </c>
      <c r="U94" s="40"/>
      <c r="V94" s="40"/>
      <c r="W94" s="40"/>
      <c r="X94" s="40"/>
      <c r="Y94" s="40"/>
      <c r="Z94" s="40"/>
      <c r="AA94" s="40"/>
      <c r="AB94" s="40"/>
      <c r="AC94" s="40"/>
      <c r="AD94" s="40"/>
      <c r="AE94" s="40"/>
      <c r="AR94" s="232" t="s">
        <v>133</v>
      </c>
      <c r="AT94" s="232" t="s">
        <v>128</v>
      </c>
      <c r="AU94" s="232" t="s">
        <v>84</v>
      </c>
      <c r="AY94" s="19" t="s">
        <v>126</v>
      </c>
      <c r="BE94" s="233">
        <f>IF(N94="základní",J94,0)</f>
        <v>0</v>
      </c>
      <c r="BF94" s="233">
        <f>IF(N94="snížená",J94,0)</f>
        <v>0</v>
      </c>
      <c r="BG94" s="233">
        <f>IF(N94="zákl. přenesená",J94,0)</f>
        <v>0</v>
      </c>
      <c r="BH94" s="233">
        <f>IF(N94="sníž. přenesená",J94,0)</f>
        <v>0</v>
      </c>
      <c r="BI94" s="233">
        <f>IF(N94="nulová",J94,0)</f>
        <v>0</v>
      </c>
      <c r="BJ94" s="19" t="s">
        <v>133</v>
      </c>
      <c r="BK94" s="233">
        <f>ROUND(I94*H94,2)</f>
        <v>0</v>
      </c>
      <c r="BL94" s="19" t="s">
        <v>133</v>
      </c>
      <c r="BM94" s="232" t="s">
        <v>145</v>
      </c>
    </row>
    <row r="95" s="2" customFormat="1">
      <c r="A95" s="40"/>
      <c r="B95" s="41"/>
      <c r="C95" s="42"/>
      <c r="D95" s="234" t="s">
        <v>135</v>
      </c>
      <c r="E95" s="42"/>
      <c r="F95" s="235" t="s">
        <v>146</v>
      </c>
      <c r="G95" s="42"/>
      <c r="H95" s="42"/>
      <c r="I95" s="139"/>
      <c r="J95" s="42"/>
      <c r="K95" s="42"/>
      <c r="L95" s="46"/>
      <c r="M95" s="236"/>
      <c r="N95" s="237"/>
      <c r="O95" s="87"/>
      <c r="P95" s="87"/>
      <c r="Q95" s="87"/>
      <c r="R95" s="87"/>
      <c r="S95" s="87"/>
      <c r="T95" s="88"/>
      <c r="U95" s="40"/>
      <c r="V95" s="40"/>
      <c r="W95" s="40"/>
      <c r="X95" s="40"/>
      <c r="Y95" s="40"/>
      <c r="Z95" s="40"/>
      <c r="AA95" s="40"/>
      <c r="AB95" s="40"/>
      <c r="AC95" s="40"/>
      <c r="AD95" s="40"/>
      <c r="AE95" s="40"/>
      <c r="AT95" s="19" t="s">
        <v>135</v>
      </c>
      <c r="AU95" s="19" t="s">
        <v>84</v>
      </c>
    </row>
    <row r="96" s="2" customFormat="1">
      <c r="A96" s="40"/>
      <c r="B96" s="41"/>
      <c r="C96" s="42"/>
      <c r="D96" s="234" t="s">
        <v>137</v>
      </c>
      <c r="E96" s="42"/>
      <c r="F96" s="238" t="s">
        <v>147</v>
      </c>
      <c r="G96" s="42"/>
      <c r="H96" s="42"/>
      <c r="I96" s="139"/>
      <c r="J96" s="42"/>
      <c r="K96" s="42"/>
      <c r="L96" s="46"/>
      <c r="M96" s="236"/>
      <c r="N96" s="237"/>
      <c r="O96" s="87"/>
      <c r="P96" s="87"/>
      <c r="Q96" s="87"/>
      <c r="R96" s="87"/>
      <c r="S96" s="87"/>
      <c r="T96" s="88"/>
      <c r="U96" s="40"/>
      <c r="V96" s="40"/>
      <c r="W96" s="40"/>
      <c r="X96" s="40"/>
      <c r="Y96" s="40"/>
      <c r="Z96" s="40"/>
      <c r="AA96" s="40"/>
      <c r="AB96" s="40"/>
      <c r="AC96" s="40"/>
      <c r="AD96" s="40"/>
      <c r="AE96" s="40"/>
      <c r="AT96" s="19" t="s">
        <v>137</v>
      </c>
      <c r="AU96" s="19" t="s">
        <v>84</v>
      </c>
    </row>
    <row r="97" s="13" customFormat="1">
      <c r="A97" s="13"/>
      <c r="B97" s="239"/>
      <c r="C97" s="240"/>
      <c r="D97" s="234" t="s">
        <v>139</v>
      </c>
      <c r="E97" s="241" t="s">
        <v>28</v>
      </c>
      <c r="F97" s="242" t="s">
        <v>148</v>
      </c>
      <c r="G97" s="240"/>
      <c r="H97" s="241" t="s">
        <v>28</v>
      </c>
      <c r="I97" s="243"/>
      <c r="J97" s="240"/>
      <c r="K97" s="240"/>
      <c r="L97" s="244"/>
      <c r="M97" s="245"/>
      <c r="N97" s="246"/>
      <c r="O97" s="246"/>
      <c r="P97" s="246"/>
      <c r="Q97" s="246"/>
      <c r="R97" s="246"/>
      <c r="S97" s="246"/>
      <c r="T97" s="247"/>
      <c r="U97" s="13"/>
      <c r="V97" s="13"/>
      <c r="W97" s="13"/>
      <c r="X97" s="13"/>
      <c r="Y97" s="13"/>
      <c r="Z97" s="13"/>
      <c r="AA97" s="13"/>
      <c r="AB97" s="13"/>
      <c r="AC97" s="13"/>
      <c r="AD97" s="13"/>
      <c r="AE97" s="13"/>
      <c r="AT97" s="248" t="s">
        <v>139</v>
      </c>
      <c r="AU97" s="248" t="s">
        <v>84</v>
      </c>
      <c r="AV97" s="13" t="s">
        <v>82</v>
      </c>
      <c r="AW97" s="13" t="s">
        <v>35</v>
      </c>
      <c r="AX97" s="13" t="s">
        <v>74</v>
      </c>
      <c r="AY97" s="248" t="s">
        <v>126</v>
      </c>
    </row>
    <row r="98" s="13" customFormat="1">
      <c r="A98" s="13"/>
      <c r="B98" s="239"/>
      <c r="C98" s="240"/>
      <c r="D98" s="234" t="s">
        <v>139</v>
      </c>
      <c r="E98" s="241" t="s">
        <v>28</v>
      </c>
      <c r="F98" s="242" t="s">
        <v>149</v>
      </c>
      <c r="G98" s="240"/>
      <c r="H98" s="241" t="s">
        <v>28</v>
      </c>
      <c r="I98" s="243"/>
      <c r="J98" s="240"/>
      <c r="K98" s="240"/>
      <c r="L98" s="244"/>
      <c r="M98" s="245"/>
      <c r="N98" s="246"/>
      <c r="O98" s="246"/>
      <c r="P98" s="246"/>
      <c r="Q98" s="246"/>
      <c r="R98" s="246"/>
      <c r="S98" s="246"/>
      <c r="T98" s="247"/>
      <c r="U98" s="13"/>
      <c r="V98" s="13"/>
      <c r="W98" s="13"/>
      <c r="X98" s="13"/>
      <c r="Y98" s="13"/>
      <c r="Z98" s="13"/>
      <c r="AA98" s="13"/>
      <c r="AB98" s="13"/>
      <c r="AC98" s="13"/>
      <c r="AD98" s="13"/>
      <c r="AE98" s="13"/>
      <c r="AT98" s="248" t="s">
        <v>139</v>
      </c>
      <c r="AU98" s="248" t="s">
        <v>84</v>
      </c>
      <c r="AV98" s="13" t="s">
        <v>82</v>
      </c>
      <c r="AW98" s="13" t="s">
        <v>35</v>
      </c>
      <c r="AX98" s="13" t="s">
        <v>74</v>
      </c>
      <c r="AY98" s="248" t="s">
        <v>126</v>
      </c>
    </row>
    <row r="99" s="14" customFormat="1">
      <c r="A99" s="14"/>
      <c r="B99" s="249"/>
      <c r="C99" s="250"/>
      <c r="D99" s="234" t="s">
        <v>139</v>
      </c>
      <c r="E99" s="251" t="s">
        <v>28</v>
      </c>
      <c r="F99" s="252" t="s">
        <v>150</v>
      </c>
      <c r="G99" s="250"/>
      <c r="H99" s="253">
        <v>6</v>
      </c>
      <c r="I99" s="254"/>
      <c r="J99" s="250"/>
      <c r="K99" s="250"/>
      <c r="L99" s="255"/>
      <c r="M99" s="256"/>
      <c r="N99" s="257"/>
      <c r="O99" s="257"/>
      <c r="P99" s="257"/>
      <c r="Q99" s="257"/>
      <c r="R99" s="257"/>
      <c r="S99" s="257"/>
      <c r="T99" s="258"/>
      <c r="U99" s="14"/>
      <c r="V99" s="14"/>
      <c r="W99" s="14"/>
      <c r="X99" s="14"/>
      <c r="Y99" s="14"/>
      <c r="Z99" s="14"/>
      <c r="AA99" s="14"/>
      <c r="AB99" s="14"/>
      <c r="AC99" s="14"/>
      <c r="AD99" s="14"/>
      <c r="AE99" s="14"/>
      <c r="AT99" s="259" t="s">
        <v>139</v>
      </c>
      <c r="AU99" s="259" t="s">
        <v>84</v>
      </c>
      <c r="AV99" s="14" t="s">
        <v>84</v>
      </c>
      <c r="AW99" s="14" t="s">
        <v>35</v>
      </c>
      <c r="AX99" s="14" t="s">
        <v>74</v>
      </c>
      <c r="AY99" s="259" t="s">
        <v>126</v>
      </c>
    </row>
    <row r="100" s="13" customFormat="1">
      <c r="A100" s="13"/>
      <c r="B100" s="239"/>
      <c r="C100" s="240"/>
      <c r="D100" s="234" t="s">
        <v>139</v>
      </c>
      <c r="E100" s="241" t="s">
        <v>28</v>
      </c>
      <c r="F100" s="242" t="s">
        <v>151</v>
      </c>
      <c r="G100" s="240"/>
      <c r="H100" s="241" t="s">
        <v>28</v>
      </c>
      <c r="I100" s="243"/>
      <c r="J100" s="240"/>
      <c r="K100" s="240"/>
      <c r="L100" s="244"/>
      <c r="M100" s="245"/>
      <c r="N100" s="246"/>
      <c r="O100" s="246"/>
      <c r="P100" s="246"/>
      <c r="Q100" s="246"/>
      <c r="R100" s="246"/>
      <c r="S100" s="246"/>
      <c r="T100" s="247"/>
      <c r="U100" s="13"/>
      <c r="V100" s="13"/>
      <c r="W100" s="13"/>
      <c r="X100" s="13"/>
      <c r="Y100" s="13"/>
      <c r="Z100" s="13"/>
      <c r="AA100" s="13"/>
      <c r="AB100" s="13"/>
      <c r="AC100" s="13"/>
      <c r="AD100" s="13"/>
      <c r="AE100" s="13"/>
      <c r="AT100" s="248" t="s">
        <v>139</v>
      </c>
      <c r="AU100" s="248" t="s">
        <v>84</v>
      </c>
      <c r="AV100" s="13" t="s">
        <v>82</v>
      </c>
      <c r="AW100" s="13" t="s">
        <v>35</v>
      </c>
      <c r="AX100" s="13" t="s">
        <v>74</v>
      </c>
      <c r="AY100" s="248" t="s">
        <v>126</v>
      </c>
    </row>
    <row r="101" s="14" customFormat="1">
      <c r="A101" s="14"/>
      <c r="B101" s="249"/>
      <c r="C101" s="250"/>
      <c r="D101" s="234" t="s">
        <v>139</v>
      </c>
      <c r="E101" s="251" t="s">
        <v>28</v>
      </c>
      <c r="F101" s="252" t="s">
        <v>152</v>
      </c>
      <c r="G101" s="250"/>
      <c r="H101" s="253">
        <v>13.5</v>
      </c>
      <c r="I101" s="254"/>
      <c r="J101" s="250"/>
      <c r="K101" s="250"/>
      <c r="L101" s="255"/>
      <c r="M101" s="256"/>
      <c r="N101" s="257"/>
      <c r="O101" s="257"/>
      <c r="P101" s="257"/>
      <c r="Q101" s="257"/>
      <c r="R101" s="257"/>
      <c r="S101" s="257"/>
      <c r="T101" s="258"/>
      <c r="U101" s="14"/>
      <c r="V101" s="14"/>
      <c r="W101" s="14"/>
      <c r="X101" s="14"/>
      <c r="Y101" s="14"/>
      <c r="Z101" s="14"/>
      <c r="AA101" s="14"/>
      <c r="AB101" s="14"/>
      <c r="AC101" s="14"/>
      <c r="AD101" s="14"/>
      <c r="AE101" s="14"/>
      <c r="AT101" s="259" t="s">
        <v>139</v>
      </c>
      <c r="AU101" s="259" t="s">
        <v>84</v>
      </c>
      <c r="AV101" s="14" t="s">
        <v>84</v>
      </c>
      <c r="AW101" s="14" t="s">
        <v>35</v>
      </c>
      <c r="AX101" s="14" t="s">
        <v>74</v>
      </c>
      <c r="AY101" s="259" t="s">
        <v>126</v>
      </c>
    </row>
    <row r="102" s="13" customFormat="1">
      <c r="A102" s="13"/>
      <c r="B102" s="239"/>
      <c r="C102" s="240"/>
      <c r="D102" s="234" t="s">
        <v>139</v>
      </c>
      <c r="E102" s="241" t="s">
        <v>28</v>
      </c>
      <c r="F102" s="242" t="s">
        <v>153</v>
      </c>
      <c r="G102" s="240"/>
      <c r="H102" s="241" t="s">
        <v>28</v>
      </c>
      <c r="I102" s="243"/>
      <c r="J102" s="240"/>
      <c r="K102" s="240"/>
      <c r="L102" s="244"/>
      <c r="M102" s="245"/>
      <c r="N102" s="246"/>
      <c r="O102" s="246"/>
      <c r="P102" s="246"/>
      <c r="Q102" s="246"/>
      <c r="R102" s="246"/>
      <c r="S102" s="246"/>
      <c r="T102" s="247"/>
      <c r="U102" s="13"/>
      <c r="V102" s="13"/>
      <c r="W102" s="13"/>
      <c r="X102" s="13"/>
      <c r="Y102" s="13"/>
      <c r="Z102" s="13"/>
      <c r="AA102" s="13"/>
      <c r="AB102" s="13"/>
      <c r="AC102" s="13"/>
      <c r="AD102" s="13"/>
      <c r="AE102" s="13"/>
      <c r="AT102" s="248" t="s">
        <v>139</v>
      </c>
      <c r="AU102" s="248" t="s">
        <v>84</v>
      </c>
      <c r="AV102" s="13" t="s">
        <v>82</v>
      </c>
      <c r="AW102" s="13" t="s">
        <v>35</v>
      </c>
      <c r="AX102" s="13" t="s">
        <v>74</v>
      </c>
      <c r="AY102" s="248" t="s">
        <v>126</v>
      </c>
    </row>
    <row r="103" s="14" customFormat="1">
      <c r="A103" s="14"/>
      <c r="B103" s="249"/>
      <c r="C103" s="250"/>
      <c r="D103" s="234" t="s">
        <v>139</v>
      </c>
      <c r="E103" s="251" t="s">
        <v>28</v>
      </c>
      <c r="F103" s="252" t="s">
        <v>154</v>
      </c>
      <c r="G103" s="250"/>
      <c r="H103" s="253">
        <v>1.5</v>
      </c>
      <c r="I103" s="254"/>
      <c r="J103" s="250"/>
      <c r="K103" s="250"/>
      <c r="L103" s="255"/>
      <c r="M103" s="256"/>
      <c r="N103" s="257"/>
      <c r="O103" s="257"/>
      <c r="P103" s="257"/>
      <c r="Q103" s="257"/>
      <c r="R103" s="257"/>
      <c r="S103" s="257"/>
      <c r="T103" s="258"/>
      <c r="U103" s="14"/>
      <c r="V103" s="14"/>
      <c r="W103" s="14"/>
      <c r="X103" s="14"/>
      <c r="Y103" s="14"/>
      <c r="Z103" s="14"/>
      <c r="AA103" s="14"/>
      <c r="AB103" s="14"/>
      <c r="AC103" s="14"/>
      <c r="AD103" s="14"/>
      <c r="AE103" s="14"/>
      <c r="AT103" s="259" t="s">
        <v>139</v>
      </c>
      <c r="AU103" s="259" t="s">
        <v>84</v>
      </c>
      <c r="AV103" s="14" t="s">
        <v>84</v>
      </c>
      <c r="AW103" s="14" t="s">
        <v>35</v>
      </c>
      <c r="AX103" s="14" t="s">
        <v>74</v>
      </c>
      <c r="AY103" s="259" t="s">
        <v>126</v>
      </c>
    </row>
    <row r="104" s="15" customFormat="1">
      <c r="A104" s="15"/>
      <c r="B104" s="260"/>
      <c r="C104" s="261"/>
      <c r="D104" s="234" t="s">
        <v>139</v>
      </c>
      <c r="E104" s="262" t="s">
        <v>28</v>
      </c>
      <c r="F104" s="263" t="s">
        <v>155</v>
      </c>
      <c r="G104" s="261"/>
      <c r="H104" s="264">
        <v>21</v>
      </c>
      <c r="I104" s="265"/>
      <c r="J104" s="261"/>
      <c r="K104" s="261"/>
      <c r="L104" s="266"/>
      <c r="M104" s="267"/>
      <c r="N104" s="268"/>
      <c r="O104" s="268"/>
      <c r="P104" s="268"/>
      <c r="Q104" s="268"/>
      <c r="R104" s="268"/>
      <c r="S104" s="268"/>
      <c r="T104" s="269"/>
      <c r="U104" s="15"/>
      <c r="V104" s="15"/>
      <c r="W104" s="15"/>
      <c r="X104" s="15"/>
      <c r="Y104" s="15"/>
      <c r="Z104" s="15"/>
      <c r="AA104" s="15"/>
      <c r="AB104" s="15"/>
      <c r="AC104" s="15"/>
      <c r="AD104" s="15"/>
      <c r="AE104" s="15"/>
      <c r="AT104" s="270" t="s">
        <v>139</v>
      </c>
      <c r="AU104" s="270" t="s">
        <v>84</v>
      </c>
      <c r="AV104" s="15" t="s">
        <v>133</v>
      </c>
      <c r="AW104" s="15" t="s">
        <v>35</v>
      </c>
      <c r="AX104" s="15" t="s">
        <v>82</v>
      </c>
      <c r="AY104" s="270" t="s">
        <v>126</v>
      </c>
    </row>
    <row r="105" s="2" customFormat="1" ht="16.5" customHeight="1">
      <c r="A105" s="40"/>
      <c r="B105" s="41"/>
      <c r="C105" s="221" t="s">
        <v>156</v>
      </c>
      <c r="D105" s="221" t="s">
        <v>128</v>
      </c>
      <c r="E105" s="222" t="s">
        <v>157</v>
      </c>
      <c r="F105" s="223" t="s">
        <v>158</v>
      </c>
      <c r="G105" s="224" t="s">
        <v>159</v>
      </c>
      <c r="H105" s="225">
        <v>90</v>
      </c>
      <c r="I105" s="226"/>
      <c r="J105" s="227">
        <f>ROUND(I105*H105,2)</f>
        <v>0</v>
      </c>
      <c r="K105" s="223" t="s">
        <v>132</v>
      </c>
      <c r="L105" s="46"/>
      <c r="M105" s="228" t="s">
        <v>28</v>
      </c>
      <c r="N105" s="229" t="s">
        <v>47</v>
      </c>
      <c r="O105" s="87"/>
      <c r="P105" s="230">
        <f>O105*H105</f>
        <v>0</v>
      </c>
      <c r="Q105" s="230">
        <v>0</v>
      </c>
      <c r="R105" s="230">
        <f>Q105*H105</f>
        <v>0</v>
      </c>
      <c r="S105" s="230">
        <v>0</v>
      </c>
      <c r="T105" s="231">
        <f>S105*H105</f>
        <v>0</v>
      </c>
      <c r="U105" s="40"/>
      <c r="V105" s="40"/>
      <c r="W105" s="40"/>
      <c r="X105" s="40"/>
      <c r="Y105" s="40"/>
      <c r="Z105" s="40"/>
      <c r="AA105" s="40"/>
      <c r="AB105" s="40"/>
      <c r="AC105" s="40"/>
      <c r="AD105" s="40"/>
      <c r="AE105" s="40"/>
      <c r="AR105" s="232" t="s">
        <v>133</v>
      </c>
      <c r="AT105" s="232" t="s">
        <v>128</v>
      </c>
      <c r="AU105" s="232" t="s">
        <v>84</v>
      </c>
      <c r="AY105" s="19" t="s">
        <v>126</v>
      </c>
      <c r="BE105" s="233">
        <f>IF(N105="základní",J105,0)</f>
        <v>0</v>
      </c>
      <c r="BF105" s="233">
        <f>IF(N105="snížená",J105,0)</f>
        <v>0</v>
      </c>
      <c r="BG105" s="233">
        <f>IF(N105="zákl. přenesená",J105,0)</f>
        <v>0</v>
      </c>
      <c r="BH105" s="233">
        <f>IF(N105="sníž. přenesená",J105,0)</f>
        <v>0</v>
      </c>
      <c r="BI105" s="233">
        <f>IF(N105="nulová",J105,0)</f>
        <v>0</v>
      </c>
      <c r="BJ105" s="19" t="s">
        <v>133</v>
      </c>
      <c r="BK105" s="233">
        <f>ROUND(I105*H105,2)</f>
        <v>0</v>
      </c>
      <c r="BL105" s="19" t="s">
        <v>133</v>
      </c>
      <c r="BM105" s="232" t="s">
        <v>160</v>
      </c>
    </row>
    <row r="106" s="2" customFormat="1">
      <c r="A106" s="40"/>
      <c r="B106" s="41"/>
      <c r="C106" s="42"/>
      <c r="D106" s="234" t="s">
        <v>135</v>
      </c>
      <c r="E106" s="42"/>
      <c r="F106" s="235" t="s">
        <v>161</v>
      </c>
      <c r="G106" s="42"/>
      <c r="H106" s="42"/>
      <c r="I106" s="139"/>
      <c r="J106" s="42"/>
      <c r="K106" s="42"/>
      <c r="L106" s="46"/>
      <c r="M106" s="236"/>
      <c r="N106" s="237"/>
      <c r="O106" s="87"/>
      <c r="P106" s="87"/>
      <c r="Q106" s="87"/>
      <c r="R106" s="87"/>
      <c r="S106" s="87"/>
      <c r="T106" s="88"/>
      <c r="U106" s="40"/>
      <c r="V106" s="40"/>
      <c r="W106" s="40"/>
      <c r="X106" s="40"/>
      <c r="Y106" s="40"/>
      <c r="Z106" s="40"/>
      <c r="AA106" s="40"/>
      <c r="AB106" s="40"/>
      <c r="AC106" s="40"/>
      <c r="AD106" s="40"/>
      <c r="AE106" s="40"/>
      <c r="AT106" s="19" t="s">
        <v>135</v>
      </c>
      <c r="AU106" s="19" t="s">
        <v>84</v>
      </c>
    </row>
    <row r="107" s="2" customFormat="1">
      <c r="A107" s="40"/>
      <c r="B107" s="41"/>
      <c r="C107" s="42"/>
      <c r="D107" s="234" t="s">
        <v>137</v>
      </c>
      <c r="E107" s="42"/>
      <c r="F107" s="238" t="s">
        <v>162</v>
      </c>
      <c r="G107" s="42"/>
      <c r="H107" s="42"/>
      <c r="I107" s="139"/>
      <c r="J107" s="42"/>
      <c r="K107" s="42"/>
      <c r="L107" s="46"/>
      <c r="M107" s="236"/>
      <c r="N107" s="237"/>
      <c r="O107" s="87"/>
      <c r="P107" s="87"/>
      <c r="Q107" s="87"/>
      <c r="R107" s="87"/>
      <c r="S107" s="87"/>
      <c r="T107" s="88"/>
      <c r="U107" s="40"/>
      <c r="V107" s="40"/>
      <c r="W107" s="40"/>
      <c r="X107" s="40"/>
      <c r="Y107" s="40"/>
      <c r="Z107" s="40"/>
      <c r="AA107" s="40"/>
      <c r="AB107" s="40"/>
      <c r="AC107" s="40"/>
      <c r="AD107" s="40"/>
      <c r="AE107" s="40"/>
      <c r="AT107" s="19" t="s">
        <v>137</v>
      </c>
      <c r="AU107" s="19" t="s">
        <v>84</v>
      </c>
    </row>
    <row r="108" s="13" customFormat="1">
      <c r="A108" s="13"/>
      <c r="B108" s="239"/>
      <c r="C108" s="240"/>
      <c r="D108" s="234" t="s">
        <v>139</v>
      </c>
      <c r="E108" s="241" t="s">
        <v>28</v>
      </c>
      <c r="F108" s="242" t="s">
        <v>163</v>
      </c>
      <c r="G108" s="240"/>
      <c r="H108" s="241" t="s">
        <v>28</v>
      </c>
      <c r="I108" s="243"/>
      <c r="J108" s="240"/>
      <c r="K108" s="240"/>
      <c r="L108" s="244"/>
      <c r="M108" s="245"/>
      <c r="N108" s="246"/>
      <c r="O108" s="246"/>
      <c r="P108" s="246"/>
      <c r="Q108" s="246"/>
      <c r="R108" s="246"/>
      <c r="S108" s="246"/>
      <c r="T108" s="247"/>
      <c r="U108" s="13"/>
      <c r="V108" s="13"/>
      <c r="W108" s="13"/>
      <c r="X108" s="13"/>
      <c r="Y108" s="13"/>
      <c r="Z108" s="13"/>
      <c r="AA108" s="13"/>
      <c r="AB108" s="13"/>
      <c r="AC108" s="13"/>
      <c r="AD108" s="13"/>
      <c r="AE108" s="13"/>
      <c r="AT108" s="248" t="s">
        <v>139</v>
      </c>
      <c r="AU108" s="248" t="s">
        <v>84</v>
      </c>
      <c r="AV108" s="13" t="s">
        <v>82</v>
      </c>
      <c r="AW108" s="13" t="s">
        <v>35</v>
      </c>
      <c r="AX108" s="13" t="s">
        <v>74</v>
      </c>
      <c r="AY108" s="248" t="s">
        <v>126</v>
      </c>
    </row>
    <row r="109" s="14" customFormat="1">
      <c r="A109" s="14"/>
      <c r="B109" s="249"/>
      <c r="C109" s="250"/>
      <c r="D109" s="234" t="s">
        <v>139</v>
      </c>
      <c r="E109" s="251" t="s">
        <v>28</v>
      </c>
      <c r="F109" s="252" t="s">
        <v>164</v>
      </c>
      <c r="G109" s="250"/>
      <c r="H109" s="253">
        <v>90</v>
      </c>
      <c r="I109" s="254"/>
      <c r="J109" s="250"/>
      <c r="K109" s="250"/>
      <c r="L109" s="255"/>
      <c r="M109" s="256"/>
      <c r="N109" s="257"/>
      <c r="O109" s="257"/>
      <c r="P109" s="257"/>
      <c r="Q109" s="257"/>
      <c r="R109" s="257"/>
      <c r="S109" s="257"/>
      <c r="T109" s="258"/>
      <c r="U109" s="14"/>
      <c r="V109" s="14"/>
      <c r="W109" s="14"/>
      <c r="X109" s="14"/>
      <c r="Y109" s="14"/>
      <c r="Z109" s="14"/>
      <c r="AA109" s="14"/>
      <c r="AB109" s="14"/>
      <c r="AC109" s="14"/>
      <c r="AD109" s="14"/>
      <c r="AE109" s="14"/>
      <c r="AT109" s="259" t="s">
        <v>139</v>
      </c>
      <c r="AU109" s="259" t="s">
        <v>84</v>
      </c>
      <c r="AV109" s="14" t="s">
        <v>84</v>
      </c>
      <c r="AW109" s="14" t="s">
        <v>35</v>
      </c>
      <c r="AX109" s="14" t="s">
        <v>82</v>
      </c>
      <c r="AY109" s="259" t="s">
        <v>126</v>
      </c>
    </row>
    <row r="110" s="2" customFormat="1" ht="16.5" customHeight="1">
      <c r="A110" s="40"/>
      <c r="B110" s="41"/>
      <c r="C110" s="221" t="s">
        <v>133</v>
      </c>
      <c r="D110" s="221" t="s">
        <v>128</v>
      </c>
      <c r="E110" s="222" t="s">
        <v>165</v>
      </c>
      <c r="F110" s="223" t="s">
        <v>166</v>
      </c>
      <c r="G110" s="224" t="s">
        <v>159</v>
      </c>
      <c r="H110" s="225">
        <v>50</v>
      </c>
      <c r="I110" s="226"/>
      <c r="J110" s="227">
        <f>ROUND(I110*H110,2)</f>
        <v>0</v>
      </c>
      <c r="K110" s="223" t="s">
        <v>132</v>
      </c>
      <c r="L110" s="46"/>
      <c r="M110" s="228" t="s">
        <v>28</v>
      </c>
      <c r="N110" s="229" t="s">
        <v>47</v>
      </c>
      <c r="O110" s="87"/>
      <c r="P110" s="230">
        <f>O110*H110</f>
        <v>0</v>
      </c>
      <c r="Q110" s="230">
        <v>5.0000000000000002E-05</v>
      </c>
      <c r="R110" s="230">
        <f>Q110*H110</f>
        <v>0.0025000000000000001</v>
      </c>
      <c r="S110" s="230">
        <v>0</v>
      </c>
      <c r="T110" s="231">
        <f>S110*H110</f>
        <v>0</v>
      </c>
      <c r="U110" s="40"/>
      <c r="V110" s="40"/>
      <c r="W110" s="40"/>
      <c r="X110" s="40"/>
      <c r="Y110" s="40"/>
      <c r="Z110" s="40"/>
      <c r="AA110" s="40"/>
      <c r="AB110" s="40"/>
      <c r="AC110" s="40"/>
      <c r="AD110" s="40"/>
      <c r="AE110" s="40"/>
      <c r="AR110" s="232" t="s">
        <v>133</v>
      </c>
      <c r="AT110" s="232" t="s">
        <v>128</v>
      </c>
      <c r="AU110" s="232" t="s">
        <v>84</v>
      </c>
      <c r="AY110" s="19" t="s">
        <v>126</v>
      </c>
      <c r="BE110" s="233">
        <f>IF(N110="základní",J110,0)</f>
        <v>0</v>
      </c>
      <c r="BF110" s="233">
        <f>IF(N110="snížená",J110,0)</f>
        <v>0</v>
      </c>
      <c r="BG110" s="233">
        <f>IF(N110="zákl. přenesená",J110,0)</f>
        <v>0</v>
      </c>
      <c r="BH110" s="233">
        <f>IF(N110="sníž. přenesená",J110,0)</f>
        <v>0</v>
      </c>
      <c r="BI110" s="233">
        <f>IF(N110="nulová",J110,0)</f>
        <v>0</v>
      </c>
      <c r="BJ110" s="19" t="s">
        <v>133</v>
      </c>
      <c r="BK110" s="233">
        <f>ROUND(I110*H110,2)</f>
        <v>0</v>
      </c>
      <c r="BL110" s="19" t="s">
        <v>133</v>
      </c>
      <c r="BM110" s="232" t="s">
        <v>167</v>
      </c>
    </row>
    <row r="111" s="2" customFormat="1">
      <c r="A111" s="40"/>
      <c r="B111" s="41"/>
      <c r="C111" s="42"/>
      <c r="D111" s="234" t="s">
        <v>135</v>
      </c>
      <c r="E111" s="42"/>
      <c r="F111" s="235" t="s">
        <v>168</v>
      </c>
      <c r="G111" s="42"/>
      <c r="H111" s="42"/>
      <c r="I111" s="139"/>
      <c r="J111" s="42"/>
      <c r="K111" s="42"/>
      <c r="L111" s="46"/>
      <c r="M111" s="236"/>
      <c r="N111" s="237"/>
      <c r="O111" s="87"/>
      <c r="P111" s="87"/>
      <c r="Q111" s="87"/>
      <c r="R111" s="87"/>
      <c r="S111" s="87"/>
      <c r="T111" s="88"/>
      <c r="U111" s="40"/>
      <c r="V111" s="40"/>
      <c r="W111" s="40"/>
      <c r="X111" s="40"/>
      <c r="Y111" s="40"/>
      <c r="Z111" s="40"/>
      <c r="AA111" s="40"/>
      <c r="AB111" s="40"/>
      <c r="AC111" s="40"/>
      <c r="AD111" s="40"/>
      <c r="AE111" s="40"/>
      <c r="AT111" s="19" t="s">
        <v>135</v>
      </c>
      <c r="AU111" s="19" t="s">
        <v>84</v>
      </c>
    </row>
    <row r="112" s="2" customFormat="1">
      <c r="A112" s="40"/>
      <c r="B112" s="41"/>
      <c r="C112" s="42"/>
      <c r="D112" s="234" t="s">
        <v>137</v>
      </c>
      <c r="E112" s="42"/>
      <c r="F112" s="238" t="s">
        <v>169</v>
      </c>
      <c r="G112" s="42"/>
      <c r="H112" s="42"/>
      <c r="I112" s="139"/>
      <c r="J112" s="42"/>
      <c r="K112" s="42"/>
      <c r="L112" s="46"/>
      <c r="M112" s="236"/>
      <c r="N112" s="237"/>
      <c r="O112" s="87"/>
      <c r="P112" s="87"/>
      <c r="Q112" s="87"/>
      <c r="R112" s="87"/>
      <c r="S112" s="87"/>
      <c r="T112" s="88"/>
      <c r="U112" s="40"/>
      <c r="V112" s="40"/>
      <c r="W112" s="40"/>
      <c r="X112" s="40"/>
      <c r="Y112" s="40"/>
      <c r="Z112" s="40"/>
      <c r="AA112" s="40"/>
      <c r="AB112" s="40"/>
      <c r="AC112" s="40"/>
      <c r="AD112" s="40"/>
      <c r="AE112" s="40"/>
      <c r="AT112" s="19" t="s">
        <v>137</v>
      </c>
      <c r="AU112" s="19" t="s">
        <v>84</v>
      </c>
    </row>
    <row r="113" s="13" customFormat="1">
      <c r="A113" s="13"/>
      <c r="B113" s="239"/>
      <c r="C113" s="240"/>
      <c r="D113" s="234" t="s">
        <v>139</v>
      </c>
      <c r="E113" s="241" t="s">
        <v>28</v>
      </c>
      <c r="F113" s="242" t="s">
        <v>148</v>
      </c>
      <c r="G113" s="240"/>
      <c r="H113" s="241" t="s">
        <v>28</v>
      </c>
      <c r="I113" s="243"/>
      <c r="J113" s="240"/>
      <c r="K113" s="240"/>
      <c r="L113" s="244"/>
      <c r="M113" s="245"/>
      <c r="N113" s="246"/>
      <c r="O113" s="246"/>
      <c r="P113" s="246"/>
      <c r="Q113" s="246"/>
      <c r="R113" s="246"/>
      <c r="S113" s="246"/>
      <c r="T113" s="247"/>
      <c r="U113" s="13"/>
      <c r="V113" s="13"/>
      <c r="W113" s="13"/>
      <c r="X113" s="13"/>
      <c r="Y113" s="13"/>
      <c r="Z113" s="13"/>
      <c r="AA113" s="13"/>
      <c r="AB113" s="13"/>
      <c r="AC113" s="13"/>
      <c r="AD113" s="13"/>
      <c r="AE113" s="13"/>
      <c r="AT113" s="248" t="s">
        <v>139</v>
      </c>
      <c r="AU113" s="248" t="s">
        <v>84</v>
      </c>
      <c r="AV113" s="13" t="s">
        <v>82</v>
      </c>
      <c r="AW113" s="13" t="s">
        <v>35</v>
      </c>
      <c r="AX113" s="13" t="s">
        <v>74</v>
      </c>
      <c r="AY113" s="248" t="s">
        <v>126</v>
      </c>
    </row>
    <row r="114" s="13" customFormat="1">
      <c r="A114" s="13"/>
      <c r="B114" s="239"/>
      <c r="C114" s="240"/>
      <c r="D114" s="234" t="s">
        <v>139</v>
      </c>
      <c r="E114" s="241" t="s">
        <v>28</v>
      </c>
      <c r="F114" s="242" t="s">
        <v>170</v>
      </c>
      <c r="G114" s="240"/>
      <c r="H114" s="241" t="s">
        <v>28</v>
      </c>
      <c r="I114" s="243"/>
      <c r="J114" s="240"/>
      <c r="K114" s="240"/>
      <c r="L114" s="244"/>
      <c r="M114" s="245"/>
      <c r="N114" s="246"/>
      <c r="O114" s="246"/>
      <c r="P114" s="246"/>
      <c r="Q114" s="246"/>
      <c r="R114" s="246"/>
      <c r="S114" s="246"/>
      <c r="T114" s="247"/>
      <c r="U114" s="13"/>
      <c r="V114" s="13"/>
      <c r="W114" s="13"/>
      <c r="X114" s="13"/>
      <c r="Y114" s="13"/>
      <c r="Z114" s="13"/>
      <c r="AA114" s="13"/>
      <c r="AB114" s="13"/>
      <c r="AC114" s="13"/>
      <c r="AD114" s="13"/>
      <c r="AE114" s="13"/>
      <c r="AT114" s="248" t="s">
        <v>139</v>
      </c>
      <c r="AU114" s="248" t="s">
        <v>84</v>
      </c>
      <c r="AV114" s="13" t="s">
        <v>82</v>
      </c>
      <c r="AW114" s="13" t="s">
        <v>35</v>
      </c>
      <c r="AX114" s="13" t="s">
        <v>74</v>
      </c>
      <c r="AY114" s="248" t="s">
        <v>126</v>
      </c>
    </row>
    <row r="115" s="14" customFormat="1">
      <c r="A115" s="14"/>
      <c r="B115" s="249"/>
      <c r="C115" s="250"/>
      <c r="D115" s="234" t="s">
        <v>139</v>
      </c>
      <c r="E115" s="251" t="s">
        <v>28</v>
      </c>
      <c r="F115" s="252" t="s">
        <v>171</v>
      </c>
      <c r="G115" s="250"/>
      <c r="H115" s="253">
        <v>7</v>
      </c>
      <c r="I115" s="254"/>
      <c r="J115" s="250"/>
      <c r="K115" s="250"/>
      <c r="L115" s="255"/>
      <c r="M115" s="256"/>
      <c r="N115" s="257"/>
      <c r="O115" s="257"/>
      <c r="P115" s="257"/>
      <c r="Q115" s="257"/>
      <c r="R115" s="257"/>
      <c r="S115" s="257"/>
      <c r="T115" s="258"/>
      <c r="U115" s="14"/>
      <c r="V115" s="14"/>
      <c r="W115" s="14"/>
      <c r="X115" s="14"/>
      <c r="Y115" s="14"/>
      <c r="Z115" s="14"/>
      <c r="AA115" s="14"/>
      <c r="AB115" s="14"/>
      <c r="AC115" s="14"/>
      <c r="AD115" s="14"/>
      <c r="AE115" s="14"/>
      <c r="AT115" s="259" t="s">
        <v>139</v>
      </c>
      <c r="AU115" s="259" t="s">
        <v>84</v>
      </c>
      <c r="AV115" s="14" t="s">
        <v>84</v>
      </c>
      <c r="AW115" s="14" t="s">
        <v>35</v>
      </c>
      <c r="AX115" s="14" t="s">
        <v>74</v>
      </c>
      <c r="AY115" s="259" t="s">
        <v>126</v>
      </c>
    </row>
    <row r="116" s="13" customFormat="1">
      <c r="A116" s="13"/>
      <c r="B116" s="239"/>
      <c r="C116" s="240"/>
      <c r="D116" s="234" t="s">
        <v>139</v>
      </c>
      <c r="E116" s="241" t="s">
        <v>28</v>
      </c>
      <c r="F116" s="242" t="s">
        <v>172</v>
      </c>
      <c r="G116" s="240"/>
      <c r="H116" s="241" t="s">
        <v>28</v>
      </c>
      <c r="I116" s="243"/>
      <c r="J116" s="240"/>
      <c r="K116" s="240"/>
      <c r="L116" s="244"/>
      <c r="M116" s="245"/>
      <c r="N116" s="246"/>
      <c r="O116" s="246"/>
      <c r="P116" s="246"/>
      <c r="Q116" s="246"/>
      <c r="R116" s="246"/>
      <c r="S116" s="246"/>
      <c r="T116" s="247"/>
      <c r="U116" s="13"/>
      <c r="V116" s="13"/>
      <c r="W116" s="13"/>
      <c r="X116" s="13"/>
      <c r="Y116" s="13"/>
      <c r="Z116" s="13"/>
      <c r="AA116" s="13"/>
      <c r="AB116" s="13"/>
      <c r="AC116" s="13"/>
      <c r="AD116" s="13"/>
      <c r="AE116" s="13"/>
      <c r="AT116" s="248" t="s">
        <v>139</v>
      </c>
      <c r="AU116" s="248" t="s">
        <v>84</v>
      </c>
      <c r="AV116" s="13" t="s">
        <v>82</v>
      </c>
      <c r="AW116" s="13" t="s">
        <v>35</v>
      </c>
      <c r="AX116" s="13" t="s">
        <v>74</v>
      </c>
      <c r="AY116" s="248" t="s">
        <v>126</v>
      </c>
    </row>
    <row r="117" s="14" customFormat="1">
      <c r="A117" s="14"/>
      <c r="B117" s="249"/>
      <c r="C117" s="250"/>
      <c r="D117" s="234" t="s">
        <v>139</v>
      </c>
      <c r="E117" s="251" t="s">
        <v>28</v>
      </c>
      <c r="F117" s="252" t="s">
        <v>173</v>
      </c>
      <c r="G117" s="250"/>
      <c r="H117" s="253">
        <v>25</v>
      </c>
      <c r="I117" s="254"/>
      <c r="J117" s="250"/>
      <c r="K117" s="250"/>
      <c r="L117" s="255"/>
      <c r="M117" s="256"/>
      <c r="N117" s="257"/>
      <c r="O117" s="257"/>
      <c r="P117" s="257"/>
      <c r="Q117" s="257"/>
      <c r="R117" s="257"/>
      <c r="S117" s="257"/>
      <c r="T117" s="258"/>
      <c r="U117" s="14"/>
      <c r="V117" s="14"/>
      <c r="W117" s="14"/>
      <c r="X117" s="14"/>
      <c r="Y117" s="14"/>
      <c r="Z117" s="14"/>
      <c r="AA117" s="14"/>
      <c r="AB117" s="14"/>
      <c r="AC117" s="14"/>
      <c r="AD117" s="14"/>
      <c r="AE117" s="14"/>
      <c r="AT117" s="259" t="s">
        <v>139</v>
      </c>
      <c r="AU117" s="259" t="s">
        <v>84</v>
      </c>
      <c r="AV117" s="14" t="s">
        <v>84</v>
      </c>
      <c r="AW117" s="14" t="s">
        <v>35</v>
      </c>
      <c r="AX117" s="14" t="s">
        <v>74</v>
      </c>
      <c r="AY117" s="259" t="s">
        <v>126</v>
      </c>
    </row>
    <row r="118" s="13" customFormat="1">
      <c r="A118" s="13"/>
      <c r="B118" s="239"/>
      <c r="C118" s="240"/>
      <c r="D118" s="234" t="s">
        <v>139</v>
      </c>
      <c r="E118" s="241" t="s">
        <v>28</v>
      </c>
      <c r="F118" s="242" t="s">
        <v>174</v>
      </c>
      <c r="G118" s="240"/>
      <c r="H118" s="241" t="s">
        <v>28</v>
      </c>
      <c r="I118" s="243"/>
      <c r="J118" s="240"/>
      <c r="K118" s="240"/>
      <c r="L118" s="244"/>
      <c r="M118" s="245"/>
      <c r="N118" s="246"/>
      <c r="O118" s="246"/>
      <c r="P118" s="246"/>
      <c r="Q118" s="246"/>
      <c r="R118" s="246"/>
      <c r="S118" s="246"/>
      <c r="T118" s="247"/>
      <c r="U118" s="13"/>
      <c r="V118" s="13"/>
      <c r="W118" s="13"/>
      <c r="X118" s="13"/>
      <c r="Y118" s="13"/>
      <c r="Z118" s="13"/>
      <c r="AA118" s="13"/>
      <c r="AB118" s="13"/>
      <c r="AC118" s="13"/>
      <c r="AD118" s="13"/>
      <c r="AE118" s="13"/>
      <c r="AT118" s="248" t="s">
        <v>139</v>
      </c>
      <c r="AU118" s="248" t="s">
        <v>84</v>
      </c>
      <c r="AV118" s="13" t="s">
        <v>82</v>
      </c>
      <c r="AW118" s="13" t="s">
        <v>35</v>
      </c>
      <c r="AX118" s="13" t="s">
        <v>74</v>
      </c>
      <c r="AY118" s="248" t="s">
        <v>126</v>
      </c>
    </row>
    <row r="119" s="14" customFormat="1">
      <c r="A119" s="14"/>
      <c r="B119" s="249"/>
      <c r="C119" s="250"/>
      <c r="D119" s="234" t="s">
        <v>139</v>
      </c>
      <c r="E119" s="251" t="s">
        <v>28</v>
      </c>
      <c r="F119" s="252" t="s">
        <v>175</v>
      </c>
      <c r="G119" s="250"/>
      <c r="H119" s="253">
        <v>18</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139</v>
      </c>
      <c r="AU119" s="259" t="s">
        <v>84</v>
      </c>
      <c r="AV119" s="14" t="s">
        <v>84</v>
      </c>
      <c r="AW119" s="14" t="s">
        <v>35</v>
      </c>
      <c r="AX119" s="14" t="s">
        <v>74</v>
      </c>
      <c r="AY119" s="259" t="s">
        <v>126</v>
      </c>
    </row>
    <row r="120" s="15" customFormat="1">
      <c r="A120" s="15"/>
      <c r="B120" s="260"/>
      <c r="C120" s="261"/>
      <c r="D120" s="234" t="s">
        <v>139</v>
      </c>
      <c r="E120" s="262" t="s">
        <v>28</v>
      </c>
      <c r="F120" s="263" t="s">
        <v>155</v>
      </c>
      <c r="G120" s="261"/>
      <c r="H120" s="264">
        <v>50</v>
      </c>
      <c r="I120" s="265"/>
      <c r="J120" s="261"/>
      <c r="K120" s="261"/>
      <c r="L120" s="266"/>
      <c r="M120" s="267"/>
      <c r="N120" s="268"/>
      <c r="O120" s="268"/>
      <c r="P120" s="268"/>
      <c r="Q120" s="268"/>
      <c r="R120" s="268"/>
      <c r="S120" s="268"/>
      <c r="T120" s="269"/>
      <c r="U120" s="15"/>
      <c r="V120" s="15"/>
      <c r="W120" s="15"/>
      <c r="X120" s="15"/>
      <c r="Y120" s="15"/>
      <c r="Z120" s="15"/>
      <c r="AA120" s="15"/>
      <c r="AB120" s="15"/>
      <c r="AC120" s="15"/>
      <c r="AD120" s="15"/>
      <c r="AE120" s="15"/>
      <c r="AT120" s="270" t="s">
        <v>139</v>
      </c>
      <c r="AU120" s="270" t="s">
        <v>84</v>
      </c>
      <c r="AV120" s="15" t="s">
        <v>133</v>
      </c>
      <c r="AW120" s="15" t="s">
        <v>35</v>
      </c>
      <c r="AX120" s="15" t="s">
        <v>82</v>
      </c>
      <c r="AY120" s="270" t="s">
        <v>126</v>
      </c>
    </row>
    <row r="121" s="2" customFormat="1" ht="16.5" customHeight="1">
      <c r="A121" s="40"/>
      <c r="B121" s="41"/>
      <c r="C121" s="221" t="s">
        <v>176</v>
      </c>
      <c r="D121" s="221" t="s">
        <v>128</v>
      </c>
      <c r="E121" s="222" t="s">
        <v>177</v>
      </c>
      <c r="F121" s="223" t="s">
        <v>178</v>
      </c>
      <c r="G121" s="224" t="s">
        <v>159</v>
      </c>
      <c r="H121" s="225">
        <v>2</v>
      </c>
      <c r="I121" s="226"/>
      <c r="J121" s="227">
        <f>ROUND(I121*H121,2)</f>
        <v>0</v>
      </c>
      <c r="K121" s="223" t="s">
        <v>132</v>
      </c>
      <c r="L121" s="46"/>
      <c r="M121" s="228" t="s">
        <v>28</v>
      </c>
      <c r="N121" s="229" t="s">
        <v>47</v>
      </c>
      <c r="O121" s="87"/>
      <c r="P121" s="230">
        <f>O121*H121</f>
        <v>0</v>
      </c>
      <c r="Q121" s="230">
        <v>5.0000000000000002E-05</v>
      </c>
      <c r="R121" s="230">
        <f>Q121*H121</f>
        <v>0.00010000000000000001</v>
      </c>
      <c r="S121" s="230">
        <v>0</v>
      </c>
      <c r="T121" s="231">
        <f>S121*H121</f>
        <v>0</v>
      </c>
      <c r="U121" s="40"/>
      <c r="V121" s="40"/>
      <c r="W121" s="40"/>
      <c r="X121" s="40"/>
      <c r="Y121" s="40"/>
      <c r="Z121" s="40"/>
      <c r="AA121" s="40"/>
      <c r="AB121" s="40"/>
      <c r="AC121" s="40"/>
      <c r="AD121" s="40"/>
      <c r="AE121" s="40"/>
      <c r="AR121" s="232" t="s">
        <v>133</v>
      </c>
      <c r="AT121" s="232" t="s">
        <v>128</v>
      </c>
      <c r="AU121" s="232" t="s">
        <v>84</v>
      </c>
      <c r="AY121" s="19" t="s">
        <v>126</v>
      </c>
      <c r="BE121" s="233">
        <f>IF(N121="základní",J121,0)</f>
        <v>0</v>
      </c>
      <c r="BF121" s="233">
        <f>IF(N121="snížená",J121,0)</f>
        <v>0</v>
      </c>
      <c r="BG121" s="233">
        <f>IF(N121="zákl. přenesená",J121,0)</f>
        <v>0</v>
      </c>
      <c r="BH121" s="233">
        <f>IF(N121="sníž. přenesená",J121,0)</f>
        <v>0</v>
      </c>
      <c r="BI121" s="233">
        <f>IF(N121="nulová",J121,0)</f>
        <v>0</v>
      </c>
      <c r="BJ121" s="19" t="s">
        <v>133</v>
      </c>
      <c r="BK121" s="233">
        <f>ROUND(I121*H121,2)</f>
        <v>0</v>
      </c>
      <c r="BL121" s="19" t="s">
        <v>133</v>
      </c>
      <c r="BM121" s="232" t="s">
        <v>179</v>
      </c>
    </row>
    <row r="122" s="2" customFormat="1">
      <c r="A122" s="40"/>
      <c r="B122" s="41"/>
      <c r="C122" s="42"/>
      <c r="D122" s="234" t="s">
        <v>135</v>
      </c>
      <c r="E122" s="42"/>
      <c r="F122" s="235" t="s">
        <v>180</v>
      </c>
      <c r="G122" s="42"/>
      <c r="H122" s="42"/>
      <c r="I122" s="139"/>
      <c r="J122" s="42"/>
      <c r="K122" s="42"/>
      <c r="L122" s="46"/>
      <c r="M122" s="236"/>
      <c r="N122" s="237"/>
      <c r="O122" s="87"/>
      <c r="P122" s="87"/>
      <c r="Q122" s="87"/>
      <c r="R122" s="87"/>
      <c r="S122" s="87"/>
      <c r="T122" s="88"/>
      <c r="U122" s="40"/>
      <c r="V122" s="40"/>
      <c r="W122" s="40"/>
      <c r="X122" s="40"/>
      <c r="Y122" s="40"/>
      <c r="Z122" s="40"/>
      <c r="AA122" s="40"/>
      <c r="AB122" s="40"/>
      <c r="AC122" s="40"/>
      <c r="AD122" s="40"/>
      <c r="AE122" s="40"/>
      <c r="AT122" s="19" t="s">
        <v>135</v>
      </c>
      <c r="AU122" s="19" t="s">
        <v>84</v>
      </c>
    </row>
    <row r="123" s="2" customFormat="1">
      <c r="A123" s="40"/>
      <c r="B123" s="41"/>
      <c r="C123" s="42"/>
      <c r="D123" s="234" t="s">
        <v>137</v>
      </c>
      <c r="E123" s="42"/>
      <c r="F123" s="238" t="s">
        <v>169</v>
      </c>
      <c r="G123" s="42"/>
      <c r="H123" s="42"/>
      <c r="I123" s="139"/>
      <c r="J123" s="42"/>
      <c r="K123" s="42"/>
      <c r="L123" s="46"/>
      <c r="M123" s="236"/>
      <c r="N123" s="237"/>
      <c r="O123" s="87"/>
      <c r="P123" s="87"/>
      <c r="Q123" s="87"/>
      <c r="R123" s="87"/>
      <c r="S123" s="87"/>
      <c r="T123" s="88"/>
      <c r="U123" s="40"/>
      <c r="V123" s="40"/>
      <c r="W123" s="40"/>
      <c r="X123" s="40"/>
      <c r="Y123" s="40"/>
      <c r="Z123" s="40"/>
      <c r="AA123" s="40"/>
      <c r="AB123" s="40"/>
      <c r="AC123" s="40"/>
      <c r="AD123" s="40"/>
      <c r="AE123" s="40"/>
      <c r="AT123" s="19" t="s">
        <v>137</v>
      </c>
      <c r="AU123" s="19" t="s">
        <v>84</v>
      </c>
    </row>
    <row r="124" s="13" customFormat="1">
      <c r="A124" s="13"/>
      <c r="B124" s="239"/>
      <c r="C124" s="240"/>
      <c r="D124" s="234" t="s">
        <v>139</v>
      </c>
      <c r="E124" s="241" t="s">
        <v>28</v>
      </c>
      <c r="F124" s="242" t="s">
        <v>181</v>
      </c>
      <c r="G124" s="240"/>
      <c r="H124" s="241" t="s">
        <v>28</v>
      </c>
      <c r="I124" s="243"/>
      <c r="J124" s="240"/>
      <c r="K124" s="240"/>
      <c r="L124" s="244"/>
      <c r="M124" s="245"/>
      <c r="N124" s="246"/>
      <c r="O124" s="246"/>
      <c r="P124" s="246"/>
      <c r="Q124" s="246"/>
      <c r="R124" s="246"/>
      <c r="S124" s="246"/>
      <c r="T124" s="247"/>
      <c r="U124" s="13"/>
      <c r="V124" s="13"/>
      <c r="W124" s="13"/>
      <c r="X124" s="13"/>
      <c r="Y124" s="13"/>
      <c r="Z124" s="13"/>
      <c r="AA124" s="13"/>
      <c r="AB124" s="13"/>
      <c r="AC124" s="13"/>
      <c r="AD124" s="13"/>
      <c r="AE124" s="13"/>
      <c r="AT124" s="248" t="s">
        <v>139</v>
      </c>
      <c r="AU124" s="248" t="s">
        <v>84</v>
      </c>
      <c r="AV124" s="13" t="s">
        <v>82</v>
      </c>
      <c r="AW124" s="13" t="s">
        <v>35</v>
      </c>
      <c r="AX124" s="13" t="s">
        <v>74</v>
      </c>
      <c r="AY124" s="248" t="s">
        <v>126</v>
      </c>
    </row>
    <row r="125" s="14" customFormat="1">
      <c r="A125" s="14"/>
      <c r="B125" s="249"/>
      <c r="C125" s="250"/>
      <c r="D125" s="234" t="s">
        <v>139</v>
      </c>
      <c r="E125" s="251" t="s">
        <v>28</v>
      </c>
      <c r="F125" s="252" t="s">
        <v>84</v>
      </c>
      <c r="G125" s="250"/>
      <c r="H125" s="253">
        <v>2</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139</v>
      </c>
      <c r="AU125" s="259" t="s">
        <v>84</v>
      </c>
      <c r="AV125" s="14" t="s">
        <v>84</v>
      </c>
      <c r="AW125" s="14" t="s">
        <v>35</v>
      </c>
      <c r="AX125" s="14" t="s">
        <v>82</v>
      </c>
      <c r="AY125" s="259" t="s">
        <v>126</v>
      </c>
    </row>
    <row r="126" s="2" customFormat="1" ht="16.5" customHeight="1">
      <c r="A126" s="40"/>
      <c r="B126" s="41"/>
      <c r="C126" s="221" t="s">
        <v>182</v>
      </c>
      <c r="D126" s="221" t="s">
        <v>128</v>
      </c>
      <c r="E126" s="222" t="s">
        <v>183</v>
      </c>
      <c r="F126" s="223" t="s">
        <v>184</v>
      </c>
      <c r="G126" s="224" t="s">
        <v>144</v>
      </c>
      <c r="H126" s="225">
        <v>1.2</v>
      </c>
      <c r="I126" s="226"/>
      <c r="J126" s="227">
        <f>ROUND(I126*H126,2)</f>
        <v>0</v>
      </c>
      <c r="K126" s="223" t="s">
        <v>132</v>
      </c>
      <c r="L126" s="46"/>
      <c r="M126" s="228" t="s">
        <v>28</v>
      </c>
      <c r="N126" s="229" t="s">
        <v>47</v>
      </c>
      <c r="O126" s="87"/>
      <c r="P126" s="230">
        <f>O126*H126</f>
        <v>0</v>
      </c>
      <c r="Q126" s="230">
        <v>0</v>
      </c>
      <c r="R126" s="230">
        <f>Q126*H126</f>
        <v>0</v>
      </c>
      <c r="S126" s="230">
        <v>1.8200000000000001</v>
      </c>
      <c r="T126" s="231">
        <f>S126*H126</f>
        <v>2.1840000000000002</v>
      </c>
      <c r="U126" s="40"/>
      <c r="V126" s="40"/>
      <c r="W126" s="40"/>
      <c r="X126" s="40"/>
      <c r="Y126" s="40"/>
      <c r="Z126" s="40"/>
      <c r="AA126" s="40"/>
      <c r="AB126" s="40"/>
      <c r="AC126" s="40"/>
      <c r="AD126" s="40"/>
      <c r="AE126" s="40"/>
      <c r="AR126" s="232" t="s">
        <v>133</v>
      </c>
      <c r="AT126" s="232" t="s">
        <v>128</v>
      </c>
      <c r="AU126" s="232" t="s">
        <v>84</v>
      </c>
      <c r="AY126" s="19" t="s">
        <v>126</v>
      </c>
      <c r="BE126" s="233">
        <f>IF(N126="základní",J126,0)</f>
        <v>0</v>
      </c>
      <c r="BF126" s="233">
        <f>IF(N126="snížená",J126,0)</f>
        <v>0</v>
      </c>
      <c r="BG126" s="233">
        <f>IF(N126="zákl. přenesená",J126,0)</f>
        <v>0</v>
      </c>
      <c r="BH126" s="233">
        <f>IF(N126="sníž. přenesená",J126,0)</f>
        <v>0</v>
      </c>
      <c r="BI126" s="233">
        <f>IF(N126="nulová",J126,0)</f>
        <v>0</v>
      </c>
      <c r="BJ126" s="19" t="s">
        <v>133</v>
      </c>
      <c r="BK126" s="233">
        <f>ROUND(I126*H126,2)</f>
        <v>0</v>
      </c>
      <c r="BL126" s="19" t="s">
        <v>133</v>
      </c>
      <c r="BM126" s="232" t="s">
        <v>185</v>
      </c>
    </row>
    <row r="127" s="2" customFormat="1">
      <c r="A127" s="40"/>
      <c r="B127" s="41"/>
      <c r="C127" s="42"/>
      <c r="D127" s="234" t="s">
        <v>135</v>
      </c>
      <c r="E127" s="42"/>
      <c r="F127" s="235" t="s">
        <v>186</v>
      </c>
      <c r="G127" s="42"/>
      <c r="H127" s="42"/>
      <c r="I127" s="139"/>
      <c r="J127" s="42"/>
      <c r="K127" s="42"/>
      <c r="L127" s="46"/>
      <c r="M127" s="236"/>
      <c r="N127" s="237"/>
      <c r="O127" s="87"/>
      <c r="P127" s="87"/>
      <c r="Q127" s="87"/>
      <c r="R127" s="87"/>
      <c r="S127" s="87"/>
      <c r="T127" s="88"/>
      <c r="U127" s="40"/>
      <c r="V127" s="40"/>
      <c r="W127" s="40"/>
      <c r="X127" s="40"/>
      <c r="Y127" s="40"/>
      <c r="Z127" s="40"/>
      <c r="AA127" s="40"/>
      <c r="AB127" s="40"/>
      <c r="AC127" s="40"/>
      <c r="AD127" s="40"/>
      <c r="AE127" s="40"/>
      <c r="AT127" s="19" t="s">
        <v>135</v>
      </c>
      <c r="AU127" s="19" t="s">
        <v>84</v>
      </c>
    </row>
    <row r="128" s="2" customFormat="1">
      <c r="A128" s="40"/>
      <c r="B128" s="41"/>
      <c r="C128" s="42"/>
      <c r="D128" s="234" t="s">
        <v>137</v>
      </c>
      <c r="E128" s="42"/>
      <c r="F128" s="238" t="s">
        <v>187</v>
      </c>
      <c r="G128" s="42"/>
      <c r="H128" s="42"/>
      <c r="I128" s="139"/>
      <c r="J128" s="42"/>
      <c r="K128" s="42"/>
      <c r="L128" s="46"/>
      <c r="M128" s="236"/>
      <c r="N128" s="237"/>
      <c r="O128" s="87"/>
      <c r="P128" s="87"/>
      <c r="Q128" s="87"/>
      <c r="R128" s="87"/>
      <c r="S128" s="87"/>
      <c r="T128" s="88"/>
      <c r="U128" s="40"/>
      <c r="V128" s="40"/>
      <c r="W128" s="40"/>
      <c r="X128" s="40"/>
      <c r="Y128" s="40"/>
      <c r="Z128" s="40"/>
      <c r="AA128" s="40"/>
      <c r="AB128" s="40"/>
      <c r="AC128" s="40"/>
      <c r="AD128" s="40"/>
      <c r="AE128" s="40"/>
      <c r="AT128" s="19" t="s">
        <v>137</v>
      </c>
      <c r="AU128" s="19" t="s">
        <v>84</v>
      </c>
    </row>
    <row r="129" s="13" customFormat="1">
      <c r="A129" s="13"/>
      <c r="B129" s="239"/>
      <c r="C129" s="240"/>
      <c r="D129" s="234" t="s">
        <v>139</v>
      </c>
      <c r="E129" s="241" t="s">
        <v>28</v>
      </c>
      <c r="F129" s="242" t="s">
        <v>188</v>
      </c>
      <c r="G129" s="240"/>
      <c r="H129" s="241" t="s">
        <v>28</v>
      </c>
      <c r="I129" s="243"/>
      <c r="J129" s="240"/>
      <c r="K129" s="240"/>
      <c r="L129" s="244"/>
      <c r="M129" s="245"/>
      <c r="N129" s="246"/>
      <c r="O129" s="246"/>
      <c r="P129" s="246"/>
      <c r="Q129" s="246"/>
      <c r="R129" s="246"/>
      <c r="S129" s="246"/>
      <c r="T129" s="247"/>
      <c r="U129" s="13"/>
      <c r="V129" s="13"/>
      <c r="W129" s="13"/>
      <c r="X129" s="13"/>
      <c r="Y129" s="13"/>
      <c r="Z129" s="13"/>
      <c r="AA129" s="13"/>
      <c r="AB129" s="13"/>
      <c r="AC129" s="13"/>
      <c r="AD129" s="13"/>
      <c r="AE129" s="13"/>
      <c r="AT129" s="248" t="s">
        <v>139</v>
      </c>
      <c r="AU129" s="248" t="s">
        <v>84</v>
      </c>
      <c r="AV129" s="13" t="s">
        <v>82</v>
      </c>
      <c r="AW129" s="13" t="s">
        <v>35</v>
      </c>
      <c r="AX129" s="13" t="s">
        <v>74</v>
      </c>
      <c r="AY129" s="248" t="s">
        <v>126</v>
      </c>
    </row>
    <row r="130" s="14" customFormat="1">
      <c r="A130" s="14"/>
      <c r="B130" s="249"/>
      <c r="C130" s="250"/>
      <c r="D130" s="234" t="s">
        <v>139</v>
      </c>
      <c r="E130" s="251" t="s">
        <v>28</v>
      </c>
      <c r="F130" s="252" t="s">
        <v>189</v>
      </c>
      <c r="G130" s="250"/>
      <c r="H130" s="253">
        <v>1.2</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139</v>
      </c>
      <c r="AU130" s="259" t="s">
        <v>84</v>
      </c>
      <c r="AV130" s="14" t="s">
        <v>84</v>
      </c>
      <c r="AW130" s="14" t="s">
        <v>35</v>
      </c>
      <c r="AX130" s="14" t="s">
        <v>82</v>
      </c>
      <c r="AY130" s="259" t="s">
        <v>126</v>
      </c>
    </row>
    <row r="131" s="2" customFormat="1" ht="16.5" customHeight="1">
      <c r="A131" s="40"/>
      <c r="B131" s="41"/>
      <c r="C131" s="221" t="s">
        <v>171</v>
      </c>
      <c r="D131" s="221" t="s">
        <v>128</v>
      </c>
      <c r="E131" s="222" t="s">
        <v>190</v>
      </c>
      <c r="F131" s="223" t="s">
        <v>191</v>
      </c>
      <c r="G131" s="224" t="s">
        <v>144</v>
      </c>
      <c r="H131" s="225">
        <v>281.25</v>
      </c>
      <c r="I131" s="226"/>
      <c r="J131" s="227">
        <f>ROUND(I131*H131,2)</f>
        <v>0</v>
      </c>
      <c r="K131" s="223" t="s">
        <v>132</v>
      </c>
      <c r="L131" s="46"/>
      <c r="M131" s="228" t="s">
        <v>28</v>
      </c>
      <c r="N131" s="229" t="s">
        <v>47</v>
      </c>
      <c r="O131" s="87"/>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133</v>
      </c>
      <c r="AT131" s="232" t="s">
        <v>128</v>
      </c>
      <c r="AU131" s="232" t="s">
        <v>84</v>
      </c>
      <c r="AY131" s="19" t="s">
        <v>126</v>
      </c>
      <c r="BE131" s="233">
        <f>IF(N131="základní",J131,0)</f>
        <v>0</v>
      </c>
      <c r="BF131" s="233">
        <f>IF(N131="snížená",J131,0)</f>
        <v>0</v>
      </c>
      <c r="BG131" s="233">
        <f>IF(N131="zákl. přenesená",J131,0)</f>
        <v>0</v>
      </c>
      <c r="BH131" s="233">
        <f>IF(N131="sníž. přenesená",J131,0)</f>
        <v>0</v>
      </c>
      <c r="BI131" s="233">
        <f>IF(N131="nulová",J131,0)</f>
        <v>0</v>
      </c>
      <c r="BJ131" s="19" t="s">
        <v>133</v>
      </c>
      <c r="BK131" s="233">
        <f>ROUND(I131*H131,2)</f>
        <v>0</v>
      </c>
      <c r="BL131" s="19" t="s">
        <v>133</v>
      </c>
      <c r="BM131" s="232" t="s">
        <v>192</v>
      </c>
    </row>
    <row r="132" s="2" customFormat="1">
      <c r="A132" s="40"/>
      <c r="B132" s="41"/>
      <c r="C132" s="42"/>
      <c r="D132" s="234" t="s">
        <v>135</v>
      </c>
      <c r="E132" s="42"/>
      <c r="F132" s="235" t="s">
        <v>193</v>
      </c>
      <c r="G132" s="42"/>
      <c r="H132" s="42"/>
      <c r="I132" s="139"/>
      <c r="J132" s="42"/>
      <c r="K132" s="42"/>
      <c r="L132" s="46"/>
      <c r="M132" s="236"/>
      <c r="N132" s="237"/>
      <c r="O132" s="87"/>
      <c r="P132" s="87"/>
      <c r="Q132" s="87"/>
      <c r="R132" s="87"/>
      <c r="S132" s="87"/>
      <c r="T132" s="88"/>
      <c r="U132" s="40"/>
      <c r="V132" s="40"/>
      <c r="W132" s="40"/>
      <c r="X132" s="40"/>
      <c r="Y132" s="40"/>
      <c r="Z132" s="40"/>
      <c r="AA132" s="40"/>
      <c r="AB132" s="40"/>
      <c r="AC132" s="40"/>
      <c r="AD132" s="40"/>
      <c r="AE132" s="40"/>
      <c r="AT132" s="19" t="s">
        <v>135</v>
      </c>
      <c r="AU132" s="19" t="s">
        <v>84</v>
      </c>
    </row>
    <row r="133" s="2" customFormat="1">
      <c r="A133" s="40"/>
      <c r="B133" s="41"/>
      <c r="C133" s="42"/>
      <c r="D133" s="234" t="s">
        <v>137</v>
      </c>
      <c r="E133" s="42"/>
      <c r="F133" s="238" t="s">
        <v>194</v>
      </c>
      <c r="G133" s="42"/>
      <c r="H133" s="42"/>
      <c r="I133" s="139"/>
      <c r="J133" s="42"/>
      <c r="K133" s="42"/>
      <c r="L133" s="46"/>
      <c r="M133" s="236"/>
      <c r="N133" s="237"/>
      <c r="O133" s="87"/>
      <c r="P133" s="87"/>
      <c r="Q133" s="87"/>
      <c r="R133" s="87"/>
      <c r="S133" s="87"/>
      <c r="T133" s="88"/>
      <c r="U133" s="40"/>
      <c r="V133" s="40"/>
      <c r="W133" s="40"/>
      <c r="X133" s="40"/>
      <c r="Y133" s="40"/>
      <c r="Z133" s="40"/>
      <c r="AA133" s="40"/>
      <c r="AB133" s="40"/>
      <c r="AC133" s="40"/>
      <c r="AD133" s="40"/>
      <c r="AE133" s="40"/>
      <c r="AT133" s="19" t="s">
        <v>137</v>
      </c>
      <c r="AU133" s="19" t="s">
        <v>84</v>
      </c>
    </row>
    <row r="134" s="13" customFormat="1">
      <c r="A134" s="13"/>
      <c r="B134" s="239"/>
      <c r="C134" s="240"/>
      <c r="D134" s="234" t="s">
        <v>139</v>
      </c>
      <c r="E134" s="241" t="s">
        <v>28</v>
      </c>
      <c r="F134" s="242" t="s">
        <v>195</v>
      </c>
      <c r="G134" s="240"/>
      <c r="H134" s="241" t="s">
        <v>28</v>
      </c>
      <c r="I134" s="243"/>
      <c r="J134" s="240"/>
      <c r="K134" s="240"/>
      <c r="L134" s="244"/>
      <c r="M134" s="245"/>
      <c r="N134" s="246"/>
      <c r="O134" s="246"/>
      <c r="P134" s="246"/>
      <c r="Q134" s="246"/>
      <c r="R134" s="246"/>
      <c r="S134" s="246"/>
      <c r="T134" s="247"/>
      <c r="U134" s="13"/>
      <c r="V134" s="13"/>
      <c r="W134" s="13"/>
      <c r="X134" s="13"/>
      <c r="Y134" s="13"/>
      <c r="Z134" s="13"/>
      <c r="AA134" s="13"/>
      <c r="AB134" s="13"/>
      <c r="AC134" s="13"/>
      <c r="AD134" s="13"/>
      <c r="AE134" s="13"/>
      <c r="AT134" s="248" t="s">
        <v>139</v>
      </c>
      <c r="AU134" s="248" t="s">
        <v>84</v>
      </c>
      <c r="AV134" s="13" t="s">
        <v>82</v>
      </c>
      <c r="AW134" s="13" t="s">
        <v>35</v>
      </c>
      <c r="AX134" s="13" t="s">
        <v>74</v>
      </c>
      <c r="AY134" s="248" t="s">
        <v>126</v>
      </c>
    </row>
    <row r="135" s="14" customFormat="1">
      <c r="A135" s="14"/>
      <c r="B135" s="249"/>
      <c r="C135" s="250"/>
      <c r="D135" s="234" t="s">
        <v>139</v>
      </c>
      <c r="E135" s="251" t="s">
        <v>28</v>
      </c>
      <c r="F135" s="252" t="s">
        <v>196</v>
      </c>
      <c r="G135" s="250"/>
      <c r="H135" s="253">
        <v>281.25</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139</v>
      </c>
      <c r="AU135" s="259" t="s">
        <v>84</v>
      </c>
      <c r="AV135" s="14" t="s">
        <v>84</v>
      </c>
      <c r="AW135" s="14" t="s">
        <v>35</v>
      </c>
      <c r="AX135" s="14" t="s">
        <v>82</v>
      </c>
      <c r="AY135" s="259" t="s">
        <v>126</v>
      </c>
    </row>
    <row r="136" s="2" customFormat="1" ht="16.5" customHeight="1">
      <c r="A136" s="40"/>
      <c r="B136" s="41"/>
      <c r="C136" s="221" t="s">
        <v>197</v>
      </c>
      <c r="D136" s="221" t="s">
        <v>128</v>
      </c>
      <c r="E136" s="222" t="s">
        <v>198</v>
      </c>
      <c r="F136" s="223" t="s">
        <v>199</v>
      </c>
      <c r="G136" s="224" t="s">
        <v>200</v>
      </c>
      <c r="H136" s="225">
        <v>18.399999999999999</v>
      </c>
      <c r="I136" s="226"/>
      <c r="J136" s="227">
        <f>ROUND(I136*H136,2)</f>
        <v>0</v>
      </c>
      <c r="K136" s="223" t="s">
        <v>132</v>
      </c>
      <c r="L136" s="46"/>
      <c r="M136" s="228" t="s">
        <v>28</v>
      </c>
      <c r="N136" s="229" t="s">
        <v>47</v>
      </c>
      <c r="O136" s="87"/>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133</v>
      </c>
      <c r="AT136" s="232" t="s">
        <v>128</v>
      </c>
      <c r="AU136" s="232" t="s">
        <v>84</v>
      </c>
      <c r="AY136" s="19" t="s">
        <v>126</v>
      </c>
      <c r="BE136" s="233">
        <f>IF(N136="základní",J136,0)</f>
        <v>0</v>
      </c>
      <c r="BF136" s="233">
        <f>IF(N136="snížená",J136,0)</f>
        <v>0</v>
      </c>
      <c r="BG136" s="233">
        <f>IF(N136="zákl. přenesená",J136,0)</f>
        <v>0</v>
      </c>
      <c r="BH136" s="233">
        <f>IF(N136="sníž. přenesená",J136,0)</f>
        <v>0</v>
      </c>
      <c r="BI136" s="233">
        <f>IF(N136="nulová",J136,0)</f>
        <v>0</v>
      </c>
      <c r="BJ136" s="19" t="s">
        <v>133</v>
      </c>
      <c r="BK136" s="233">
        <f>ROUND(I136*H136,2)</f>
        <v>0</v>
      </c>
      <c r="BL136" s="19" t="s">
        <v>133</v>
      </c>
      <c r="BM136" s="232" t="s">
        <v>201</v>
      </c>
    </row>
    <row r="137" s="2" customFormat="1">
      <c r="A137" s="40"/>
      <c r="B137" s="41"/>
      <c r="C137" s="42"/>
      <c r="D137" s="234" t="s">
        <v>135</v>
      </c>
      <c r="E137" s="42"/>
      <c r="F137" s="235" t="s">
        <v>202</v>
      </c>
      <c r="G137" s="42"/>
      <c r="H137" s="42"/>
      <c r="I137" s="139"/>
      <c r="J137" s="42"/>
      <c r="K137" s="42"/>
      <c r="L137" s="46"/>
      <c r="M137" s="236"/>
      <c r="N137" s="237"/>
      <c r="O137" s="87"/>
      <c r="P137" s="87"/>
      <c r="Q137" s="87"/>
      <c r="R137" s="87"/>
      <c r="S137" s="87"/>
      <c r="T137" s="88"/>
      <c r="U137" s="40"/>
      <c r="V137" s="40"/>
      <c r="W137" s="40"/>
      <c r="X137" s="40"/>
      <c r="Y137" s="40"/>
      <c r="Z137" s="40"/>
      <c r="AA137" s="40"/>
      <c r="AB137" s="40"/>
      <c r="AC137" s="40"/>
      <c r="AD137" s="40"/>
      <c r="AE137" s="40"/>
      <c r="AT137" s="19" t="s">
        <v>135</v>
      </c>
      <c r="AU137" s="19" t="s">
        <v>84</v>
      </c>
    </row>
    <row r="138" s="2" customFormat="1">
      <c r="A138" s="40"/>
      <c r="B138" s="41"/>
      <c r="C138" s="42"/>
      <c r="D138" s="234" t="s">
        <v>137</v>
      </c>
      <c r="E138" s="42"/>
      <c r="F138" s="238" t="s">
        <v>203</v>
      </c>
      <c r="G138" s="42"/>
      <c r="H138" s="42"/>
      <c r="I138" s="139"/>
      <c r="J138" s="42"/>
      <c r="K138" s="42"/>
      <c r="L138" s="46"/>
      <c r="M138" s="236"/>
      <c r="N138" s="237"/>
      <c r="O138" s="87"/>
      <c r="P138" s="87"/>
      <c r="Q138" s="87"/>
      <c r="R138" s="87"/>
      <c r="S138" s="87"/>
      <c r="T138" s="88"/>
      <c r="U138" s="40"/>
      <c r="V138" s="40"/>
      <c r="W138" s="40"/>
      <c r="X138" s="40"/>
      <c r="Y138" s="40"/>
      <c r="Z138" s="40"/>
      <c r="AA138" s="40"/>
      <c r="AB138" s="40"/>
      <c r="AC138" s="40"/>
      <c r="AD138" s="40"/>
      <c r="AE138" s="40"/>
      <c r="AT138" s="19" t="s">
        <v>137</v>
      </c>
      <c r="AU138" s="19" t="s">
        <v>84</v>
      </c>
    </row>
    <row r="139" s="13" customFormat="1">
      <c r="A139" s="13"/>
      <c r="B139" s="239"/>
      <c r="C139" s="240"/>
      <c r="D139" s="234" t="s">
        <v>139</v>
      </c>
      <c r="E139" s="241" t="s">
        <v>28</v>
      </c>
      <c r="F139" s="242" t="s">
        <v>204</v>
      </c>
      <c r="G139" s="240"/>
      <c r="H139" s="241" t="s">
        <v>28</v>
      </c>
      <c r="I139" s="243"/>
      <c r="J139" s="240"/>
      <c r="K139" s="240"/>
      <c r="L139" s="244"/>
      <c r="M139" s="245"/>
      <c r="N139" s="246"/>
      <c r="O139" s="246"/>
      <c r="P139" s="246"/>
      <c r="Q139" s="246"/>
      <c r="R139" s="246"/>
      <c r="S139" s="246"/>
      <c r="T139" s="247"/>
      <c r="U139" s="13"/>
      <c r="V139" s="13"/>
      <c r="W139" s="13"/>
      <c r="X139" s="13"/>
      <c r="Y139" s="13"/>
      <c r="Z139" s="13"/>
      <c r="AA139" s="13"/>
      <c r="AB139" s="13"/>
      <c r="AC139" s="13"/>
      <c r="AD139" s="13"/>
      <c r="AE139" s="13"/>
      <c r="AT139" s="248" t="s">
        <v>139</v>
      </c>
      <c r="AU139" s="248" t="s">
        <v>84</v>
      </c>
      <c r="AV139" s="13" t="s">
        <v>82</v>
      </c>
      <c r="AW139" s="13" t="s">
        <v>35</v>
      </c>
      <c r="AX139" s="13" t="s">
        <v>74</v>
      </c>
      <c r="AY139" s="248" t="s">
        <v>126</v>
      </c>
    </row>
    <row r="140" s="13" customFormat="1">
      <c r="A140" s="13"/>
      <c r="B140" s="239"/>
      <c r="C140" s="240"/>
      <c r="D140" s="234" t="s">
        <v>139</v>
      </c>
      <c r="E140" s="241" t="s">
        <v>28</v>
      </c>
      <c r="F140" s="242" t="s">
        <v>205</v>
      </c>
      <c r="G140" s="240"/>
      <c r="H140" s="241" t="s">
        <v>28</v>
      </c>
      <c r="I140" s="243"/>
      <c r="J140" s="240"/>
      <c r="K140" s="240"/>
      <c r="L140" s="244"/>
      <c r="M140" s="245"/>
      <c r="N140" s="246"/>
      <c r="O140" s="246"/>
      <c r="P140" s="246"/>
      <c r="Q140" s="246"/>
      <c r="R140" s="246"/>
      <c r="S140" s="246"/>
      <c r="T140" s="247"/>
      <c r="U140" s="13"/>
      <c r="V140" s="13"/>
      <c r="W140" s="13"/>
      <c r="X140" s="13"/>
      <c r="Y140" s="13"/>
      <c r="Z140" s="13"/>
      <c r="AA140" s="13"/>
      <c r="AB140" s="13"/>
      <c r="AC140" s="13"/>
      <c r="AD140" s="13"/>
      <c r="AE140" s="13"/>
      <c r="AT140" s="248" t="s">
        <v>139</v>
      </c>
      <c r="AU140" s="248" t="s">
        <v>84</v>
      </c>
      <c r="AV140" s="13" t="s">
        <v>82</v>
      </c>
      <c r="AW140" s="13" t="s">
        <v>35</v>
      </c>
      <c r="AX140" s="13" t="s">
        <v>74</v>
      </c>
      <c r="AY140" s="248" t="s">
        <v>126</v>
      </c>
    </row>
    <row r="141" s="13" customFormat="1">
      <c r="A141" s="13"/>
      <c r="B141" s="239"/>
      <c r="C141" s="240"/>
      <c r="D141" s="234" t="s">
        <v>139</v>
      </c>
      <c r="E141" s="241" t="s">
        <v>28</v>
      </c>
      <c r="F141" s="242" t="s">
        <v>206</v>
      </c>
      <c r="G141" s="240"/>
      <c r="H141" s="241" t="s">
        <v>28</v>
      </c>
      <c r="I141" s="243"/>
      <c r="J141" s="240"/>
      <c r="K141" s="240"/>
      <c r="L141" s="244"/>
      <c r="M141" s="245"/>
      <c r="N141" s="246"/>
      <c r="O141" s="246"/>
      <c r="P141" s="246"/>
      <c r="Q141" s="246"/>
      <c r="R141" s="246"/>
      <c r="S141" s="246"/>
      <c r="T141" s="247"/>
      <c r="U141" s="13"/>
      <c r="V141" s="13"/>
      <c r="W141" s="13"/>
      <c r="X141" s="13"/>
      <c r="Y141" s="13"/>
      <c r="Z141" s="13"/>
      <c r="AA141" s="13"/>
      <c r="AB141" s="13"/>
      <c r="AC141" s="13"/>
      <c r="AD141" s="13"/>
      <c r="AE141" s="13"/>
      <c r="AT141" s="248" t="s">
        <v>139</v>
      </c>
      <c r="AU141" s="248" t="s">
        <v>84</v>
      </c>
      <c r="AV141" s="13" t="s">
        <v>82</v>
      </c>
      <c r="AW141" s="13" t="s">
        <v>35</v>
      </c>
      <c r="AX141" s="13" t="s">
        <v>74</v>
      </c>
      <c r="AY141" s="248" t="s">
        <v>126</v>
      </c>
    </row>
    <row r="142" s="13" customFormat="1">
      <c r="A142" s="13"/>
      <c r="B142" s="239"/>
      <c r="C142" s="240"/>
      <c r="D142" s="234" t="s">
        <v>139</v>
      </c>
      <c r="E142" s="241" t="s">
        <v>28</v>
      </c>
      <c r="F142" s="242" t="s">
        <v>207</v>
      </c>
      <c r="G142" s="240"/>
      <c r="H142" s="241" t="s">
        <v>28</v>
      </c>
      <c r="I142" s="243"/>
      <c r="J142" s="240"/>
      <c r="K142" s="240"/>
      <c r="L142" s="244"/>
      <c r="M142" s="245"/>
      <c r="N142" s="246"/>
      <c r="O142" s="246"/>
      <c r="P142" s="246"/>
      <c r="Q142" s="246"/>
      <c r="R142" s="246"/>
      <c r="S142" s="246"/>
      <c r="T142" s="247"/>
      <c r="U142" s="13"/>
      <c r="V142" s="13"/>
      <c r="W142" s="13"/>
      <c r="X142" s="13"/>
      <c r="Y142" s="13"/>
      <c r="Z142" s="13"/>
      <c r="AA142" s="13"/>
      <c r="AB142" s="13"/>
      <c r="AC142" s="13"/>
      <c r="AD142" s="13"/>
      <c r="AE142" s="13"/>
      <c r="AT142" s="248" t="s">
        <v>139</v>
      </c>
      <c r="AU142" s="248" t="s">
        <v>84</v>
      </c>
      <c r="AV142" s="13" t="s">
        <v>82</v>
      </c>
      <c r="AW142" s="13" t="s">
        <v>35</v>
      </c>
      <c r="AX142" s="13" t="s">
        <v>74</v>
      </c>
      <c r="AY142" s="248" t="s">
        <v>126</v>
      </c>
    </row>
    <row r="143" s="14" customFormat="1">
      <c r="A143" s="14"/>
      <c r="B143" s="249"/>
      <c r="C143" s="250"/>
      <c r="D143" s="234" t="s">
        <v>139</v>
      </c>
      <c r="E143" s="251" t="s">
        <v>28</v>
      </c>
      <c r="F143" s="252" t="s">
        <v>208</v>
      </c>
      <c r="G143" s="250"/>
      <c r="H143" s="253">
        <v>0.80000000000000004</v>
      </c>
      <c r="I143" s="254"/>
      <c r="J143" s="250"/>
      <c r="K143" s="250"/>
      <c r="L143" s="255"/>
      <c r="M143" s="256"/>
      <c r="N143" s="257"/>
      <c r="O143" s="257"/>
      <c r="P143" s="257"/>
      <c r="Q143" s="257"/>
      <c r="R143" s="257"/>
      <c r="S143" s="257"/>
      <c r="T143" s="258"/>
      <c r="U143" s="14"/>
      <c r="V143" s="14"/>
      <c r="W143" s="14"/>
      <c r="X143" s="14"/>
      <c r="Y143" s="14"/>
      <c r="Z143" s="14"/>
      <c r="AA143" s="14"/>
      <c r="AB143" s="14"/>
      <c r="AC143" s="14"/>
      <c r="AD143" s="14"/>
      <c r="AE143" s="14"/>
      <c r="AT143" s="259" t="s">
        <v>139</v>
      </c>
      <c r="AU143" s="259" t="s">
        <v>84</v>
      </c>
      <c r="AV143" s="14" t="s">
        <v>84</v>
      </c>
      <c r="AW143" s="14" t="s">
        <v>35</v>
      </c>
      <c r="AX143" s="14" t="s">
        <v>74</v>
      </c>
      <c r="AY143" s="259" t="s">
        <v>126</v>
      </c>
    </row>
    <row r="144" s="13" customFormat="1">
      <c r="A144" s="13"/>
      <c r="B144" s="239"/>
      <c r="C144" s="240"/>
      <c r="D144" s="234" t="s">
        <v>139</v>
      </c>
      <c r="E144" s="241" t="s">
        <v>28</v>
      </c>
      <c r="F144" s="242" t="s">
        <v>209</v>
      </c>
      <c r="G144" s="240"/>
      <c r="H144" s="241" t="s">
        <v>28</v>
      </c>
      <c r="I144" s="243"/>
      <c r="J144" s="240"/>
      <c r="K144" s="240"/>
      <c r="L144" s="244"/>
      <c r="M144" s="245"/>
      <c r="N144" s="246"/>
      <c r="O144" s="246"/>
      <c r="P144" s="246"/>
      <c r="Q144" s="246"/>
      <c r="R144" s="246"/>
      <c r="S144" s="246"/>
      <c r="T144" s="247"/>
      <c r="U144" s="13"/>
      <c r="V144" s="13"/>
      <c r="W144" s="13"/>
      <c r="X144" s="13"/>
      <c r="Y144" s="13"/>
      <c r="Z144" s="13"/>
      <c r="AA144" s="13"/>
      <c r="AB144" s="13"/>
      <c r="AC144" s="13"/>
      <c r="AD144" s="13"/>
      <c r="AE144" s="13"/>
      <c r="AT144" s="248" t="s">
        <v>139</v>
      </c>
      <c r="AU144" s="248" t="s">
        <v>84</v>
      </c>
      <c r="AV144" s="13" t="s">
        <v>82</v>
      </c>
      <c r="AW144" s="13" t="s">
        <v>35</v>
      </c>
      <c r="AX144" s="13" t="s">
        <v>74</v>
      </c>
      <c r="AY144" s="248" t="s">
        <v>126</v>
      </c>
    </row>
    <row r="145" s="14" customFormat="1">
      <c r="A145" s="14"/>
      <c r="B145" s="249"/>
      <c r="C145" s="250"/>
      <c r="D145" s="234" t="s">
        <v>139</v>
      </c>
      <c r="E145" s="251" t="s">
        <v>28</v>
      </c>
      <c r="F145" s="252" t="s">
        <v>210</v>
      </c>
      <c r="G145" s="250"/>
      <c r="H145" s="253">
        <v>0.59999999999999998</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139</v>
      </c>
      <c r="AU145" s="259" t="s">
        <v>84</v>
      </c>
      <c r="AV145" s="14" t="s">
        <v>84</v>
      </c>
      <c r="AW145" s="14" t="s">
        <v>35</v>
      </c>
      <c r="AX145" s="14" t="s">
        <v>74</v>
      </c>
      <c r="AY145" s="259" t="s">
        <v>126</v>
      </c>
    </row>
    <row r="146" s="13" customFormat="1">
      <c r="A146" s="13"/>
      <c r="B146" s="239"/>
      <c r="C146" s="240"/>
      <c r="D146" s="234" t="s">
        <v>139</v>
      </c>
      <c r="E146" s="241" t="s">
        <v>28</v>
      </c>
      <c r="F146" s="242" t="s">
        <v>211</v>
      </c>
      <c r="G146" s="240"/>
      <c r="H146" s="241" t="s">
        <v>28</v>
      </c>
      <c r="I146" s="243"/>
      <c r="J146" s="240"/>
      <c r="K146" s="240"/>
      <c r="L146" s="244"/>
      <c r="M146" s="245"/>
      <c r="N146" s="246"/>
      <c r="O146" s="246"/>
      <c r="P146" s="246"/>
      <c r="Q146" s="246"/>
      <c r="R146" s="246"/>
      <c r="S146" s="246"/>
      <c r="T146" s="247"/>
      <c r="U146" s="13"/>
      <c r="V146" s="13"/>
      <c r="W146" s="13"/>
      <c r="X146" s="13"/>
      <c r="Y146" s="13"/>
      <c r="Z146" s="13"/>
      <c r="AA146" s="13"/>
      <c r="AB146" s="13"/>
      <c r="AC146" s="13"/>
      <c r="AD146" s="13"/>
      <c r="AE146" s="13"/>
      <c r="AT146" s="248" t="s">
        <v>139</v>
      </c>
      <c r="AU146" s="248" t="s">
        <v>84</v>
      </c>
      <c r="AV146" s="13" t="s">
        <v>82</v>
      </c>
      <c r="AW146" s="13" t="s">
        <v>35</v>
      </c>
      <c r="AX146" s="13" t="s">
        <v>74</v>
      </c>
      <c r="AY146" s="248" t="s">
        <v>126</v>
      </c>
    </row>
    <row r="147" s="13" customFormat="1">
      <c r="A147" s="13"/>
      <c r="B147" s="239"/>
      <c r="C147" s="240"/>
      <c r="D147" s="234" t="s">
        <v>139</v>
      </c>
      <c r="E147" s="241" t="s">
        <v>28</v>
      </c>
      <c r="F147" s="242" t="s">
        <v>212</v>
      </c>
      <c r="G147" s="240"/>
      <c r="H147" s="241" t="s">
        <v>28</v>
      </c>
      <c r="I147" s="243"/>
      <c r="J147" s="240"/>
      <c r="K147" s="240"/>
      <c r="L147" s="244"/>
      <c r="M147" s="245"/>
      <c r="N147" s="246"/>
      <c r="O147" s="246"/>
      <c r="P147" s="246"/>
      <c r="Q147" s="246"/>
      <c r="R147" s="246"/>
      <c r="S147" s="246"/>
      <c r="T147" s="247"/>
      <c r="U147" s="13"/>
      <c r="V147" s="13"/>
      <c r="W147" s="13"/>
      <c r="X147" s="13"/>
      <c r="Y147" s="13"/>
      <c r="Z147" s="13"/>
      <c r="AA147" s="13"/>
      <c r="AB147" s="13"/>
      <c r="AC147" s="13"/>
      <c r="AD147" s="13"/>
      <c r="AE147" s="13"/>
      <c r="AT147" s="248" t="s">
        <v>139</v>
      </c>
      <c r="AU147" s="248" t="s">
        <v>84</v>
      </c>
      <c r="AV147" s="13" t="s">
        <v>82</v>
      </c>
      <c r="AW147" s="13" t="s">
        <v>35</v>
      </c>
      <c r="AX147" s="13" t="s">
        <v>74</v>
      </c>
      <c r="AY147" s="248" t="s">
        <v>126</v>
      </c>
    </row>
    <row r="148" s="14" customFormat="1">
      <c r="A148" s="14"/>
      <c r="B148" s="249"/>
      <c r="C148" s="250"/>
      <c r="D148" s="234" t="s">
        <v>139</v>
      </c>
      <c r="E148" s="251" t="s">
        <v>28</v>
      </c>
      <c r="F148" s="252" t="s">
        <v>213</v>
      </c>
      <c r="G148" s="250"/>
      <c r="H148" s="253">
        <v>5.2000000000000002</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139</v>
      </c>
      <c r="AU148" s="259" t="s">
        <v>84</v>
      </c>
      <c r="AV148" s="14" t="s">
        <v>84</v>
      </c>
      <c r="AW148" s="14" t="s">
        <v>35</v>
      </c>
      <c r="AX148" s="14" t="s">
        <v>74</v>
      </c>
      <c r="AY148" s="259" t="s">
        <v>126</v>
      </c>
    </row>
    <row r="149" s="13" customFormat="1">
      <c r="A149" s="13"/>
      <c r="B149" s="239"/>
      <c r="C149" s="240"/>
      <c r="D149" s="234" t="s">
        <v>139</v>
      </c>
      <c r="E149" s="241" t="s">
        <v>28</v>
      </c>
      <c r="F149" s="242" t="s">
        <v>214</v>
      </c>
      <c r="G149" s="240"/>
      <c r="H149" s="241" t="s">
        <v>28</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139</v>
      </c>
      <c r="AU149" s="248" t="s">
        <v>84</v>
      </c>
      <c r="AV149" s="13" t="s">
        <v>82</v>
      </c>
      <c r="AW149" s="13" t="s">
        <v>35</v>
      </c>
      <c r="AX149" s="13" t="s">
        <v>74</v>
      </c>
      <c r="AY149" s="248" t="s">
        <v>126</v>
      </c>
    </row>
    <row r="150" s="14" customFormat="1">
      <c r="A150" s="14"/>
      <c r="B150" s="249"/>
      <c r="C150" s="250"/>
      <c r="D150" s="234" t="s">
        <v>139</v>
      </c>
      <c r="E150" s="251" t="s">
        <v>28</v>
      </c>
      <c r="F150" s="252" t="s">
        <v>215</v>
      </c>
      <c r="G150" s="250"/>
      <c r="H150" s="253">
        <v>1.2</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139</v>
      </c>
      <c r="AU150" s="259" t="s">
        <v>84</v>
      </c>
      <c r="AV150" s="14" t="s">
        <v>84</v>
      </c>
      <c r="AW150" s="14" t="s">
        <v>35</v>
      </c>
      <c r="AX150" s="14" t="s">
        <v>74</v>
      </c>
      <c r="AY150" s="259" t="s">
        <v>126</v>
      </c>
    </row>
    <row r="151" s="13" customFormat="1">
      <c r="A151" s="13"/>
      <c r="B151" s="239"/>
      <c r="C151" s="240"/>
      <c r="D151" s="234" t="s">
        <v>139</v>
      </c>
      <c r="E151" s="241" t="s">
        <v>28</v>
      </c>
      <c r="F151" s="242" t="s">
        <v>216</v>
      </c>
      <c r="G151" s="240"/>
      <c r="H151" s="241" t="s">
        <v>28</v>
      </c>
      <c r="I151" s="243"/>
      <c r="J151" s="240"/>
      <c r="K151" s="240"/>
      <c r="L151" s="244"/>
      <c r="M151" s="245"/>
      <c r="N151" s="246"/>
      <c r="O151" s="246"/>
      <c r="P151" s="246"/>
      <c r="Q151" s="246"/>
      <c r="R151" s="246"/>
      <c r="S151" s="246"/>
      <c r="T151" s="247"/>
      <c r="U151" s="13"/>
      <c r="V151" s="13"/>
      <c r="W151" s="13"/>
      <c r="X151" s="13"/>
      <c r="Y151" s="13"/>
      <c r="Z151" s="13"/>
      <c r="AA151" s="13"/>
      <c r="AB151" s="13"/>
      <c r="AC151" s="13"/>
      <c r="AD151" s="13"/>
      <c r="AE151" s="13"/>
      <c r="AT151" s="248" t="s">
        <v>139</v>
      </c>
      <c r="AU151" s="248" t="s">
        <v>84</v>
      </c>
      <c r="AV151" s="13" t="s">
        <v>82</v>
      </c>
      <c r="AW151" s="13" t="s">
        <v>35</v>
      </c>
      <c r="AX151" s="13" t="s">
        <v>74</v>
      </c>
      <c r="AY151" s="248" t="s">
        <v>126</v>
      </c>
    </row>
    <row r="152" s="13" customFormat="1">
      <c r="A152" s="13"/>
      <c r="B152" s="239"/>
      <c r="C152" s="240"/>
      <c r="D152" s="234" t="s">
        <v>139</v>
      </c>
      <c r="E152" s="241" t="s">
        <v>28</v>
      </c>
      <c r="F152" s="242" t="s">
        <v>217</v>
      </c>
      <c r="G152" s="240"/>
      <c r="H152" s="241" t="s">
        <v>28</v>
      </c>
      <c r="I152" s="243"/>
      <c r="J152" s="240"/>
      <c r="K152" s="240"/>
      <c r="L152" s="244"/>
      <c r="M152" s="245"/>
      <c r="N152" s="246"/>
      <c r="O152" s="246"/>
      <c r="P152" s="246"/>
      <c r="Q152" s="246"/>
      <c r="R152" s="246"/>
      <c r="S152" s="246"/>
      <c r="T152" s="247"/>
      <c r="U152" s="13"/>
      <c r="V152" s="13"/>
      <c r="W152" s="13"/>
      <c r="X152" s="13"/>
      <c r="Y152" s="13"/>
      <c r="Z152" s="13"/>
      <c r="AA152" s="13"/>
      <c r="AB152" s="13"/>
      <c r="AC152" s="13"/>
      <c r="AD152" s="13"/>
      <c r="AE152" s="13"/>
      <c r="AT152" s="248" t="s">
        <v>139</v>
      </c>
      <c r="AU152" s="248" t="s">
        <v>84</v>
      </c>
      <c r="AV152" s="13" t="s">
        <v>82</v>
      </c>
      <c r="AW152" s="13" t="s">
        <v>35</v>
      </c>
      <c r="AX152" s="13" t="s">
        <v>74</v>
      </c>
      <c r="AY152" s="248" t="s">
        <v>126</v>
      </c>
    </row>
    <row r="153" s="14" customFormat="1">
      <c r="A153" s="14"/>
      <c r="B153" s="249"/>
      <c r="C153" s="250"/>
      <c r="D153" s="234" t="s">
        <v>139</v>
      </c>
      <c r="E153" s="251" t="s">
        <v>28</v>
      </c>
      <c r="F153" s="252" t="s">
        <v>218</v>
      </c>
      <c r="G153" s="250"/>
      <c r="H153" s="253">
        <v>1.6000000000000001</v>
      </c>
      <c r="I153" s="254"/>
      <c r="J153" s="250"/>
      <c r="K153" s="250"/>
      <c r="L153" s="255"/>
      <c r="M153" s="256"/>
      <c r="N153" s="257"/>
      <c r="O153" s="257"/>
      <c r="P153" s="257"/>
      <c r="Q153" s="257"/>
      <c r="R153" s="257"/>
      <c r="S153" s="257"/>
      <c r="T153" s="258"/>
      <c r="U153" s="14"/>
      <c r="V153" s="14"/>
      <c r="W153" s="14"/>
      <c r="X153" s="14"/>
      <c r="Y153" s="14"/>
      <c r="Z153" s="14"/>
      <c r="AA153" s="14"/>
      <c r="AB153" s="14"/>
      <c r="AC153" s="14"/>
      <c r="AD153" s="14"/>
      <c r="AE153" s="14"/>
      <c r="AT153" s="259" t="s">
        <v>139</v>
      </c>
      <c r="AU153" s="259" t="s">
        <v>84</v>
      </c>
      <c r="AV153" s="14" t="s">
        <v>84</v>
      </c>
      <c r="AW153" s="14" t="s">
        <v>35</v>
      </c>
      <c r="AX153" s="14" t="s">
        <v>74</v>
      </c>
      <c r="AY153" s="259" t="s">
        <v>126</v>
      </c>
    </row>
    <row r="154" s="13" customFormat="1">
      <c r="A154" s="13"/>
      <c r="B154" s="239"/>
      <c r="C154" s="240"/>
      <c r="D154" s="234" t="s">
        <v>139</v>
      </c>
      <c r="E154" s="241" t="s">
        <v>28</v>
      </c>
      <c r="F154" s="242" t="s">
        <v>219</v>
      </c>
      <c r="G154" s="240"/>
      <c r="H154" s="241" t="s">
        <v>28</v>
      </c>
      <c r="I154" s="243"/>
      <c r="J154" s="240"/>
      <c r="K154" s="240"/>
      <c r="L154" s="244"/>
      <c r="M154" s="245"/>
      <c r="N154" s="246"/>
      <c r="O154" s="246"/>
      <c r="P154" s="246"/>
      <c r="Q154" s="246"/>
      <c r="R154" s="246"/>
      <c r="S154" s="246"/>
      <c r="T154" s="247"/>
      <c r="U154" s="13"/>
      <c r="V154" s="13"/>
      <c r="W154" s="13"/>
      <c r="X154" s="13"/>
      <c r="Y154" s="13"/>
      <c r="Z154" s="13"/>
      <c r="AA154" s="13"/>
      <c r="AB154" s="13"/>
      <c r="AC154" s="13"/>
      <c r="AD154" s="13"/>
      <c r="AE154" s="13"/>
      <c r="AT154" s="248" t="s">
        <v>139</v>
      </c>
      <c r="AU154" s="248" t="s">
        <v>84</v>
      </c>
      <c r="AV154" s="13" t="s">
        <v>82</v>
      </c>
      <c r="AW154" s="13" t="s">
        <v>35</v>
      </c>
      <c r="AX154" s="13" t="s">
        <v>74</v>
      </c>
      <c r="AY154" s="248" t="s">
        <v>126</v>
      </c>
    </row>
    <row r="155" s="14" customFormat="1">
      <c r="A155" s="14"/>
      <c r="B155" s="249"/>
      <c r="C155" s="250"/>
      <c r="D155" s="234" t="s">
        <v>139</v>
      </c>
      <c r="E155" s="251" t="s">
        <v>28</v>
      </c>
      <c r="F155" s="252" t="s">
        <v>220</v>
      </c>
      <c r="G155" s="250"/>
      <c r="H155" s="253">
        <v>4</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139</v>
      </c>
      <c r="AU155" s="259" t="s">
        <v>84</v>
      </c>
      <c r="AV155" s="14" t="s">
        <v>84</v>
      </c>
      <c r="AW155" s="14" t="s">
        <v>35</v>
      </c>
      <c r="AX155" s="14" t="s">
        <v>74</v>
      </c>
      <c r="AY155" s="259" t="s">
        <v>126</v>
      </c>
    </row>
    <row r="156" s="13" customFormat="1">
      <c r="A156" s="13"/>
      <c r="B156" s="239"/>
      <c r="C156" s="240"/>
      <c r="D156" s="234" t="s">
        <v>139</v>
      </c>
      <c r="E156" s="241" t="s">
        <v>28</v>
      </c>
      <c r="F156" s="242" t="s">
        <v>221</v>
      </c>
      <c r="G156" s="240"/>
      <c r="H156" s="241" t="s">
        <v>28</v>
      </c>
      <c r="I156" s="243"/>
      <c r="J156" s="240"/>
      <c r="K156" s="240"/>
      <c r="L156" s="244"/>
      <c r="M156" s="245"/>
      <c r="N156" s="246"/>
      <c r="O156" s="246"/>
      <c r="P156" s="246"/>
      <c r="Q156" s="246"/>
      <c r="R156" s="246"/>
      <c r="S156" s="246"/>
      <c r="T156" s="247"/>
      <c r="U156" s="13"/>
      <c r="V156" s="13"/>
      <c r="W156" s="13"/>
      <c r="X156" s="13"/>
      <c r="Y156" s="13"/>
      <c r="Z156" s="13"/>
      <c r="AA156" s="13"/>
      <c r="AB156" s="13"/>
      <c r="AC156" s="13"/>
      <c r="AD156" s="13"/>
      <c r="AE156" s="13"/>
      <c r="AT156" s="248" t="s">
        <v>139</v>
      </c>
      <c r="AU156" s="248" t="s">
        <v>84</v>
      </c>
      <c r="AV156" s="13" t="s">
        <v>82</v>
      </c>
      <c r="AW156" s="13" t="s">
        <v>35</v>
      </c>
      <c r="AX156" s="13" t="s">
        <v>74</v>
      </c>
      <c r="AY156" s="248" t="s">
        <v>126</v>
      </c>
    </row>
    <row r="157" s="14" customFormat="1">
      <c r="A157" s="14"/>
      <c r="B157" s="249"/>
      <c r="C157" s="250"/>
      <c r="D157" s="234" t="s">
        <v>139</v>
      </c>
      <c r="E157" s="251" t="s">
        <v>28</v>
      </c>
      <c r="F157" s="252" t="s">
        <v>222</v>
      </c>
      <c r="G157" s="250"/>
      <c r="H157" s="253">
        <v>2.3999999999999999</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139</v>
      </c>
      <c r="AU157" s="259" t="s">
        <v>84</v>
      </c>
      <c r="AV157" s="14" t="s">
        <v>84</v>
      </c>
      <c r="AW157" s="14" t="s">
        <v>35</v>
      </c>
      <c r="AX157" s="14" t="s">
        <v>74</v>
      </c>
      <c r="AY157" s="259" t="s">
        <v>126</v>
      </c>
    </row>
    <row r="158" s="13" customFormat="1">
      <c r="A158" s="13"/>
      <c r="B158" s="239"/>
      <c r="C158" s="240"/>
      <c r="D158" s="234" t="s">
        <v>139</v>
      </c>
      <c r="E158" s="241" t="s">
        <v>28</v>
      </c>
      <c r="F158" s="242" t="s">
        <v>223</v>
      </c>
      <c r="G158" s="240"/>
      <c r="H158" s="241" t="s">
        <v>28</v>
      </c>
      <c r="I158" s="243"/>
      <c r="J158" s="240"/>
      <c r="K158" s="240"/>
      <c r="L158" s="244"/>
      <c r="M158" s="245"/>
      <c r="N158" s="246"/>
      <c r="O158" s="246"/>
      <c r="P158" s="246"/>
      <c r="Q158" s="246"/>
      <c r="R158" s="246"/>
      <c r="S158" s="246"/>
      <c r="T158" s="247"/>
      <c r="U158" s="13"/>
      <c r="V158" s="13"/>
      <c r="W158" s="13"/>
      <c r="X158" s="13"/>
      <c r="Y158" s="13"/>
      <c r="Z158" s="13"/>
      <c r="AA158" s="13"/>
      <c r="AB158" s="13"/>
      <c r="AC158" s="13"/>
      <c r="AD158" s="13"/>
      <c r="AE158" s="13"/>
      <c r="AT158" s="248" t="s">
        <v>139</v>
      </c>
      <c r="AU158" s="248" t="s">
        <v>84</v>
      </c>
      <c r="AV158" s="13" t="s">
        <v>82</v>
      </c>
      <c r="AW158" s="13" t="s">
        <v>35</v>
      </c>
      <c r="AX158" s="13" t="s">
        <v>74</v>
      </c>
      <c r="AY158" s="248" t="s">
        <v>126</v>
      </c>
    </row>
    <row r="159" s="13" customFormat="1">
      <c r="A159" s="13"/>
      <c r="B159" s="239"/>
      <c r="C159" s="240"/>
      <c r="D159" s="234" t="s">
        <v>139</v>
      </c>
      <c r="E159" s="241" t="s">
        <v>28</v>
      </c>
      <c r="F159" s="242" t="s">
        <v>224</v>
      </c>
      <c r="G159" s="240"/>
      <c r="H159" s="241" t="s">
        <v>28</v>
      </c>
      <c r="I159" s="243"/>
      <c r="J159" s="240"/>
      <c r="K159" s="240"/>
      <c r="L159" s="244"/>
      <c r="M159" s="245"/>
      <c r="N159" s="246"/>
      <c r="O159" s="246"/>
      <c r="P159" s="246"/>
      <c r="Q159" s="246"/>
      <c r="R159" s="246"/>
      <c r="S159" s="246"/>
      <c r="T159" s="247"/>
      <c r="U159" s="13"/>
      <c r="V159" s="13"/>
      <c r="W159" s="13"/>
      <c r="X159" s="13"/>
      <c r="Y159" s="13"/>
      <c r="Z159" s="13"/>
      <c r="AA159" s="13"/>
      <c r="AB159" s="13"/>
      <c r="AC159" s="13"/>
      <c r="AD159" s="13"/>
      <c r="AE159" s="13"/>
      <c r="AT159" s="248" t="s">
        <v>139</v>
      </c>
      <c r="AU159" s="248" t="s">
        <v>84</v>
      </c>
      <c r="AV159" s="13" t="s">
        <v>82</v>
      </c>
      <c r="AW159" s="13" t="s">
        <v>35</v>
      </c>
      <c r="AX159" s="13" t="s">
        <v>74</v>
      </c>
      <c r="AY159" s="248" t="s">
        <v>126</v>
      </c>
    </row>
    <row r="160" s="14" customFormat="1">
      <c r="A160" s="14"/>
      <c r="B160" s="249"/>
      <c r="C160" s="250"/>
      <c r="D160" s="234" t="s">
        <v>139</v>
      </c>
      <c r="E160" s="251" t="s">
        <v>28</v>
      </c>
      <c r="F160" s="252" t="s">
        <v>208</v>
      </c>
      <c r="G160" s="250"/>
      <c r="H160" s="253">
        <v>0.80000000000000004</v>
      </c>
      <c r="I160" s="254"/>
      <c r="J160" s="250"/>
      <c r="K160" s="250"/>
      <c r="L160" s="255"/>
      <c r="M160" s="256"/>
      <c r="N160" s="257"/>
      <c r="O160" s="257"/>
      <c r="P160" s="257"/>
      <c r="Q160" s="257"/>
      <c r="R160" s="257"/>
      <c r="S160" s="257"/>
      <c r="T160" s="258"/>
      <c r="U160" s="14"/>
      <c r="V160" s="14"/>
      <c r="W160" s="14"/>
      <c r="X160" s="14"/>
      <c r="Y160" s="14"/>
      <c r="Z160" s="14"/>
      <c r="AA160" s="14"/>
      <c r="AB160" s="14"/>
      <c r="AC160" s="14"/>
      <c r="AD160" s="14"/>
      <c r="AE160" s="14"/>
      <c r="AT160" s="259" t="s">
        <v>139</v>
      </c>
      <c r="AU160" s="259" t="s">
        <v>84</v>
      </c>
      <c r="AV160" s="14" t="s">
        <v>84</v>
      </c>
      <c r="AW160" s="14" t="s">
        <v>35</v>
      </c>
      <c r="AX160" s="14" t="s">
        <v>74</v>
      </c>
      <c r="AY160" s="259" t="s">
        <v>126</v>
      </c>
    </row>
    <row r="161" s="13" customFormat="1">
      <c r="A161" s="13"/>
      <c r="B161" s="239"/>
      <c r="C161" s="240"/>
      <c r="D161" s="234" t="s">
        <v>139</v>
      </c>
      <c r="E161" s="241" t="s">
        <v>28</v>
      </c>
      <c r="F161" s="242" t="s">
        <v>225</v>
      </c>
      <c r="G161" s="240"/>
      <c r="H161" s="241" t="s">
        <v>28</v>
      </c>
      <c r="I161" s="243"/>
      <c r="J161" s="240"/>
      <c r="K161" s="240"/>
      <c r="L161" s="244"/>
      <c r="M161" s="245"/>
      <c r="N161" s="246"/>
      <c r="O161" s="246"/>
      <c r="P161" s="246"/>
      <c r="Q161" s="246"/>
      <c r="R161" s="246"/>
      <c r="S161" s="246"/>
      <c r="T161" s="247"/>
      <c r="U161" s="13"/>
      <c r="V161" s="13"/>
      <c r="W161" s="13"/>
      <c r="X161" s="13"/>
      <c r="Y161" s="13"/>
      <c r="Z161" s="13"/>
      <c r="AA161" s="13"/>
      <c r="AB161" s="13"/>
      <c r="AC161" s="13"/>
      <c r="AD161" s="13"/>
      <c r="AE161" s="13"/>
      <c r="AT161" s="248" t="s">
        <v>139</v>
      </c>
      <c r="AU161" s="248" t="s">
        <v>84</v>
      </c>
      <c r="AV161" s="13" t="s">
        <v>82</v>
      </c>
      <c r="AW161" s="13" t="s">
        <v>35</v>
      </c>
      <c r="AX161" s="13" t="s">
        <v>74</v>
      </c>
      <c r="AY161" s="248" t="s">
        <v>126</v>
      </c>
    </row>
    <row r="162" s="14" customFormat="1">
      <c r="A162" s="14"/>
      <c r="B162" s="249"/>
      <c r="C162" s="250"/>
      <c r="D162" s="234" t="s">
        <v>139</v>
      </c>
      <c r="E162" s="251" t="s">
        <v>28</v>
      </c>
      <c r="F162" s="252" t="s">
        <v>210</v>
      </c>
      <c r="G162" s="250"/>
      <c r="H162" s="253">
        <v>0.59999999999999998</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139</v>
      </c>
      <c r="AU162" s="259" t="s">
        <v>84</v>
      </c>
      <c r="AV162" s="14" t="s">
        <v>84</v>
      </c>
      <c r="AW162" s="14" t="s">
        <v>35</v>
      </c>
      <c r="AX162" s="14" t="s">
        <v>74</v>
      </c>
      <c r="AY162" s="259" t="s">
        <v>126</v>
      </c>
    </row>
    <row r="163" s="13" customFormat="1">
      <c r="A163" s="13"/>
      <c r="B163" s="239"/>
      <c r="C163" s="240"/>
      <c r="D163" s="234" t="s">
        <v>139</v>
      </c>
      <c r="E163" s="241" t="s">
        <v>28</v>
      </c>
      <c r="F163" s="242" t="s">
        <v>226</v>
      </c>
      <c r="G163" s="240"/>
      <c r="H163" s="241" t="s">
        <v>28</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139</v>
      </c>
      <c r="AU163" s="248" t="s">
        <v>84</v>
      </c>
      <c r="AV163" s="13" t="s">
        <v>82</v>
      </c>
      <c r="AW163" s="13" t="s">
        <v>35</v>
      </c>
      <c r="AX163" s="13" t="s">
        <v>74</v>
      </c>
      <c r="AY163" s="248" t="s">
        <v>126</v>
      </c>
    </row>
    <row r="164" s="14" customFormat="1">
      <c r="A164" s="14"/>
      <c r="B164" s="249"/>
      <c r="C164" s="250"/>
      <c r="D164" s="234" t="s">
        <v>139</v>
      </c>
      <c r="E164" s="251" t="s">
        <v>28</v>
      </c>
      <c r="F164" s="252" t="s">
        <v>215</v>
      </c>
      <c r="G164" s="250"/>
      <c r="H164" s="253">
        <v>1.2</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139</v>
      </c>
      <c r="AU164" s="259" t="s">
        <v>84</v>
      </c>
      <c r="AV164" s="14" t="s">
        <v>84</v>
      </c>
      <c r="AW164" s="14" t="s">
        <v>35</v>
      </c>
      <c r="AX164" s="14" t="s">
        <v>74</v>
      </c>
      <c r="AY164" s="259" t="s">
        <v>126</v>
      </c>
    </row>
    <row r="165" s="15" customFormat="1">
      <c r="A165" s="15"/>
      <c r="B165" s="260"/>
      <c r="C165" s="261"/>
      <c r="D165" s="234" t="s">
        <v>139</v>
      </c>
      <c r="E165" s="262" t="s">
        <v>28</v>
      </c>
      <c r="F165" s="263" t="s">
        <v>155</v>
      </c>
      <c r="G165" s="261"/>
      <c r="H165" s="264">
        <v>18.399999999999999</v>
      </c>
      <c r="I165" s="265"/>
      <c r="J165" s="261"/>
      <c r="K165" s="261"/>
      <c r="L165" s="266"/>
      <c r="M165" s="267"/>
      <c r="N165" s="268"/>
      <c r="O165" s="268"/>
      <c r="P165" s="268"/>
      <c r="Q165" s="268"/>
      <c r="R165" s="268"/>
      <c r="S165" s="268"/>
      <c r="T165" s="269"/>
      <c r="U165" s="15"/>
      <c r="V165" s="15"/>
      <c r="W165" s="15"/>
      <c r="X165" s="15"/>
      <c r="Y165" s="15"/>
      <c r="Z165" s="15"/>
      <c r="AA165" s="15"/>
      <c r="AB165" s="15"/>
      <c r="AC165" s="15"/>
      <c r="AD165" s="15"/>
      <c r="AE165" s="15"/>
      <c r="AT165" s="270" t="s">
        <v>139</v>
      </c>
      <c r="AU165" s="270" t="s">
        <v>84</v>
      </c>
      <c r="AV165" s="15" t="s">
        <v>133</v>
      </c>
      <c r="AW165" s="15" t="s">
        <v>35</v>
      </c>
      <c r="AX165" s="15" t="s">
        <v>82</v>
      </c>
      <c r="AY165" s="270" t="s">
        <v>126</v>
      </c>
    </row>
    <row r="166" s="2" customFormat="1" ht="16.5" customHeight="1">
      <c r="A166" s="40"/>
      <c r="B166" s="41"/>
      <c r="C166" s="221" t="s">
        <v>227</v>
      </c>
      <c r="D166" s="221" t="s">
        <v>128</v>
      </c>
      <c r="E166" s="222" t="s">
        <v>228</v>
      </c>
      <c r="F166" s="223" t="s">
        <v>229</v>
      </c>
      <c r="G166" s="224" t="s">
        <v>200</v>
      </c>
      <c r="H166" s="225">
        <v>1.6000000000000001</v>
      </c>
      <c r="I166" s="226"/>
      <c r="J166" s="227">
        <f>ROUND(I166*H166,2)</f>
        <v>0</v>
      </c>
      <c r="K166" s="223" t="s">
        <v>132</v>
      </c>
      <c r="L166" s="46"/>
      <c r="M166" s="228" t="s">
        <v>28</v>
      </c>
      <c r="N166" s="229" t="s">
        <v>47</v>
      </c>
      <c r="O166" s="87"/>
      <c r="P166" s="230">
        <f>O166*H166</f>
        <v>0</v>
      </c>
      <c r="Q166" s="230">
        <v>0</v>
      </c>
      <c r="R166" s="230">
        <f>Q166*H166</f>
        <v>0</v>
      </c>
      <c r="S166" s="230">
        <v>0</v>
      </c>
      <c r="T166" s="231">
        <f>S166*H166</f>
        <v>0</v>
      </c>
      <c r="U166" s="40"/>
      <c r="V166" s="40"/>
      <c r="W166" s="40"/>
      <c r="X166" s="40"/>
      <c r="Y166" s="40"/>
      <c r="Z166" s="40"/>
      <c r="AA166" s="40"/>
      <c r="AB166" s="40"/>
      <c r="AC166" s="40"/>
      <c r="AD166" s="40"/>
      <c r="AE166" s="40"/>
      <c r="AR166" s="232" t="s">
        <v>133</v>
      </c>
      <c r="AT166" s="232" t="s">
        <v>128</v>
      </c>
      <c r="AU166" s="232" t="s">
        <v>84</v>
      </c>
      <c r="AY166" s="19" t="s">
        <v>126</v>
      </c>
      <c r="BE166" s="233">
        <f>IF(N166="základní",J166,0)</f>
        <v>0</v>
      </c>
      <c r="BF166" s="233">
        <f>IF(N166="snížená",J166,0)</f>
        <v>0</v>
      </c>
      <c r="BG166" s="233">
        <f>IF(N166="zákl. přenesená",J166,0)</f>
        <v>0</v>
      </c>
      <c r="BH166" s="233">
        <f>IF(N166="sníž. přenesená",J166,0)</f>
        <v>0</v>
      </c>
      <c r="BI166" s="233">
        <f>IF(N166="nulová",J166,0)</f>
        <v>0</v>
      </c>
      <c r="BJ166" s="19" t="s">
        <v>133</v>
      </c>
      <c r="BK166" s="233">
        <f>ROUND(I166*H166,2)</f>
        <v>0</v>
      </c>
      <c r="BL166" s="19" t="s">
        <v>133</v>
      </c>
      <c r="BM166" s="232" t="s">
        <v>230</v>
      </c>
    </row>
    <row r="167" s="2" customFormat="1">
      <c r="A167" s="40"/>
      <c r="B167" s="41"/>
      <c r="C167" s="42"/>
      <c r="D167" s="234" t="s">
        <v>135</v>
      </c>
      <c r="E167" s="42"/>
      <c r="F167" s="235" t="s">
        <v>231</v>
      </c>
      <c r="G167" s="42"/>
      <c r="H167" s="42"/>
      <c r="I167" s="139"/>
      <c r="J167" s="42"/>
      <c r="K167" s="42"/>
      <c r="L167" s="46"/>
      <c r="M167" s="236"/>
      <c r="N167" s="237"/>
      <c r="O167" s="87"/>
      <c r="P167" s="87"/>
      <c r="Q167" s="87"/>
      <c r="R167" s="87"/>
      <c r="S167" s="87"/>
      <c r="T167" s="88"/>
      <c r="U167" s="40"/>
      <c r="V167" s="40"/>
      <c r="W167" s="40"/>
      <c r="X167" s="40"/>
      <c r="Y167" s="40"/>
      <c r="Z167" s="40"/>
      <c r="AA167" s="40"/>
      <c r="AB167" s="40"/>
      <c r="AC167" s="40"/>
      <c r="AD167" s="40"/>
      <c r="AE167" s="40"/>
      <c r="AT167" s="19" t="s">
        <v>135</v>
      </c>
      <c r="AU167" s="19" t="s">
        <v>84</v>
      </c>
    </row>
    <row r="168" s="2" customFormat="1">
      <c r="A168" s="40"/>
      <c r="B168" s="41"/>
      <c r="C168" s="42"/>
      <c r="D168" s="234" t="s">
        <v>137</v>
      </c>
      <c r="E168" s="42"/>
      <c r="F168" s="238" t="s">
        <v>203</v>
      </c>
      <c r="G168" s="42"/>
      <c r="H168" s="42"/>
      <c r="I168" s="139"/>
      <c r="J168" s="42"/>
      <c r="K168" s="42"/>
      <c r="L168" s="46"/>
      <c r="M168" s="236"/>
      <c r="N168" s="237"/>
      <c r="O168" s="87"/>
      <c r="P168" s="87"/>
      <c r="Q168" s="87"/>
      <c r="R168" s="87"/>
      <c r="S168" s="87"/>
      <c r="T168" s="88"/>
      <c r="U168" s="40"/>
      <c r="V168" s="40"/>
      <c r="W168" s="40"/>
      <c r="X168" s="40"/>
      <c r="Y168" s="40"/>
      <c r="Z168" s="40"/>
      <c r="AA168" s="40"/>
      <c r="AB168" s="40"/>
      <c r="AC168" s="40"/>
      <c r="AD168" s="40"/>
      <c r="AE168" s="40"/>
      <c r="AT168" s="19" t="s">
        <v>137</v>
      </c>
      <c r="AU168" s="19" t="s">
        <v>84</v>
      </c>
    </row>
    <row r="169" s="13" customFormat="1">
      <c r="A169" s="13"/>
      <c r="B169" s="239"/>
      <c r="C169" s="240"/>
      <c r="D169" s="234" t="s">
        <v>139</v>
      </c>
      <c r="E169" s="241" t="s">
        <v>28</v>
      </c>
      <c r="F169" s="242" t="s">
        <v>232</v>
      </c>
      <c r="G169" s="240"/>
      <c r="H169" s="241" t="s">
        <v>28</v>
      </c>
      <c r="I169" s="243"/>
      <c r="J169" s="240"/>
      <c r="K169" s="240"/>
      <c r="L169" s="244"/>
      <c r="M169" s="245"/>
      <c r="N169" s="246"/>
      <c r="O169" s="246"/>
      <c r="P169" s="246"/>
      <c r="Q169" s="246"/>
      <c r="R169" s="246"/>
      <c r="S169" s="246"/>
      <c r="T169" s="247"/>
      <c r="U169" s="13"/>
      <c r="V169" s="13"/>
      <c r="W169" s="13"/>
      <c r="X169" s="13"/>
      <c r="Y169" s="13"/>
      <c r="Z169" s="13"/>
      <c r="AA169" s="13"/>
      <c r="AB169" s="13"/>
      <c r="AC169" s="13"/>
      <c r="AD169" s="13"/>
      <c r="AE169" s="13"/>
      <c r="AT169" s="248" t="s">
        <v>139</v>
      </c>
      <c r="AU169" s="248" t="s">
        <v>84</v>
      </c>
      <c r="AV169" s="13" t="s">
        <v>82</v>
      </c>
      <c r="AW169" s="13" t="s">
        <v>35</v>
      </c>
      <c r="AX169" s="13" t="s">
        <v>74</v>
      </c>
      <c r="AY169" s="248" t="s">
        <v>126</v>
      </c>
    </row>
    <row r="170" s="14" customFormat="1">
      <c r="A170" s="14"/>
      <c r="B170" s="249"/>
      <c r="C170" s="250"/>
      <c r="D170" s="234" t="s">
        <v>139</v>
      </c>
      <c r="E170" s="251" t="s">
        <v>28</v>
      </c>
      <c r="F170" s="252" t="s">
        <v>218</v>
      </c>
      <c r="G170" s="250"/>
      <c r="H170" s="253">
        <v>1.6000000000000001</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139</v>
      </c>
      <c r="AU170" s="259" t="s">
        <v>84</v>
      </c>
      <c r="AV170" s="14" t="s">
        <v>84</v>
      </c>
      <c r="AW170" s="14" t="s">
        <v>35</v>
      </c>
      <c r="AX170" s="14" t="s">
        <v>82</v>
      </c>
      <c r="AY170" s="259" t="s">
        <v>126</v>
      </c>
    </row>
    <row r="171" s="2" customFormat="1" ht="16.5" customHeight="1">
      <c r="A171" s="40"/>
      <c r="B171" s="41"/>
      <c r="C171" s="221" t="s">
        <v>233</v>
      </c>
      <c r="D171" s="221" t="s">
        <v>128</v>
      </c>
      <c r="E171" s="222" t="s">
        <v>234</v>
      </c>
      <c r="F171" s="223" t="s">
        <v>235</v>
      </c>
      <c r="G171" s="224" t="s">
        <v>200</v>
      </c>
      <c r="H171" s="225">
        <v>20</v>
      </c>
      <c r="I171" s="226"/>
      <c r="J171" s="227">
        <f>ROUND(I171*H171,2)</f>
        <v>0</v>
      </c>
      <c r="K171" s="223" t="s">
        <v>132</v>
      </c>
      <c r="L171" s="46"/>
      <c r="M171" s="228" t="s">
        <v>28</v>
      </c>
      <c r="N171" s="229" t="s">
        <v>47</v>
      </c>
      <c r="O171" s="87"/>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133</v>
      </c>
      <c r="AT171" s="232" t="s">
        <v>128</v>
      </c>
      <c r="AU171" s="232" t="s">
        <v>84</v>
      </c>
      <c r="AY171" s="19" t="s">
        <v>126</v>
      </c>
      <c r="BE171" s="233">
        <f>IF(N171="základní",J171,0)</f>
        <v>0</v>
      </c>
      <c r="BF171" s="233">
        <f>IF(N171="snížená",J171,0)</f>
        <v>0</v>
      </c>
      <c r="BG171" s="233">
        <f>IF(N171="zákl. přenesená",J171,0)</f>
        <v>0</v>
      </c>
      <c r="BH171" s="233">
        <f>IF(N171="sníž. přenesená",J171,0)</f>
        <v>0</v>
      </c>
      <c r="BI171" s="233">
        <f>IF(N171="nulová",J171,0)</f>
        <v>0</v>
      </c>
      <c r="BJ171" s="19" t="s">
        <v>133</v>
      </c>
      <c r="BK171" s="233">
        <f>ROUND(I171*H171,2)</f>
        <v>0</v>
      </c>
      <c r="BL171" s="19" t="s">
        <v>133</v>
      </c>
      <c r="BM171" s="232" t="s">
        <v>236</v>
      </c>
    </row>
    <row r="172" s="2" customFormat="1">
      <c r="A172" s="40"/>
      <c r="B172" s="41"/>
      <c r="C172" s="42"/>
      <c r="D172" s="234" t="s">
        <v>135</v>
      </c>
      <c r="E172" s="42"/>
      <c r="F172" s="235" t="s">
        <v>237</v>
      </c>
      <c r="G172" s="42"/>
      <c r="H172" s="42"/>
      <c r="I172" s="139"/>
      <c r="J172" s="42"/>
      <c r="K172" s="42"/>
      <c r="L172" s="46"/>
      <c r="M172" s="236"/>
      <c r="N172" s="237"/>
      <c r="O172" s="87"/>
      <c r="P172" s="87"/>
      <c r="Q172" s="87"/>
      <c r="R172" s="87"/>
      <c r="S172" s="87"/>
      <c r="T172" s="88"/>
      <c r="U172" s="40"/>
      <c r="V172" s="40"/>
      <c r="W172" s="40"/>
      <c r="X172" s="40"/>
      <c r="Y172" s="40"/>
      <c r="Z172" s="40"/>
      <c r="AA172" s="40"/>
      <c r="AB172" s="40"/>
      <c r="AC172" s="40"/>
      <c r="AD172" s="40"/>
      <c r="AE172" s="40"/>
      <c r="AT172" s="19" t="s">
        <v>135</v>
      </c>
      <c r="AU172" s="19" t="s">
        <v>84</v>
      </c>
    </row>
    <row r="173" s="2" customFormat="1">
      <c r="A173" s="40"/>
      <c r="B173" s="41"/>
      <c r="C173" s="42"/>
      <c r="D173" s="234" t="s">
        <v>137</v>
      </c>
      <c r="E173" s="42"/>
      <c r="F173" s="238" t="s">
        <v>203</v>
      </c>
      <c r="G173" s="42"/>
      <c r="H173" s="42"/>
      <c r="I173" s="139"/>
      <c r="J173" s="42"/>
      <c r="K173" s="42"/>
      <c r="L173" s="46"/>
      <c r="M173" s="236"/>
      <c r="N173" s="237"/>
      <c r="O173" s="87"/>
      <c r="P173" s="87"/>
      <c r="Q173" s="87"/>
      <c r="R173" s="87"/>
      <c r="S173" s="87"/>
      <c r="T173" s="88"/>
      <c r="U173" s="40"/>
      <c r="V173" s="40"/>
      <c r="W173" s="40"/>
      <c r="X173" s="40"/>
      <c r="Y173" s="40"/>
      <c r="Z173" s="40"/>
      <c r="AA173" s="40"/>
      <c r="AB173" s="40"/>
      <c r="AC173" s="40"/>
      <c r="AD173" s="40"/>
      <c r="AE173" s="40"/>
      <c r="AT173" s="19" t="s">
        <v>137</v>
      </c>
      <c r="AU173" s="19" t="s">
        <v>84</v>
      </c>
    </row>
    <row r="174" s="13" customFormat="1">
      <c r="A174" s="13"/>
      <c r="B174" s="239"/>
      <c r="C174" s="240"/>
      <c r="D174" s="234" t="s">
        <v>139</v>
      </c>
      <c r="E174" s="241" t="s">
        <v>28</v>
      </c>
      <c r="F174" s="242" t="s">
        <v>238</v>
      </c>
      <c r="G174" s="240"/>
      <c r="H174" s="241" t="s">
        <v>28</v>
      </c>
      <c r="I174" s="243"/>
      <c r="J174" s="240"/>
      <c r="K174" s="240"/>
      <c r="L174" s="244"/>
      <c r="M174" s="245"/>
      <c r="N174" s="246"/>
      <c r="O174" s="246"/>
      <c r="P174" s="246"/>
      <c r="Q174" s="246"/>
      <c r="R174" s="246"/>
      <c r="S174" s="246"/>
      <c r="T174" s="247"/>
      <c r="U174" s="13"/>
      <c r="V174" s="13"/>
      <c r="W174" s="13"/>
      <c r="X174" s="13"/>
      <c r="Y174" s="13"/>
      <c r="Z174" s="13"/>
      <c r="AA174" s="13"/>
      <c r="AB174" s="13"/>
      <c r="AC174" s="13"/>
      <c r="AD174" s="13"/>
      <c r="AE174" s="13"/>
      <c r="AT174" s="248" t="s">
        <v>139</v>
      </c>
      <c r="AU174" s="248" t="s">
        <v>84</v>
      </c>
      <c r="AV174" s="13" t="s">
        <v>82</v>
      </c>
      <c r="AW174" s="13" t="s">
        <v>35</v>
      </c>
      <c r="AX174" s="13" t="s">
        <v>74</v>
      </c>
      <c r="AY174" s="248" t="s">
        <v>126</v>
      </c>
    </row>
    <row r="175" s="14" customFormat="1">
      <c r="A175" s="14"/>
      <c r="B175" s="249"/>
      <c r="C175" s="250"/>
      <c r="D175" s="234" t="s">
        <v>139</v>
      </c>
      <c r="E175" s="251" t="s">
        <v>28</v>
      </c>
      <c r="F175" s="252" t="s">
        <v>239</v>
      </c>
      <c r="G175" s="250"/>
      <c r="H175" s="253">
        <v>20</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139</v>
      </c>
      <c r="AU175" s="259" t="s">
        <v>84</v>
      </c>
      <c r="AV175" s="14" t="s">
        <v>84</v>
      </c>
      <c r="AW175" s="14" t="s">
        <v>35</v>
      </c>
      <c r="AX175" s="14" t="s">
        <v>82</v>
      </c>
      <c r="AY175" s="259" t="s">
        <v>126</v>
      </c>
    </row>
    <row r="176" s="2" customFormat="1" ht="16.5" customHeight="1">
      <c r="A176" s="40"/>
      <c r="B176" s="41"/>
      <c r="C176" s="221" t="s">
        <v>240</v>
      </c>
      <c r="D176" s="221" t="s">
        <v>128</v>
      </c>
      <c r="E176" s="222" t="s">
        <v>241</v>
      </c>
      <c r="F176" s="223" t="s">
        <v>242</v>
      </c>
      <c r="G176" s="224" t="s">
        <v>159</v>
      </c>
      <c r="H176" s="225">
        <v>90</v>
      </c>
      <c r="I176" s="226"/>
      <c r="J176" s="227">
        <f>ROUND(I176*H176,2)</f>
        <v>0</v>
      </c>
      <c r="K176" s="223" t="s">
        <v>132</v>
      </c>
      <c r="L176" s="46"/>
      <c r="M176" s="228" t="s">
        <v>28</v>
      </c>
      <c r="N176" s="229" t="s">
        <v>47</v>
      </c>
      <c r="O176" s="87"/>
      <c r="P176" s="230">
        <f>O176*H176</f>
        <v>0</v>
      </c>
      <c r="Q176" s="230">
        <v>0</v>
      </c>
      <c r="R176" s="230">
        <f>Q176*H176</f>
        <v>0</v>
      </c>
      <c r="S176" s="230">
        <v>0</v>
      </c>
      <c r="T176" s="231">
        <f>S176*H176</f>
        <v>0</v>
      </c>
      <c r="U176" s="40"/>
      <c r="V176" s="40"/>
      <c r="W176" s="40"/>
      <c r="X176" s="40"/>
      <c r="Y176" s="40"/>
      <c r="Z176" s="40"/>
      <c r="AA176" s="40"/>
      <c r="AB176" s="40"/>
      <c r="AC176" s="40"/>
      <c r="AD176" s="40"/>
      <c r="AE176" s="40"/>
      <c r="AR176" s="232" t="s">
        <v>133</v>
      </c>
      <c r="AT176" s="232" t="s">
        <v>128</v>
      </c>
      <c r="AU176" s="232" t="s">
        <v>84</v>
      </c>
      <c r="AY176" s="19" t="s">
        <v>126</v>
      </c>
      <c r="BE176" s="233">
        <f>IF(N176="základní",J176,0)</f>
        <v>0</v>
      </c>
      <c r="BF176" s="233">
        <f>IF(N176="snížená",J176,0)</f>
        <v>0</v>
      </c>
      <c r="BG176" s="233">
        <f>IF(N176="zákl. přenesená",J176,0)</f>
        <v>0</v>
      </c>
      <c r="BH176" s="233">
        <f>IF(N176="sníž. přenesená",J176,0)</f>
        <v>0</v>
      </c>
      <c r="BI176" s="233">
        <f>IF(N176="nulová",J176,0)</f>
        <v>0</v>
      </c>
      <c r="BJ176" s="19" t="s">
        <v>133</v>
      </c>
      <c r="BK176" s="233">
        <f>ROUND(I176*H176,2)</f>
        <v>0</v>
      </c>
      <c r="BL176" s="19" t="s">
        <v>133</v>
      </c>
      <c r="BM176" s="232" t="s">
        <v>243</v>
      </c>
    </row>
    <row r="177" s="2" customFormat="1">
      <c r="A177" s="40"/>
      <c r="B177" s="41"/>
      <c r="C177" s="42"/>
      <c r="D177" s="234" t="s">
        <v>135</v>
      </c>
      <c r="E177" s="42"/>
      <c r="F177" s="235" t="s">
        <v>244</v>
      </c>
      <c r="G177" s="42"/>
      <c r="H177" s="42"/>
      <c r="I177" s="139"/>
      <c r="J177" s="42"/>
      <c r="K177" s="42"/>
      <c r="L177" s="46"/>
      <c r="M177" s="236"/>
      <c r="N177" s="237"/>
      <c r="O177" s="87"/>
      <c r="P177" s="87"/>
      <c r="Q177" s="87"/>
      <c r="R177" s="87"/>
      <c r="S177" s="87"/>
      <c r="T177" s="88"/>
      <c r="U177" s="40"/>
      <c r="V177" s="40"/>
      <c r="W177" s="40"/>
      <c r="X177" s="40"/>
      <c r="Y177" s="40"/>
      <c r="Z177" s="40"/>
      <c r="AA177" s="40"/>
      <c r="AB177" s="40"/>
      <c r="AC177" s="40"/>
      <c r="AD177" s="40"/>
      <c r="AE177" s="40"/>
      <c r="AT177" s="19" t="s">
        <v>135</v>
      </c>
      <c r="AU177" s="19" t="s">
        <v>84</v>
      </c>
    </row>
    <row r="178" s="2" customFormat="1">
      <c r="A178" s="40"/>
      <c r="B178" s="41"/>
      <c r="C178" s="42"/>
      <c r="D178" s="234" t="s">
        <v>137</v>
      </c>
      <c r="E178" s="42"/>
      <c r="F178" s="238" t="s">
        <v>245</v>
      </c>
      <c r="G178" s="42"/>
      <c r="H178" s="42"/>
      <c r="I178" s="139"/>
      <c r="J178" s="42"/>
      <c r="K178" s="42"/>
      <c r="L178" s="46"/>
      <c r="M178" s="236"/>
      <c r="N178" s="237"/>
      <c r="O178" s="87"/>
      <c r="P178" s="87"/>
      <c r="Q178" s="87"/>
      <c r="R178" s="87"/>
      <c r="S178" s="87"/>
      <c r="T178" s="88"/>
      <c r="U178" s="40"/>
      <c r="V178" s="40"/>
      <c r="W178" s="40"/>
      <c r="X178" s="40"/>
      <c r="Y178" s="40"/>
      <c r="Z178" s="40"/>
      <c r="AA178" s="40"/>
      <c r="AB178" s="40"/>
      <c r="AC178" s="40"/>
      <c r="AD178" s="40"/>
      <c r="AE178" s="40"/>
      <c r="AT178" s="19" t="s">
        <v>137</v>
      </c>
      <c r="AU178" s="19" t="s">
        <v>84</v>
      </c>
    </row>
    <row r="179" s="13" customFormat="1">
      <c r="A179" s="13"/>
      <c r="B179" s="239"/>
      <c r="C179" s="240"/>
      <c r="D179" s="234" t="s">
        <v>139</v>
      </c>
      <c r="E179" s="241" t="s">
        <v>28</v>
      </c>
      <c r="F179" s="242" t="s">
        <v>246</v>
      </c>
      <c r="G179" s="240"/>
      <c r="H179" s="241" t="s">
        <v>28</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139</v>
      </c>
      <c r="AU179" s="248" t="s">
        <v>84</v>
      </c>
      <c r="AV179" s="13" t="s">
        <v>82</v>
      </c>
      <c r="AW179" s="13" t="s">
        <v>35</v>
      </c>
      <c r="AX179" s="13" t="s">
        <v>74</v>
      </c>
      <c r="AY179" s="248" t="s">
        <v>126</v>
      </c>
    </row>
    <row r="180" s="14" customFormat="1">
      <c r="A180" s="14"/>
      <c r="B180" s="249"/>
      <c r="C180" s="250"/>
      <c r="D180" s="234" t="s">
        <v>139</v>
      </c>
      <c r="E180" s="251" t="s">
        <v>28</v>
      </c>
      <c r="F180" s="252" t="s">
        <v>164</v>
      </c>
      <c r="G180" s="250"/>
      <c r="H180" s="253">
        <v>90</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139</v>
      </c>
      <c r="AU180" s="259" t="s">
        <v>84</v>
      </c>
      <c r="AV180" s="14" t="s">
        <v>84</v>
      </c>
      <c r="AW180" s="14" t="s">
        <v>35</v>
      </c>
      <c r="AX180" s="14" t="s">
        <v>82</v>
      </c>
      <c r="AY180" s="259" t="s">
        <v>126</v>
      </c>
    </row>
    <row r="181" s="2" customFormat="1" ht="16.5" customHeight="1">
      <c r="A181" s="40"/>
      <c r="B181" s="41"/>
      <c r="C181" s="221" t="s">
        <v>247</v>
      </c>
      <c r="D181" s="221" t="s">
        <v>128</v>
      </c>
      <c r="E181" s="222" t="s">
        <v>248</v>
      </c>
      <c r="F181" s="223" t="s">
        <v>249</v>
      </c>
      <c r="G181" s="224" t="s">
        <v>159</v>
      </c>
      <c r="H181" s="225">
        <v>180</v>
      </c>
      <c r="I181" s="226"/>
      <c r="J181" s="227">
        <f>ROUND(I181*H181,2)</f>
        <v>0</v>
      </c>
      <c r="K181" s="223" t="s">
        <v>132</v>
      </c>
      <c r="L181" s="46"/>
      <c r="M181" s="228" t="s">
        <v>28</v>
      </c>
      <c r="N181" s="229" t="s">
        <v>47</v>
      </c>
      <c r="O181" s="87"/>
      <c r="P181" s="230">
        <f>O181*H181</f>
        <v>0</v>
      </c>
      <c r="Q181" s="230">
        <v>0</v>
      </c>
      <c r="R181" s="230">
        <f>Q181*H181</f>
        <v>0</v>
      </c>
      <c r="S181" s="230">
        <v>0</v>
      </c>
      <c r="T181" s="231">
        <f>S181*H181</f>
        <v>0</v>
      </c>
      <c r="U181" s="40"/>
      <c r="V181" s="40"/>
      <c r="W181" s="40"/>
      <c r="X181" s="40"/>
      <c r="Y181" s="40"/>
      <c r="Z181" s="40"/>
      <c r="AA181" s="40"/>
      <c r="AB181" s="40"/>
      <c r="AC181" s="40"/>
      <c r="AD181" s="40"/>
      <c r="AE181" s="40"/>
      <c r="AR181" s="232" t="s">
        <v>133</v>
      </c>
      <c r="AT181" s="232" t="s">
        <v>128</v>
      </c>
      <c r="AU181" s="232" t="s">
        <v>84</v>
      </c>
      <c r="AY181" s="19" t="s">
        <v>126</v>
      </c>
      <c r="BE181" s="233">
        <f>IF(N181="základní",J181,0)</f>
        <v>0</v>
      </c>
      <c r="BF181" s="233">
        <f>IF(N181="snížená",J181,0)</f>
        <v>0</v>
      </c>
      <c r="BG181" s="233">
        <f>IF(N181="zákl. přenesená",J181,0)</f>
        <v>0</v>
      </c>
      <c r="BH181" s="233">
        <f>IF(N181="sníž. přenesená",J181,0)</f>
        <v>0</v>
      </c>
      <c r="BI181" s="233">
        <f>IF(N181="nulová",J181,0)</f>
        <v>0</v>
      </c>
      <c r="BJ181" s="19" t="s">
        <v>133</v>
      </c>
      <c r="BK181" s="233">
        <f>ROUND(I181*H181,2)</f>
        <v>0</v>
      </c>
      <c r="BL181" s="19" t="s">
        <v>133</v>
      </c>
      <c r="BM181" s="232" t="s">
        <v>250</v>
      </c>
    </row>
    <row r="182" s="2" customFormat="1">
      <c r="A182" s="40"/>
      <c r="B182" s="41"/>
      <c r="C182" s="42"/>
      <c r="D182" s="234" t="s">
        <v>135</v>
      </c>
      <c r="E182" s="42"/>
      <c r="F182" s="235" t="s">
        <v>251</v>
      </c>
      <c r="G182" s="42"/>
      <c r="H182" s="42"/>
      <c r="I182" s="139"/>
      <c r="J182" s="42"/>
      <c r="K182" s="42"/>
      <c r="L182" s="46"/>
      <c r="M182" s="236"/>
      <c r="N182" s="237"/>
      <c r="O182" s="87"/>
      <c r="P182" s="87"/>
      <c r="Q182" s="87"/>
      <c r="R182" s="87"/>
      <c r="S182" s="87"/>
      <c r="T182" s="88"/>
      <c r="U182" s="40"/>
      <c r="V182" s="40"/>
      <c r="W182" s="40"/>
      <c r="X182" s="40"/>
      <c r="Y182" s="40"/>
      <c r="Z182" s="40"/>
      <c r="AA182" s="40"/>
      <c r="AB182" s="40"/>
      <c r="AC182" s="40"/>
      <c r="AD182" s="40"/>
      <c r="AE182" s="40"/>
      <c r="AT182" s="19" t="s">
        <v>135</v>
      </c>
      <c r="AU182" s="19" t="s">
        <v>84</v>
      </c>
    </row>
    <row r="183" s="2" customFormat="1">
      <c r="A183" s="40"/>
      <c r="B183" s="41"/>
      <c r="C183" s="42"/>
      <c r="D183" s="234" t="s">
        <v>137</v>
      </c>
      <c r="E183" s="42"/>
      <c r="F183" s="238" t="s">
        <v>245</v>
      </c>
      <c r="G183" s="42"/>
      <c r="H183" s="42"/>
      <c r="I183" s="139"/>
      <c r="J183" s="42"/>
      <c r="K183" s="42"/>
      <c r="L183" s="46"/>
      <c r="M183" s="236"/>
      <c r="N183" s="237"/>
      <c r="O183" s="87"/>
      <c r="P183" s="87"/>
      <c r="Q183" s="87"/>
      <c r="R183" s="87"/>
      <c r="S183" s="87"/>
      <c r="T183" s="88"/>
      <c r="U183" s="40"/>
      <c r="V183" s="40"/>
      <c r="W183" s="40"/>
      <c r="X183" s="40"/>
      <c r="Y183" s="40"/>
      <c r="Z183" s="40"/>
      <c r="AA183" s="40"/>
      <c r="AB183" s="40"/>
      <c r="AC183" s="40"/>
      <c r="AD183" s="40"/>
      <c r="AE183" s="40"/>
      <c r="AT183" s="19" t="s">
        <v>137</v>
      </c>
      <c r="AU183" s="19" t="s">
        <v>84</v>
      </c>
    </row>
    <row r="184" s="13" customFormat="1">
      <c r="A184" s="13"/>
      <c r="B184" s="239"/>
      <c r="C184" s="240"/>
      <c r="D184" s="234" t="s">
        <v>139</v>
      </c>
      <c r="E184" s="241" t="s">
        <v>28</v>
      </c>
      <c r="F184" s="242" t="s">
        <v>252</v>
      </c>
      <c r="G184" s="240"/>
      <c r="H184" s="241" t="s">
        <v>28</v>
      </c>
      <c r="I184" s="243"/>
      <c r="J184" s="240"/>
      <c r="K184" s="240"/>
      <c r="L184" s="244"/>
      <c r="M184" s="245"/>
      <c r="N184" s="246"/>
      <c r="O184" s="246"/>
      <c r="P184" s="246"/>
      <c r="Q184" s="246"/>
      <c r="R184" s="246"/>
      <c r="S184" s="246"/>
      <c r="T184" s="247"/>
      <c r="U184" s="13"/>
      <c r="V184" s="13"/>
      <c r="W184" s="13"/>
      <c r="X184" s="13"/>
      <c r="Y184" s="13"/>
      <c r="Z184" s="13"/>
      <c r="AA184" s="13"/>
      <c r="AB184" s="13"/>
      <c r="AC184" s="13"/>
      <c r="AD184" s="13"/>
      <c r="AE184" s="13"/>
      <c r="AT184" s="248" t="s">
        <v>139</v>
      </c>
      <c r="AU184" s="248" t="s">
        <v>84</v>
      </c>
      <c r="AV184" s="13" t="s">
        <v>82</v>
      </c>
      <c r="AW184" s="13" t="s">
        <v>35</v>
      </c>
      <c r="AX184" s="13" t="s">
        <v>74</v>
      </c>
      <c r="AY184" s="248" t="s">
        <v>126</v>
      </c>
    </row>
    <row r="185" s="14" customFormat="1">
      <c r="A185" s="14"/>
      <c r="B185" s="249"/>
      <c r="C185" s="250"/>
      <c r="D185" s="234" t="s">
        <v>139</v>
      </c>
      <c r="E185" s="251" t="s">
        <v>28</v>
      </c>
      <c r="F185" s="252" t="s">
        <v>253</v>
      </c>
      <c r="G185" s="250"/>
      <c r="H185" s="253">
        <v>180</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139</v>
      </c>
      <c r="AU185" s="259" t="s">
        <v>84</v>
      </c>
      <c r="AV185" s="14" t="s">
        <v>84</v>
      </c>
      <c r="AW185" s="14" t="s">
        <v>35</v>
      </c>
      <c r="AX185" s="14" t="s">
        <v>82</v>
      </c>
      <c r="AY185" s="259" t="s">
        <v>126</v>
      </c>
    </row>
    <row r="186" s="2" customFormat="1" ht="16.5" customHeight="1">
      <c r="A186" s="40"/>
      <c r="B186" s="41"/>
      <c r="C186" s="221" t="s">
        <v>254</v>
      </c>
      <c r="D186" s="221" t="s">
        <v>128</v>
      </c>
      <c r="E186" s="222" t="s">
        <v>255</v>
      </c>
      <c r="F186" s="223" t="s">
        <v>256</v>
      </c>
      <c r="G186" s="224" t="s">
        <v>144</v>
      </c>
      <c r="H186" s="225">
        <v>40</v>
      </c>
      <c r="I186" s="226"/>
      <c r="J186" s="227">
        <f>ROUND(I186*H186,2)</f>
        <v>0</v>
      </c>
      <c r="K186" s="223" t="s">
        <v>132</v>
      </c>
      <c r="L186" s="46"/>
      <c r="M186" s="228" t="s">
        <v>28</v>
      </c>
      <c r="N186" s="229" t="s">
        <v>47</v>
      </c>
      <c r="O186" s="87"/>
      <c r="P186" s="230">
        <f>O186*H186</f>
        <v>0</v>
      </c>
      <c r="Q186" s="230">
        <v>0</v>
      </c>
      <c r="R186" s="230">
        <f>Q186*H186</f>
        <v>0</v>
      </c>
      <c r="S186" s="230">
        <v>0</v>
      </c>
      <c r="T186" s="231">
        <f>S186*H186</f>
        <v>0</v>
      </c>
      <c r="U186" s="40"/>
      <c r="V186" s="40"/>
      <c r="W186" s="40"/>
      <c r="X186" s="40"/>
      <c r="Y186" s="40"/>
      <c r="Z186" s="40"/>
      <c r="AA186" s="40"/>
      <c r="AB186" s="40"/>
      <c r="AC186" s="40"/>
      <c r="AD186" s="40"/>
      <c r="AE186" s="40"/>
      <c r="AR186" s="232" t="s">
        <v>133</v>
      </c>
      <c r="AT186" s="232" t="s">
        <v>128</v>
      </c>
      <c r="AU186" s="232" t="s">
        <v>84</v>
      </c>
      <c r="AY186" s="19" t="s">
        <v>126</v>
      </c>
      <c r="BE186" s="233">
        <f>IF(N186="základní",J186,0)</f>
        <v>0</v>
      </c>
      <c r="BF186" s="233">
        <f>IF(N186="snížená",J186,0)</f>
        <v>0</v>
      </c>
      <c r="BG186" s="233">
        <f>IF(N186="zákl. přenesená",J186,0)</f>
        <v>0</v>
      </c>
      <c r="BH186" s="233">
        <f>IF(N186="sníž. přenesená",J186,0)</f>
        <v>0</v>
      </c>
      <c r="BI186" s="233">
        <f>IF(N186="nulová",J186,0)</f>
        <v>0</v>
      </c>
      <c r="BJ186" s="19" t="s">
        <v>133</v>
      </c>
      <c r="BK186" s="233">
        <f>ROUND(I186*H186,2)</f>
        <v>0</v>
      </c>
      <c r="BL186" s="19" t="s">
        <v>133</v>
      </c>
      <c r="BM186" s="232" t="s">
        <v>257</v>
      </c>
    </row>
    <row r="187" s="2" customFormat="1">
      <c r="A187" s="40"/>
      <c r="B187" s="41"/>
      <c r="C187" s="42"/>
      <c r="D187" s="234" t="s">
        <v>135</v>
      </c>
      <c r="E187" s="42"/>
      <c r="F187" s="235" t="s">
        <v>258</v>
      </c>
      <c r="G187" s="42"/>
      <c r="H187" s="42"/>
      <c r="I187" s="139"/>
      <c r="J187" s="42"/>
      <c r="K187" s="42"/>
      <c r="L187" s="46"/>
      <c r="M187" s="236"/>
      <c r="N187" s="237"/>
      <c r="O187" s="87"/>
      <c r="P187" s="87"/>
      <c r="Q187" s="87"/>
      <c r="R187" s="87"/>
      <c r="S187" s="87"/>
      <c r="T187" s="88"/>
      <c r="U187" s="40"/>
      <c r="V187" s="40"/>
      <c r="W187" s="40"/>
      <c r="X187" s="40"/>
      <c r="Y187" s="40"/>
      <c r="Z187" s="40"/>
      <c r="AA187" s="40"/>
      <c r="AB187" s="40"/>
      <c r="AC187" s="40"/>
      <c r="AD187" s="40"/>
      <c r="AE187" s="40"/>
      <c r="AT187" s="19" t="s">
        <v>135</v>
      </c>
      <c r="AU187" s="19" t="s">
        <v>84</v>
      </c>
    </row>
    <row r="188" s="2" customFormat="1">
      <c r="A188" s="40"/>
      <c r="B188" s="41"/>
      <c r="C188" s="42"/>
      <c r="D188" s="234" t="s">
        <v>137</v>
      </c>
      <c r="E188" s="42"/>
      <c r="F188" s="238" t="s">
        <v>259</v>
      </c>
      <c r="G188" s="42"/>
      <c r="H188" s="42"/>
      <c r="I188" s="139"/>
      <c r="J188" s="42"/>
      <c r="K188" s="42"/>
      <c r="L188" s="46"/>
      <c r="M188" s="236"/>
      <c r="N188" s="237"/>
      <c r="O188" s="87"/>
      <c r="P188" s="87"/>
      <c r="Q188" s="87"/>
      <c r="R188" s="87"/>
      <c r="S188" s="87"/>
      <c r="T188" s="88"/>
      <c r="U188" s="40"/>
      <c r="V188" s="40"/>
      <c r="W188" s="40"/>
      <c r="X188" s="40"/>
      <c r="Y188" s="40"/>
      <c r="Z188" s="40"/>
      <c r="AA188" s="40"/>
      <c r="AB188" s="40"/>
      <c r="AC188" s="40"/>
      <c r="AD188" s="40"/>
      <c r="AE188" s="40"/>
      <c r="AT188" s="19" t="s">
        <v>137</v>
      </c>
      <c r="AU188" s="19" t="s">
        <v>84</v>
      </c>
    </row>
    <row r="189" s="13" customFormat="1">
      <c r="A189" s="13"/>
      <c r="B189" s="239"/>
      <c r="C189" s="240"/>
      <c r="D189" s="234" t="s">
        <v>139</v>
      </c>
      <c r="E189" s="241" t="s">
        <v>28</v>
      </c>
      <c r="F189" s="242" t="s">
        <v>260</v>
      </c>
      <c r="G189" s="240"/>
      <c r="H189" s="241" t="s">
        <v>28</v>
      </c>
      <c r="I189" s="243"/>
      <c r="J189" s="240"/>
      <c r="K189" s="240"/>
      <c r="L189" s="244"/>
      <c r="M189" s="245"/>
      <c r="N189" s="246"/>
      <c r="O189" s="246"/>
      <c r="P189" s="246"/>
      <c r="Q189" s="246"/>
      <c r="R189" s="246"/>
      <c r="S189" s="246"/>
      <c r="T189" s="247"/>
      <c r="U189" s="13"/>
      <c r="V189" s="13"/>
      <c r="W189" s="13"/>
      <c r="X189" s="13"/>
      <c r="Y189" s="13"/>
      <c r="Z189" s="13"/>
      <c r="AA189" s="13"/>
      <c r="AB189" s="13"/>
      <c r="AC189" s="13"/>
      <c r="AD189" s="13"/>
      <c r="AE189" s="13"/>
      <c r="AT189" s="248" t="s">
        <v>139</v>
      </c>
      <c r="AU189" s="248" t="s">
        <v>84</v>
      </c>
      <c r="AV189" s="13" t="s">
        <v>82</v>
      </c>
      <c r="AW189" s="13" t="s">
        <v>35</v>
      </c>
      <c r="AX189" s="13" t="s">
        <v>74</v>
      </c>
      <c r="AY189" s="248" t="s">
        <v>126</v>
      </c>
    </row>
    <row r="190" s="14" customFormat="1">
      <c r="A190" s="14"/>
      <c r="B190" s="249"/>
      <c r="C190" s="250"/>
      <c r="D190" s="234" t="s">
        <v>139</v>
      </c>
      <c r="E190" s="251" t="s">
        <v>28</v>
      </c>
      <c r="F190" s="252" t="s">
        <v>261</v>
      </c>
      <c r="G190" s="250"/>
      <c r="H190" s="253">
        <v>40</v>
      </c>
      <c r="I190" s="254"/>
      <c r="J190" s="250"/>
      <c r="K190" s="250"/>
      <c r="L190" s="255"/>
      <c r="M190" s="256"/>
      <c r="N190" s="257"/>
      <c r="O190" s="257"/>
      <c r="P190" s="257"/>
      <c r="Q190" s="257"/>
      <c r="R190" s="257"/>
      <c r="S190" s="257"/>
      <c r="T190" s="258"/>
      <c r="U190" s="14"/>
      <c r="V190" s="14"/>
      <c r="W190" s="14"/>
      <c r="X190" s="14"/>
      <c r="Y190" s="14"/>
      <c r="Z190" s="14"/>
      <c r="AA190" s="14"/>
      <c r="AB190" s="14"/>
      <c r="AC190" s="14"/>
      <c r="AD190" s="14"/>
      <c r="AE190" s="14"/>
      <c r="AT190" s="259" t="s">
        <v>139</v>
      </c>
      <c r="AU190" s="259" t="s">
        <v>84</v>
      </c>
      <c r="AV190" s="14" t="s">
        <v>84</v>
      </c>
      <c r="AW190" s="14" t="s">
        <v>35</v>
      </c>
      <c r="AX190" s="14" t="s">
        <v>82</v>
      </c>
      <c r="AY190" s="259" t="s">
        <v>126</v>
      </c>
    </row>
    <row r="191" s="2" customFormat="1" ht="16.5" customHeight="1">
      <c r="A191" s="40"/>
      <c r="B191" s="41"/>
      <c r="C191" s="221" t="s">
        <v>262</v>
      </c>
      <c r="D191" s="221" t="s">
        <v>128</v>
      </c>
      <c r="E191" s="222" t="s">
        <v>263</v>
      </c>
      <c r="F191" s="223" t="s">
        <v>264</v>
      </c>
      <c r="G191" s="224" t="s">
        <v>144</v>
      </c>
      <c r="H191" s="225">
        <v>40</v>
      </c>
      <c r="I191" s="226"/>
      <c r="J191" s="227">
        <f>ROUND(I191*H191,2)</f>
        <v>0</v>
      </c>
      <c r="K191" s="223" t="s">
        <v>132</v>
      </c>
      <c r="L191" s="46"/>
      <c r="M191" s="228" t="s">
        <v>28</v>
      </c>
      <c r="N191" s="229" t="s">
        <v>47</v>
      </c>
      <c r="O191" s="87"/>
      <c r="P191" s="230">
        <f>O191*H191</f>
        <v>0</v>
      </c>
      <c r="Q191" s="230">
        <v>0</v>
      </c>
      <c r="R191" s="230">
        <f>Q191*H191</f>
        <v>0</v>
      </c>
      <c r="S191" s="230">
        <v>0</v>
      </c>
      <c r="T191" s="231">
        <f>S191*H191</f>
        <v>0</v>
      </c>
      <c r="U191" s="40"/>
      <c r="V191" s="40"/>
      <c r="W191" s="40"/>
      <c r="X191" s="40"/>
      <c r="Y191" s="40"/>
      <c r="Z191" s="40"/>
      <c r="AA191" s="40"/>
      <c r="AB191" s="40"/>
      <c r="AC191" s="40"/>
      <c r="AD191" s="40"/>
      <c r="AE191" s="40"/>
      <c r="AR191" s="232" t="s">
        <v>133</v>
      </c>
      <c r="AT191" s="232" t="s">
        <v>128</v>
      </c>
      <c r="AU191" s="232" t="s">
        <v>84</v>
      </c>
      <c r="AY191" s="19" t="s">
        <v>126</v>
      </c>
      <c r="BE191" s="233">
        <f>IF(N191="základní",J191,0)</f>
        <v>0</v>
      </c>
      <c r="BF191" s="233">
        <f>IF(N191="snížená",J191,0)</f>
        <v>0</v>
      </c>
      <c r="BG191" s="233">
        <f>IF(N191="zákl. přenesená",J191,0)</f>
        <v>0</v>
      </c>
      <c r="BH191" s="233">
        <f>IF(N191="sníž. přenesená",J191,0)</f>
        <v>0</v>
      </c>
      <c r="BI191" s="233">
        <f>IF(N191="nulová",J191,0)</f>
        <v>0</v>
      </c>
      <c r="BJ191" s="19" t="s">
        <v>133</v>
      </c>
      <c r="BK191" s="233">
        <f>ROUND(I191*H191,2)</f>
        <v>0</v>
      </c>
      <c r="BL191" s="19" t="s">
        <v>133</v>
      </c>
      <c r="BM191" s="232" t="s">
        <v>265</v>
      </c>
    </row>
    <row r="192" s="2" customFormat="1">
      <c r="A192" s="40"/>
      <c r="B192" s="41"/>
      <c r="C192" s="42"/>
      <c r="D192" s="234" t="s">
        <v>135</v>
      </c>
      <c r="E192" s="42"/>
      <c r="F192" s="235" t="s">
        <v>266</v>
      </c>
      <c r="G192" s="42"/>
      <c r="H192" s="42"/>
      <c r="I192" s="139"/>
      <c r="J192" s="42"/>
      <c r="K192" s="42"/>
      <c r="L192" s="46"/>
      <c r="M192" s="236"/>
      <c r="N192" s="237"/>
      <c r="O192" s="87"/>
      <c r="P192" s="87"/>
      <c r="Q192" s="87"/>
      <c r="R192" s="87"/>
      <c r="S192" s="87"/>
      <c r="T192" s="88"/>
      <c r="U192" s="40"/>
      <c r="V192" s="40"/>
      <c r="W192" s="40"/>
      <c r="X192" s="40"/>
      <c r="Y192" s="40"/>
      <c r="Z192" s="40"/>
      <c r="AA192" s="40"/>
      <c r="AB192" s="40"/>
      <c r="AC192" s="40"/>
      <c r="AD192" s="40"/>
      <c r="AE192" s="40"/>
      <c r="AT192" s="19" t="s">
        <v>135</v>
      </c>
      <c r="AU192" s="19" t="s">
        <v>84</v>
      </c>
    </row>
    <row r="193" s="2" customFormat="1">
      <c r="A193" s="40"/>
      <c r="B193" s="41"/>
      <c r="C193" s="42"/>
      <c r="D193" s="234" t="s">
        <v>137</v>
      </c>
      <c r="E193" s="42"/>
      <c r="F193" s="238" t="s">
        <v>267</v>
      </c>
      <c r="G193" s="42"/>
      <c r="H193" s="42"/>
      <c r="I193" s="139"/>
      <c r="J193" s="42"/>
      <c r="K193" s="42"/>
      <c r="L193" s="46"/>
      <c r="M193" s="236"/>
      <c r="N193" s="237"/>
      <c r="O193" s="87"/>
      <c r="P193" s="87"/>
      <c r="Q193" s="87"/>
      <c r="R193" s="87"/>
      <c r="S193" s="87"/>
      <c r="T193" s="88"/>
      <c r="U193" s="40"/>
      <c r="V193" s="40"/>
      <c r="W193" s="40"/>
      <c r="X193" s="40"/>
      <c r="Y193" s="40"/>
      <c r="Z193" s="40"/>
      <c r="AA193" s="40"/>
      <c r="AB193" s="40"/>
      <c r="AC193" s="40"/>
      <c r="AD193" s="40"/>
      <c r="AE193" s="40"/>
      <c r="AT193" s="19" t="s">
        <v>137</v>
      </c>
      <c r="AU193" s="19" t="s">
        <v>84</v>
      </c>
    </row>
    <row r="194" s="13" customFormat="1">
      <c r="A194" s="13"/>
      <c r="B194" s="239"/>
      <c r="C194" s="240"/>
      <c r="D194" s="234" t="s">
        <v>139</v>
      </c>
      <c r="E194" s="241" t="s">
        <v>28</v>
      </c>
      <c r="F194" s="242" t="s">
        <v>268</v>
      </c>
      <c r="G194" s="240"/>
      <c r="H194" s="241" t="s">
        <v>28</v>
      </c>
      <c r="I194" s="243"/>
      <c r="J194" s="240"/>
      <c r="K194" s="240"/>
      <c r="L194" s="244"/>
      <c r="M194" s="245"/>
      <c r="N194" s="246"/>
      <c r="O194" s="246"/>
      <c r="P194" s="246"/>
      <c r="Q194" s="246"/>
      <c r="R194" s="246"/>
      <c r="S194" s="246"/>
      <c r="T194" s="247"/>
      <c r="U194" s="13"/>
      <c r="V194" s="13"/>
      <c r="W194" s="13"/>
      <c r="X194" s="13"/>
      <c r="Y194" s="13"/>
      <c r="Z194" s="13"/>
      <c r="AA194" s="13"/>
      <c r="AB194" s="13"/>
      <c r="AC194" s="13"/>
      <c r="AD194" s="13"/>
      <c r="AE194" s="13"/>
      <c r="AT194" s="248" t="s">
        <v>139</v>
      </c>
      <c r="AU194" s="248" t="s">
        <v>84</v>
      </c>
      <c r="AV194" s="13" t="s">
        <v>82</v>
      </c>
      <c r="AW194" s="13" t="s">
        <v>35</v>
      </c>
      <c r="AX194" s="13" t="s">
        <v>74</v>
      </c>
      <c r="AY194" s="248" t="s">
        <v>126</v>
      </c>
    </row>
    <row r="195" s="14" customFormat="1">
      <c r="A195" s="14"/>
      <c r="B195" s="249"/>
      <c r="C195" s="250"/>
      <c r="D195" s="234" t="s">
        <v>139</v>
      </c>
      <c r="E195" s="251" t="s">
        <v>28</v>
      </c>
      <c r="F195" s="252" t="s">
        <v>261</v>
      </c>
      <c r="G195" s="250"/>
      <c r="H195" s="253">
        <v>40</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139</v>
      </c>
      <c r="AU195" s="259" t="s">
        <v>84</v>
      </c>
      <c r="AV195" s="14" t="s">
        <v>84</v>
      </c>
      <c r="AW195" s="14" t="s">
        <v>35</v>
      </c>
      <c r="AX195" s="14" t="s">
        <v>82</v>
      </c>
      <c r="AY195" s="259" t="s">
        <v>126</v>
      </c>
    </row>
    <row r="196" s="2" customFormat="1" ht="16.5" customHeight="1">
      <c r="A196" s="40"/>
      <c r="B196" s="41"/>
      <c r="C196" s="221" t="s">
        <v>8</v>
      </c>
      <c r="D196" s="221" t="s">
        <v>128</v>
      </c>
      <c r="E196" s="222" t="s">
        <v>269</v>
      </c>
      <c r="F196" s="223" t="s">
        <v>270</v>
      </c>
      <c r="G196" s="224" t="s">
        <v>144</v>
      </c>
      <c r="H196" s="225">
        <v>0.69099999999999995</v>
      </c>
      <c r="I196" s="226"/>
      <c r="J196" s="227">
        <f>ROUND(I196*H196,2)</f>
        <v>0</v>
      </c>
      <c r="K196" s="223" t="s">
        <v>28</v>
      </c>
      <c r="L196" s="46"/>
      <c r="M196" s="228" t="s">
        <v>28</v>
      </c>
      <c r="N196" s="229" t="s">
        <v>47</v>
      </c>
      <c r="O196" s="87"/>
      <c r="P196" s="230">
        <f>O196*H196</f>
        <v>0</v>
      </c>
      <c r="Q196" s="230">
        <v>0</v>
      </c>
      <c r="R196" s="230">
        <f>Q196*H196</f>
        <v>0</v>
      </c>
      <c r="S196" s="230">
        <v>0</v>
      </c>
      <c r="T196" s="231">
        <f>S196*H196</f>
        <v>0</v>
      </c>
      <c r="U196" s="40"/>
      <c r="V196" s="40"/>
      <c r="W196" s="40"/>
      <c r="X196" s="40"/>
      <c r="Y196" s="40"/>
      <c r="Z196" s="40"/>
      <c r="AA196" s="40"/>
      <c r="AB196" s="40"/>
      <c r="AC196" s="40"/>
      <c r="AD196" s="40"/>
      <c r="AE196" s="40"/>
      <c r="AR196" s="232" t="s">
        <v>133</v>
      </c>
      <c r="AT196" s="232" t="s">
        <v>128</v>
      </c>
      <c r="AU196" s="232" t="s">
        <v>84</v>
      </c>
      <c r="AY196" s="19" t="s">
        <v>126</v>
      </c>
      <c r="BE196" s="233">
        <f>IF(N196="základní",J196,0)</f>
        <v>0</v>
      </c>
      <c r="BF196" s="233">
        <f>IF(N196="snížená",J196,0)</f>
        <v>0</v>
      </c>
      <c r="BG196" s="233">
        <f>IF(N196="zákl. přenesená",J196,0)</f>
        <v>0</v>
      </c>
      <c r="BH196" s="233">
        <f>IF(N196="sníž. přenesená",J196,0)</f>
        <v>0</v>
      </c>
      <c r="BI196" s="233">
        <f>IF(N196="nulová",J196,0)</f>
        <v>0</v>
      </c>
      <c r="BJ196" s="19" t="s">
        <v>133</v>
      </c>
      <c r="BK196" s="233">
        <f>ROUND(I196*H196,2)</f>
        <v>0</v>
      </c>
      <c r="BL196" s="19" t="s">
        <v>133</v>
      </c>
      <c r="BM196" s="232" t="s">
        <v>271</v>
      </c>
    </row>
    <row r="197" s="2" customFormat="1">
      <c r="A197" s="40"/>
      <c r="B197" s="41"/>
      <c r="C197" s="42"/>
      <c r="D197" s="234" t="s">
        <v>135</v>
      </c>
      <c r="E197" s="42"/>
      <c r="F197" s="235" t="s">
        <v>270</v>
      </c>
      <c r="G197" s="42"/>
      <c r="H197" s="42"/>
      <c r="I197" s="139"/>
      <c r="J197" s="42"/>
      <c r="K197" s="42"/>
      <c r="L197" s="46"/>
      <c r="M197" s="236"/>
      <c r="N197" s="237"/>
      <c r="O197" s="87"/>
      <c r="P197" s="87"/>
      <c r="Q197" s="87"/>
      <c r="R197" s="87"/>
      <c r="S197" s="87"/>
      <c r="T197" s="88"/>
      <c r="U197" s="40"/>
      <c r="V197" s="40"/>
      <c r="W197" s="40"/>
      <c r="X197" s="40"/>
      <c r="Y197" s="40"/>
      <c r="Z197" s="40"/>
      <c r="AA197" s="40"/>
      <c r="AB197" s="40"/>
      <c r="AC197" s="40"/>
      <c r="AD197" s="40"/>
      <c r="AE197" s="40"/>
      <c r="AT197" s="19" t="s">
        <v>135</v>
      </c>
      <c r="AU197" s="19" t="s">
        <v>84</v>
      </c>
    </row>
    <row r="198" s="2" customFormat="1">
      <c r="A198" s="40"/>
      <c r="B198" s="41"/>
      <c r="C198" s="42"/>
      <c r="D198" s="234" t="s">
        <v>137</v>
      </c>
      <c r="E198" s="42"/>
      <c r="F198" s="238" t="s">
        <v>272</v>
      </c>
      <c r="G198" s="42"/>
      <c r="H198" s="42"/>
      <c r="I198" s="139"/>
      <c r="J198" s="42"/>
      <c r="K198" s="42"/>
      <c r="L198" s="46"/>
      <c r="M198" s="236"/>
      <c r="N198" s="237"/>
      <c r="O198" s="87"/>
      <c r="P198" s="87"/>
      <c r="Q198" s="87"/>
      <c r="R198" s="87"/>
      <c r="S198" s="87"/>
      <c r="T198" s="88"/>
      <c r="U198" s="40"/>
      <c r="V198" s="40"/>
      <c r="W198" s="40"/>
      <c r="X198" s="40"/>
      <c r="Y198" s="40"/>
      <c r="Z198" s="40"/>
      <c r="AA198" s="40"/>
      <c r="AB198" s="40"/>
      <c r="AC198" s="40"/>
      <c r="AD198" s="40"/>
      <c r="AE198" s="40"/>
      <c r="AT198" s="19" t="s">
        <v>137</v>
      </c>
      <c r="AU198" s="19" t="s">
        <v>84</v>
      </c>
    </row>
    <row r="199" s="13" customFormat="1">
      <c r="A199" s="13"/>
      <c r="B199" s="239"/>
      <c r="C199" s="240"/>
      <c r="D199" s="234" t="s">
        <v>139</v>
      </c>
      <c r="E199" s="241" t="s">
        <v>28</v>
      </c>
      <c r="F199" s="242" t="s">
        <v>273</v>
      </c>
      <c r="G199" s="240"/>
      <c r="H199" s="241" t="s">
        <v>28</v>
      </c>
      <c r="I199" s="243"/>
      <c r="J199" s="240"/>
      <c r="K199" s="240"/>
      <c r="L199" s="244"/>
      <c r="M199" s="245"/>
      <c r="N199" s="246"/>
      <c r="O199" s="246"/>
      <c r="P199" s="246"/>
      <c r="Q199" s="246"/>
      <c r="R199" s="246"/>
      <c r="S199" s="246"/>
      <c r="T199" s="247"/>
      <c r="U199" s="13"/>
      <c r="V199" s="13"/>
      <c r="W199" s="13"/>
      <c r="X199" s="13"/>
      <c r="Y199" s="13"/>
      <c r="Z199" s="13"/>
      <c r="AA199" s="13"/>
      <c r="AB199" s="13"/>
      <c r="AC199" s="13"/>
      <c r="AD199" s="13"/>
      <c r="AE199" s="13"/>
      <c r="AT199" s="248" t="s">
        <v>139</v>
      </c>
      <c r="AU199" s="248" t="s">
        <v>84</v>
      </c>
      <c r="AV199" s="13" t="s">
        <v>82</v>
      </c>
      <c r="AW199" s="13" t="s">
        <v>35</v>
      </c>
      <c r="AX199" s="13" t="s">
        <v>74</v>
      </c>
      <c r="AY199" s="248" t="s">
        <v>126</v>
      </c>
    </row>
    <row r="200" s="14" customFormat="1">
      <c r="A200" s="14"/>
      <c r="B200" s="249"/>
      <c r="C200" s="250"/>
      <c r="D200" s="234" t="s">
        <v>139</v>
      </c>
      <c r="E200" s="251" t="s">
        <v>28</v>
      </c>
      <c r="F200" s="252" t="s">
        <v>274</v>
      </c>
      <c r="G200" s="250"/>
      <c r="H200" s="253">
        <v>0.57799999999999996</v>
      </c>
      <c r="I200" s="254"/>
      <c r="J200" s="250"/>
      <c r="K200" s="250"/>
      <c r="L200" s="255"/>
      <c r="M200" s="256"/>
      <c r="N200" s="257"/>
      <c r="O200" s="257"/>
      <c r="P200" s="257"/>
      <c r="Q200" s="257"/>
      <c r="R200" s="257"/>
      <c r="S200" s="257"/>
      <c r="T200" s="258"/>
      <c r="U200" s="14"/>
      <c r="V200" s="14"/>
      <c r="W200" s="14"/>
      <c r="X200" s="14"/>
      <c r="Y200" s="14"/>
      <c r="Z200" s="14"/>
      <c r="AA200" s="14"/>
      <c r="AB200" s="14"/>
      <c r="AC200" s="14"/>
      <c r="AD200" s="14"/>
      <c r="AE200" s="14"/>
      <c r="AT200" s="259" t="s">
        <v>139</v>
      </c>
      <c r="AU200" s="259" t="s">
        <v>84</v>
      </c>
      <c r="AV200" s="14" t="s">
        <v>84</v>
      </c>
      <c r="AW200" s="14" t="s">
        <v>35</v>
      </c>
      <c r="AX200" s="14" t="s">
        <v>74</v>
      </c>
      <c r="AY200" s="259" t="s">
        <v>126</v>
      </c>
    </row>
    <row r="201" s="14" customFormat="1">
      <c r="A201" s="14"/>
      <c r="B201" s="249"/>
      <c r="C201" s="250"/>
      <c r="D201" s="234" t="s">
        <v>139</v>
      </c>
      <c r="E201" s="251" t="s">
        <v>28</v>
      </c>
      <c r="F201" s="252" t="s">
        <v>275</v>
      </c>
      <c r="G201" s="250"/>
      <c r="H201" s="253">
        <v>0.113</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139</v>
      </c>
      <c r="AU201" s="259" t="s">
        <v>84</v>
      </c>
      <c r="AV201" s="14" t="s">
        <v>84</v>
      </c>
      <c r="AW201" s="14" t="s">
        <v>35</v>
      </c>
      <c r="AX201" s="14" t="s">
        <v>74</v>
      </c>
      <c r="AY201" s="259" t="s">
        <v>126</v>
      </c>
    </row>
    <row r="202" s="15" customFormat="1">
      <c r="A202" s="15"/>
      <c r="B202" s="260"/>
      <c r="C202" s="261"/>
      <c r="D202" s="234" t="s">
        <v>139</v>
      </c>
      <c r="E202" s="262" t="s">
        <v>28</v>
      </c>
      <c r="F202" s="263" t="s">
        <v>155</v>
      </c>
      <c r="G202" s="261"/>
      <c r="H202" s="264">
        <v>0.69099999999999995</v>
      </c>
      <c r="I202" s="265"/>
      <c r="J202" s="261"/>
      <c r="K202" s="261"/>
      <c r="L202" s="266"/>
      <c r="M202" s="267"/>
      <c r="N202" s="268"/>
      <c r="O202" s="268"/>
      <c r="P202" s="268"/>
      <c r="Q202" s="268"/>
      <c r="R202" s="268"/>
      <c r="S202" s="268"/>
      <c r="T202" s="269"/>
      <c r="U202" s="15"/>
      <c r="V202" s="15"/>
      <c r="W202" s="15"/>
      <c r="X202" s="15"/>
      <c r="Y202" s="15"/>
      <c r="Z202" s="15"/>
      <c r="AA202" s="15"/>
      <c r="AB202" s="15"/>
      <c r="AC202" s="15"/>
      <c r="AD202" s="15"/>
      <c r="AE202" s="15"/>
      <c r="AT202" s="270" t="s">
        <v>139</v>
      </c>
      <c r="AU202" s="270" t="s">
        <v>84</v>
      </c>
      <c r="AV202" s="15" t="s">
        <v>133</v>
      </c>
      <c r="AW202" s="15" t="s">
        <v>35</v>
      </c>
      <c r="AX202" s="15" t="s">
        <v>82</v>
      </c>
      <c r="AY202" s="270" t="s">
        <v>126</v>
      </c>
    </row>
    <row r="203" s="2" customFormat="1" ht="16.5" customHeight="1">
      <c r="A203" s="40"/>
      <c r="B203" s="41"/>
      <c r="C203" s="221" t="s">
        <v>276</v>
      </c>
      <c r="D203" s="221" t="s">
        <v>128</v>
      </c>
      <c r="E203" s="222" t="s">
        <v>277</v>
      </c>
      <c r="F203" s="223" t="s">
        <v>278</v>
      </c>
      <c r="G203" s="224" t="s">
        <v>279</v>
      </c>
      <c r="H203" s="225">
        <v>434.25</v>
      </c>
      <c r="I203" s="226"/>
      <c r="J203" s="227">
        <f>ROUND(I203*H203,2)</f>
        <v>0</v>
      </c>
      <c r="K203" s="223" t="s">
        <v>28</v>
      </c>
      <c r="L203" s="46"/>
      <c r="M203" s="228" t="s">
        <v>28</v>
      </c>
      <c r="N203" s="229" t="s">
        <v>47</v>
      </c>
      <c r="O203" s="87"/>
      <c r="P203" s="230">
        <f>O203*H203</f>
        <v>0</v>
      </c>
      <c r="Q203" s="230">
        <v>0</v>
      </c>
      <c r="R203" s="230">
        <f>Q203*H203</f>
        <v>0</v>
      </c>
      <c r="S203" s="230">
        <v>0</v>
      </c>
      <c r="T203" s="231">
        <f>S203*H203</f>
        <v>0</v>
      </c>
      <c r="U203" s="40"/>
      <c r="V203" s="40"/>
      <c r="W203" s="40"/>
      <c r="X203" s="40"/>
      <c r="Y203" s="40"/>
      <c r="Z203" s="40"/>
      <c r="AA203" s="40"/>
      <c r="AB203" s="40"/>
      <c r="AC203" s="40"/>
      <c r="AD203" s="40"/>
      <c r="AE203" s="40"/>
      <c r="AR203" s="232" t="s">
        <v>133</v>
      </c>
      <c r="AT203" s="232" t="s">
        <v>128</v>
      </c>
      <c r="AU203" s="232" t="s">
        <v>84</v>
      </c>
      <c r="AY203" s="19" t="s">
        <v>126</v>
      </c>
      <c r="BE203" s="233">
        <f>IF(N203="základní",J203,0)</f>
        <v>0</v>
      </c>
      <c r="BF203" s="233">
        <f>IF(N203="snížená",J203,0)</f>
        <v>0</v>
      </c>
      <c r="BG203" s="233">
        <f>IF(N203="zákl. přenesená",J203,0)</f>
        <v>0</v>
      </c>
      <c r="BH203" s="233">
        <f>IF(N203="sníž. přenesená",J203,0)</f>
        <v>0</v>
      </c>
      <c r="BI203" s="233">
        <f>IF(N203="nulová",J203,0)</f>
        <v>0</v>
      </c>
      <c r="BJ203" s="19" t="s">
        <v>133</v>
      </c>
      <c r="BK203" s="233">
        <f>ROUND(I203*H203,2)</f>
        <v>0</v>
      </c>
      <c r="BL203" s="19" t="s">
        <v>133</v>
      </c>
      <c r="BM203" s="232" t="s">
        <v>280</v>
      </c>
    </row>
    <row r="204" s="2" customFormat="1">
      <c r="A204" s="40"/>
      <c r="B204" s="41"/>
      <c r="C204" s="42"/>
      <c r="D204" s="234" t="s">
        <v>135</v>
      </c>
      <c r="E204" s="42"/>
      <c r="F204" s="235" t="s">
        <v>281</v>
      </c>
      <c r="G204" s="42"/>
      <c r="H204" s="42"/>
      <c r="I204" s="139"/>
      <c r="J204" s="42"/>
      <c r="K204" s="42"/>
      <c r="L204" s="46"/>
      <c r="M204" s="236"/>
      <c r="N204" s="237"/>
      <c r="O204" s="87"/>
      <c r="P204" s="87"/>
      <c r="Q204" s="87"/>
      <c r="R204" s="87"/>
      <c r="S204" s="87"/>
      <c r="T204" s="88"/>
      <c r="U204" s="40"/>
      <c r="V204" s="40"/>
      <c r="W204" s="40"/>
      <c r="X204" s="40"/>
      <c r="Y204" s="40"/>
      <c r="Z204" s="40"/>
      <c r="AA204" s="40"/>
      <c r="AB204" s="40"/>
      <c r="AC204" s="40"/>
      <c r="AD204" s="40"/>
      <c r="AE204" s="40"/>
      <c r="AT204" s="19" t="s">
        <v>135</v>
      </c>
      <c r="AU204" s="19" t="s">
        <v>84</v>
      </c>
    </row>
    <row r="205" s="13" customFormat="1">
      <c r="A205" s="13"/>
      <c r="B205" s="239"/>
      <c r="C205" s="240"/>
      <c r="D205" s="234" t="s">
        <v>139</v>
      </c>
      <c r="E205" s="241" t="s">
        <v>28</v>
      </c>
      <c r="F205" s="242" t="s">
        <v>282</v>
      </c>
      <c r="G205" s="240"/>
      <c r="H205" s="241" t="s">
        <v>28</v>
      </c>
      <c r="I205" s="243"/>
      <c r="J205" s="240"/>
      <c r="K205" s="240"/>
      <c r="L205" s="244"/>
      <c r="M205" s="245"/>
      <c r="N205" s="246"/>
      <c r="O205" s="246"/>
      <c r="P205" s="246"/>
      <c r="Q205" s="246"/>
      <c r="R205" s="246"/>
      <c r="S205" s="246"/>
      <c r="T205" s="247"/>
      <c r="U205" s="13"/>
      <c r="V205" s="13"/>
      <c r="W205" s="13"/>
      <c r="X205" s="13"/>
      <c r="Y205" s="13"/>
      <c r="Z205" s="13"/>
      <c r="AA205" s="13"/>
      <c r="AB205" s="13"/>
      <c r="AC205" s="13"/>
      <c r="AD205" s="13"/>
      <c r="AE205" s="13"/>
      <c r="AT205" s="248" t="s">
        <v>139</v>
      </c>
      <c r="AU205" s="248" t="s">
        <v>84</v>
      </c>
      <c r="AV205" s="13" t="s">
        <v>82</v>
      </c>
      <c r="AW205" s="13" t="s">
        <v>35</v>
      </c>
      <c r="AX205" s="13" t="s">
        <v>74</v>
      </c>
      <c r="AY205" s="248" t="s">
        <v>126</v>
      </c>
    </row>
    <row r="206" s="14" customFormat="1">
      <c r="A206" s="14"/>
      <c r="B206" s="249"/>
      <c r="C206" s="250"/>
      <c r="D206" s="234" t="s">
        <v>139</v>
      </c>
      <c r="E206" s="251" t="s">
        <v>28</v>
      </c>
      <c r="F206" s="252" t="s">
        <v>283</v>
      </c>
      <c r="G206" s="250"/>
      <c r="H206" s="253">
        <v>434.25</v>
      </c>
      <c r="I206" s="254"/>
      <c r="J206" s="250"/>
      <c r="K206" s="250"/>
      <c r="L206" s="255"/>
      <c r="M206" s="256"/>
      <c r="N206" s="257"/>
      <c r="O206" s="257"/>
      <c r="P206" s="257"/>
      <c r="Q206" s="257"/>
      <c r="R206" s="257"/>
      <c r="S206" s="257"/>
      <c r="T206" s="258"/>
      <c r="U206" s="14"/>
      <c r="V206" s="14"/>
      <c r="W206" s="14"/>
      <c r="X206" s="14"/>
      <c r="Y206" s="14"/>
      <c r="Z206" s="14"/>
      <c r="AA206" s="14"/>
      <c r="AB206" s="14"/>
      <c r="AC206" s="14"/>
      <c r="AD206" s="14"/>
      <c r="AE206" s="14"/>
      <c r="AT206" s="259" t="s">
        <v>139</v>
      </c>
      <c r="AU206" s="259" t="s">
        <v>84</v>
      </c>
      <c r="AV206" s="14" t="s">
        <v>84</v>
      </c>
      <c r="AW206" s="14" t="s">
        <v>35</v>
      </c>
      <c r="AX206" s="14" t="s">
        <v>82</v>
      </c>
      <c r="AY206" s="259" t="s">
        <v>126</v>
      </c>
    </row>
    <row r="207" s="2" customFormat="1" ht="16.5" customHeight="1">
      <c r="A207" s="40"/>
      <c r="B207" s="41"/>
      <c r="C207" s="221" t="s">
        <v>284</v>
      </c>
      <c r="D207" s="221" t="s">
        <v>128</v>
      </c>
      <c r="E207" s="222" t="s">
        <v>285</v>
      </c>
      <c r="F207" s="223" t="s">
        <v>286</v>
      </c>
      <c r="G207" s="224" t="s">
        <v>279</v>
      </c>
      <c r="H207" s="225">
        <v>3</v>
      </c>
      <c r="I207" s="226"/>
      <c r="J207" s="227">
        <f>ROUND(I207*H207,2)</f>
        <v>0</v>
      </c>
      <c r="K207" s="223" t="s">
        <v>28</v>
      </c>
      <c r="L207" s="46"/>
      <c r="M207" s="228" t="s">
        <v>28</v>
      </c>
      <c r="N207" s="229" t="s">
        <v>47</v>
      </c>
      <c r="O207" s="87"/>
      <c r="P207" s="230">
        <f>O207*H207</f>
        <v>0</v>
      </c>
      <c r="Q207" s="230">
        <v>0</v>
      </c>
      <c r="R207" s="230">
        <f>Q207*H207</f>
        <v>0</v>
      </c>
      <c r="S207" s="230">
        <v>0</v>
      </c>
      <c r="T207" s="231">
        <f>S207*H207</f>
        <v>0</v>
      </c>
      <c r="U207" s="40"/>
      <c r="V207" s="40"/>
      <c r="W207" s="40"/>
      <c r="X207" s="40"/>
      <c r="Y207" s="40"/>
      <c r="Z207" s="40"/>
      <c r="AA207" s="40"/>
      <c r="AB207" s="40"/>
      <c r="AC207" s="40"/>
      <c r="AD207" s="40"/>
      <c r="AE207" s="40"/>
      <c r="AR207" s="232" t="s">
        <v>133</v>
      </c>
      <c r="AT207" s="232" t="s">
        <v>128</v>
      </c>
      <c r="AU207" s="232" t="s">
        <v>84</v>
      </c>
      <c r="AY207" s="19" t="s">
        <v>126</v>
      </c>
      <c r="BE207" s="233">
        <f>IF(N207="základní",J207,0)</f>
        <v>0</v>
      </c>
      <c r="BF207" s="233">
        <f>IF(N207="snížená",J207,0)</f>
        <v>0</v>
      </c>
      <c r="BG207" s="233">
        <f>IF(N207="zákl. přenesená",J207,0)</f>
        <v>0</v>
      </c>
      <c r="BH207" s="233">
        <f>IF(N207="sníž. přenesená",J207,0)</f>
        <v>0</v>
      </c>
      <c r="BI207" s="233">
        <f>IF(N207="nulová",J207,0)</f>
        <v>0</v>
      </c>
      <c r="BJ207" s="19" t="s">
        <v>133</v>
      </c>
      <c r="BK207" s="233">
        <f>ROUND(I207*H207,2)</f>
        <v>0</v>
      </c>
      <c r="BL207" s="19" t="s">
        <v>133</v>
      </c>
      <c r="BM207" s="232" t="s">
        <v>287</v>
      </c>
    </row>
    <row r="208" s="2" customFormat="1">
      <c r="A208" s="40"/>
      <c r="B208" s="41"/>
      <c r="C208" s="42"/>
      <c r="D208" s="234" t="s">
        <v>135</v>
      </c>
      <c r="E208" s="42"/>
      <c r="F208" s="235" t="s">
        <v>288</v>
      </c>
      <c r="G208" s="42"/>
      <c r="H208" s="42"/>
      <c r="I208" s="139"/>
      <c r="J208" s="42"/>
      <c r="K208" s="42"/>
      <c r="L208" s="46"/>
      <c r="M208" s="236"/>
      <c r="N208" s="237"/>
      <c r="O208" s="87"/>
      <c r="P208" s="87"/>
      <c r="Q208" s="87"/>
      <c r="R208" s="87"/>
      <c r="S208" s="87"/>
      <c r="T208" s="88"/>
      <c r="U208" s="40"/>
      <c r="V208" s="40"/>
      <c r="W208" s="40"/>
      <c r="X208" s="40"/>
      <c r="Y208" s="40"/>
      <c r="Z208" s="40"/>
      <c r="AA208" s="40"/>
      <c r="AB208" s="40"/>
      <c r="AC208" s="40"/>
      <c r="AD208" s="40"/>
      <c r="AE208" s="40"/>
      <c r="AT208" s="19" t="s">
        <v>135</v>
      </c>
      <c r="AU208" s="19" t="s">
        <v>84</v>
      </c>
    </row>
    <row r="209" s="13" customFormat="1">
      <c r="A209" s="13"/>
      <c r="B209" s="239"/>
      <c r="C209" s="240"/>
      <c r="D209" s="234" t="s">
        <v>139</v>
      </c>
      <c r="E209" s="241" t="s">
        <v>28</v>
      </c>
      <c r="F209" s="242" t="s">
        <v>289</v>
      </c>
      <c r="G209" s="240"/>
      <c r="H209" s="241" t="s">
        <v>28</v>
      </c>
      <c r="I209" s="243"/>
      <c r="J209" s="240"/>
      <c r="K209" s="240"/>
      <c r="L209" s="244"/>
      <c r="M209" s="245"/>
      <c r="N209" s="246"/>
      <c r="O209" s="246"/>
      <c r="P209" s="246"/>
      <c r="Q209" s="246"/>
      <c r="R209" s="246"/>
      <c r="S209" s="246"/>
      <c r="T209" s="247"/>
      <c r="U209" s="13"/>
      <c r="V209" s="13"/>
      <c r="W209" s="13"/>
      <c r="X209" s="13"/>
      <c r="Y209" s="13"/>
      <c r="Z209" s="13"/>
      <c r="AA209" s="13"/>
      <c r="AB209" s="13"/>
      <c r="AC209" s="13"/>
      <c r="AD209" s="13"/>
      <c r="AE209" s="13"/>
      <c r="AT209" s="248" t="s">
        <v>139</v>
      </c>
      <c r="AU209" s="248" t="s">
        <v>84</v>
      </c>
      <c r="AV209" s="13" t="s">
        <v>82</v>
      </c>
      <c r="AW209" s="13" t="s">
        <v>35</v>
      </c>
      <c r="AX209" s="13" t="s">
        <v>74</v>
      </c>
      <c r="AY209" s="248" t="s">
        <v>126</v>
      </c>
    </row>
    <row r="210" s="14" customFormat="1">
      <c r="A210" s="14"/>
      <c r="B210" s="249"/>
      <c r="C210" s="250"/>
      <c r="D210" s="234" t="s">
        <v>139</v>
      </c>
      <c r="E210" s="251" t="s">
        <v>28</v>
      </c>
      <c r="F210" s="252" t="s">
        <v>290</v>
      </c>
      <c r="G210" s="250"/>
      <c r="H210" s="253">
        <v>3</v>
      </c>
      <c r="I210" s="254"/>
      <c r="J210" s="250"/>
      <c r="K210" s="250"/>
      <c r="L210" s="255"/>
      <c r="M210" s="256"/>
      <c r="N210" s="257"/>
      <c r="O210" s="257"/>
      <c r="P210" s="257"/>
      <c r="Q210" s="257"/>
      <c r="R210" s="257"/>
      <c r="S210" s="257"/>
      <c r="T210" s="258"/>
      <c r="U210" s="14"/>
      <c r="V210" s="14"/>
      <c r="W210" s="14"/>
      <c r="X210" s="14"/>
      <c r="Y210" s="14"/>
      <c r="Z210" s="14"/>
      <c r="AA210" s="14"/>
      <c r="AB210" s="14"/>
      <c r="AC210" s="14"/>
      <c r="AD210" s="14"/>
      <c r="AE210" s="14"/>
      <c r="AT210" s="259" t="s">
        <v>139</v>
      </c>
      <c r="AU210" s="259" t="s">
        <v>84</v>
      </c>
      <c r="AV210" s="14" t="s">
        <v>84</v>
      </c>
      <c r="AW210" s="14" t="s">
        <v>35</v>
      </c>
      <c r="AX210" s="14" t="s">
        <v>82</v>
      </c>
      <c r="AY210" s="259" t="s">
        <v>126</v>
      </c>
    </row>
    <row r="211" s="2" customFormat="1" ht="16.5" customHeight="1">
      <c r="A211" s="40"/>
      <c r="B211" s="41"/>
      <c r="C211" s="221" t="s">
        <v>175</v>
      </c>
      <c r="D211" s="221" t="s">
        <v>128</v>
      </c>
      <c r="E211" s="222" t="s">
        <v>291</v>
      </c>
      <c r="F211" s="223" t="s">
        <v>292</v>
      </c>
      <c r="G211" s="224" t="s">
        <v>279</v>
      </c>
      <c r="H211" s="225">
        <v>14.699999999999999</v>
      </c>
      <c r="I211" s="226"/>
      <c r="J211" s="227">
        <f>ROUND(I211*H211,2)</f>
        <v>0</v>
      </c>
      <c r="K211" s="223" t="s">
        <v>28</v>
      </c>
      <c r="L211" s="46"/>
      <c r="M211" s="228" t="s">
        <v>28</v>
      </c>
      <c r="N211" s="229" t="s">
        <v>47</v>
      </c>
      <c r="O211" s="87"/>
      <c r="P211" s="230">
        <f>O211*H211</f>
        <v>0</v>
      </c>
      <c r="Q211" s="230">
        <v>0</v>
      </c>
      <c r="R211" s="230">
        <f>Q211*H211</f>
        <v>0</v>
      </c>
      <c r="S211" s="230">
        <v>0</v>
      </c>
      <c r="T211" s="231">
        <f>S211*H211</f>
        <v>0</v>
      </c>
      <c r="U211" s="40"/>
      <c r="V211" s="40"/>
      <c r="W211" s="40"/>
      <c r="X211" s="40"/>
      <c r="Y211" s="40"/>
      <c r="Z211" s="40"/>
      <c r="AA211" s="40"/>
      <c r="AB211" s="40"/>
      <c r="AC211" s="40"/>
      <c r="AD211" s="40"/>
      <c r="AE211" s="40"/>
      <c r="AR211" s="232" t="s">
        <v>133</v>
      </c>
      <c r="AT211" s="232" t="s">
        <v>128</v>
      </c>
      <c r="AU211" s="232" t="s">
        <v>84</v>
      </c>
      <c r="AY211" s="19" t="s">
        <v>126</v>
      </c>
      <c r="BE211" s="233">
        <f>IF(N211="základní",J211,0)</f>
        <v>0</v>
      </c>
      <c r="BF211" s="233">
        <f>IF(N211="snížená",J211,0)</f>
        <v>0</v>
      </c>
      <c r="BG211" s="233">
        <f>IF(N211="zákl. přenesená",J211,0)</f>
        <v>0</v>
      </c>
      <c r="BH211" s="233">
        <f>IF(N211="sníž. přenesená",J211,0)</f>
        <v>0</v>
      </c>
      <c r="BI211" s="233">
        <f>IF(N211="nulová",J211,0)</f>
        <v>0</v>
      </c>
      <c r="BJ211" s="19" t="s">
        <v>133</v>
      </c>
      <c r="BK211" s="233">
        <f>ROUND(I211*H211,2)</f>
        <v>0</v>
      </c>
      <c r="BL211" s="19" t="s">
        <v>133</v>
      </c>
      <c r="BM211" s="232" t="s">
        <v>293</v>
      </c>
    </row>
    <row r="212" s="2" customFormat="1">
      <c r="A212" s="40"/>
      <c r="B212" s="41"/>
      <c r="C212" s="42"/>
      <c r="D212" s="234" t="s">
        <v>135</v>
      </c>
      <c r="E212" s="42"/>
      <c r="F212" s="235" t="s">
        <v>294</v>
      </c>
      <c r="G212" s="42"/>
      <c r="H212" s="42"/>
      <c r="I212" s="139"/>
      <c r="J212" s="42"/>
      <c r="K212" s="42"/>
      <c r="L212" s="46"/>
      <c r="M212" s="236"/>
      <c r="N212" s="237"/>
      <c r="O212" s="87"/>
      <c r="P212" s="87"/>
      <c r="Q212" s="87"/>
      <c r="R212" s="87"/>
      <c r="S212" s="87"/>
      <c r="T212" s="88"/>
      <c r="U212" s="40"/>
      <c r="V212" s="40"/>
      <c r="W212" s="40"/>
      <c r="X212" s="40"/>
      <c r="Y212" s="40"/>
      <c r="Z212" s="40"/>
      <c r="AA212" s="40"/>
      <c r="AB212" s="40"/>
      <c r="AC212" s="40"/>
      <c r="AD212" s="40"/>
      <c r="AE212" s="40"/>
      <c r="AT212" s="19" t="s">
        <v>135</v>
      </c>
      <c r="AU212" s="19" t="s">
        <v>84</v>
      </c>
    </row>
    <row r="213" s="13" customFormat="1">
      <c r="A213" s="13"/>
      <c r="B213" s="239"/>
      <c r="C213" s="240"/>
      <c r="D213" s="234" t="s">
        <v>139</v>
      </c>
      <c r="E213" s="241" t="s">
        <v>28</v>
      </c>
      <c r="F213" s="242" t="s">
        <v>295</v>
      </c>
      <c r="G213" s="240"/>
      <c r="H213" s="241" t="s">
        <v>28</v>
      </c>
      <c r="I213" s="243"/>
      <c r="J213" s="240"/>
      <c r="K213" s="240"/>
      <c r="L213" s="244"/>
      <c r="M213" s="245"/>
      <c r="N213" s="246"/>
      <c r="O213" s="246"/>
      <c r="P213" s="246"/>
      <c r="Q213" s="246"/>
      <c r="R213" s="246"/>
      <c r="S213" s="246"/>
      <c r="T213" s="247"/>
      <c r="U213" s="13"/>
      <c r="V213" s="13"/>
      <c r="W213" s="13"/>
      <c r="X213" s="13"/>
      <c r="Y213" s="13"/>
      <c r="Z213" s="13"/>
      <c r="AA213" s="13"/>
      <c r="AB213" s="13"/>
      <c r="AC213" s="13"/>
      <c r="AD213" s="13"/>
      <c r="AE213" s="13"/>
      <c r="AT213" s="248" t="s">
        <v>139</v>
      </c>
      <c r="AU213" s="248" t="s">
        <v>84</v>
      </c>
      <c r="AV213" s="13" t="s">
        <v>82</v>
      </c>
      <c r="AW213" s="13" t="s">
        <v>35</v>
      </c>
      <c r="AX213" s="13" t="s">
        <v>74</v>
      </c>
      <c r="AY213" s="248" t="s">
        <v>126</v>
      </c>
    </row>
    <row r="214" s="14" customFormat="1">
      <c r="A214" s="14"/>
      <c r="B214" s="249"/>
      <c r="C214" s="250"/>
      <c r="D214" s="234" t="s">
        <v>139</v>
      </c>
      <c r="E214" s="251" t="s">
        <v>28</v>
      </c>
      <c r="F214" s="252" t="s">
        <v>296</v>
      </c>
      <c r="G214" s="250"/>
      <c r="H214" s="253">
        <v>14.699999999999999</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139</v>
      </c>
      <c r="AU214" s="259" t="s">
        <v>84</v>
      </c>
      <c r="AV214" s="14" t="s">
        <v>84</v>
      </c>
      <c r="AW214" s="14" t="s">
        <v>35</v>
      </c>
      <c r="AX214" s="14" t="s">
        <v>82</v>
      </c>
      <c r="AY214" s="259" t="s">
        <v>126</v>
      </c>
    </row>
    <row r="215" s="2" customFormat="1" ht="16.5" customHeight="1">
      <c r="A215" s="40"/>
      <c r="B215" s="41"/>
      <c r="C215" s="221" t="s">
        <v>297</v>
      </c>
      <c r="D215" s="221" t="s">
        <v>128</v>
      </c>
      <c r="E215" s="222" t="s">
        <v>298</v>
      </c>
      <c r="F215" s="223" t="s">
        <v>299</v>
      </c>
      <c r="G215" s="224" t="s">
        <v>131</v>
      </c>
      <c r="H215" s="225">
        <v>940</v>
      </c>
      <c r="I215" s="226"/>
      <c r="J215" s="227">
        <f>ROUND(I215*H215,2)</f>
        <v>0</v>
      </c>
      <c r="K215" s="223" t="s">
        <v>132</v>
      </c>
      <c r="L215" s="46"/>
      <c r="M215" s="228" t="s">
        <v>28</v>
      </c>
      <c r="N215" s="229" t="s">
        <v>47</v>
      </c>
      <c r="O215" s="87"/>
      <c r="P215" s="230">
        <f>O215*H215</f>
        <v>0</v>
      </c>
      <c r="Q215" s="230">
        <v>0</v>
      </c>
      <c r="R215" s="230">
        <f>Q215*H215</f>
        <v>0</v>
      </c>
      <c r="S215" s="230">
        <v>0</v>
      </c>
      <c r="T215" s="231">
        <f>S215*H215</f>
        <v>0</v>
      </c>
      <c r="U215" s="40"/>
      <c r="V215" s="40"/>
      <c r="W215" s="40"/>
      <c r="X215" s="40"/>
      <c r="Y215" s="40"/>
      <c r="Z215" s="40"/>
      <c r="AA215" s="40"/>
      <c r="AB215" s="40"/>
      <c r="AC215" s="40"/>
      <c r="AD215" s="40"/>
      <c r="AE215" s="40"/>
      <c r="AR215" s="232" t="s">
        <v>133</v>
      </c>
      <c r="AT215" s="232" t="s">
        <v>128</v>
      </c>
      <c r="AU215" s="232" t="s">
        <v>84</v>
      </c>
      <c r="AY215" s="19" t="s">
        <v>126</v>
      </c>
      <c r="BE215" s="233">
        <f>IF(N215="základní",J215,0)</f>
        <v>0</v>
      </c>
      <c r="BF215" s="233">
        <f>IF(N215="snížená",J215,0)</f>
        <v>0</v>
      </c>
      <c r="BG215" s="233">
        <f>IF(N215="zákl. přenesená",J215,0)</f>
        <v>0</v>
      </c>
      <c r="BH215" s="233">
        <f>IF(N215="sníž. přenesená",J215,0)</f>
        <v>0</v>
      </c>
      <c r="BI215" s="233">
        <f>IF(N215="nulová",J215,0)</f>
        <v>0</v>
      </c>
      <c r="BJ215" s="19" t="s">
        <v>133</v>
      </c>
      <c r="BK215" s="233">
        <f>ROUND(I215*H215,2)</f>
        <v>0</v>
      </c>
      <c r="BL215" s="19" t="s">
        <v>133</v>
      </c>
      <c r="BM215" s="232" t="s">
        <v>300</v>
      </c>
    </row>
    <row r="216" s="2" customFormat="1">
      <c r="A216" s="40"/>
      <c r="B216" s="41"/>
      <c r="C216" s="42"/>
      <c r="D216" s="234" t="s">
        <v>135</v>
      </c>
      <c r="E216" s="42"/>
      <c r="F216" s="235" t="s">
        <v>301</v>
      </c>
      <c r="G216" s="42"/>
      <c r="H216" s="42"/>
      <c r="I216" s="139"/>
      <c r="J216" s="42"/>
      <c r="K216" s="42"/>
      <c r="L216" s="46"/>
      <c r="M216" s="236"/>
      <c r="N216" s="237"/>
      <c r="O216" s="87"/>
      <c r="P216" s="87"/>
      <c r="Q216" s="87"/>
      <c r="R216" s="87"/>
      <c r="S216" s="87"/>
      <c r="T216" s="88"/>
      <c r="U216" s="40"/>
      <c r="V216" s="40"/>
      <c r="W216" s="40"/>
      <c r="X216" s="40"/>
      <c r="Y216" s="40"/>
      <c r="Z216" s="40"/>
      <c r="AA216" s="40"/>
      <c r="AB216" s="40"/>
      <c r="AC216" s="40"/>
      <c r="AD216" s="40"/>
      <c r="AE216" s="40"/>
      <c r="AT216" s="19" t="s">
        <v>135</v>
      </c>
      <c r="AU216" s="19" t="s">
        <v>84</v>
      </c>
    </row>
    <row r="217" s="2" customFormat="1">
      <c r="A217" s="40"/>
      <c r="B217" s="41"/>
      <c r="C217" s="42"/>
      <c r="D217" s="234" t="s">
        <v>137</v>
      </c>
      <c r="E217" s="42"/>
      <c r="F217" s="238" t="s">
        <v>302</v>
      </c>
      <c r="G217" s="42"/>
      <c r="H217" s="42"/>
      <c r="I217" s="139"/>
      <c r="J217" s="42"/>
      <c r="K217" s="42"/>
      <c r="L217" s="46"/>
      <c r="M217" s="236"/>
      <c r="N217" s="237"/>
      <c r="O217" s="87"/>
      <c r="P217" s="87"/>
      <c r="Q217" s="87"/>
      <c r="R217" s="87"/>
      <c r="S217" s="87"/>
      <c r="T217" s="88"/>
      <c r="U217" s="40"/>
      <c r="V217" s="40"/>
      <c r="W217" s="40"/>
      <c r="X217" s="40"/>
      <c r="Y217" s="40"/>
      <c r="Z217" s="40"/>
      <c r="AA217" s="40"/>
      <c r="AB217" s="40"/>
      <c r="AC217" s="40"/>
      <c r="AD217" s="40"/>
      <c r="AE217" s="40"/>
      <c r="AT217" s="19" t="s">
        <v>137</v>
      </c>
      <c r="AU217" s="19" t="s">
        <v>84</v>
      </c>
    </row>
    <row r="218" s="13" customFormat="1">
      <c r="A218" s="13"/>
      <c r="B218" s="239"/>
      <c r="C218" s="240"/>
      <c r="D218" s="234" t="s">
        <v>139</v>
      </c>
      <c r="E218" s="241" t="s">
        <v>28</v>
      </c>
      <c r="F218" s="242" t="s">
        <v>303</v>
      </c>
      <c r="G218" s="240"/>
      <c r="H218" s="241" t="s">
        <v>28</v>
      </c>
      <c r="I218" s="243"/>
      <c r="J218" s="240"/>
      <c r="K218" s="240"/>
      <c r="L218" s="244"/>
      <c r="M218" s="245"/>
      <c r="N218" s="246"/>
      <c r="O218" s="246"/>
      <c r="P218" s="246"/>
      <c r="Q218" s="246"/>
      <c r="R218" s="246"/>
      <c r="S218" s="246"/>
      <c r="T218" s="247"/>
      <c r="U218" s="13"/>
      <c r="V218" s="13"/>
      <c r="W218" s="13"/>
      <c r="X218" s="13"/>
      <c r="Y218" s="13"/>
      <c r="Z218" s="13"/>
      <c r="AA218" s="13"/>
      <c r="AB218" s="13"/>
      <c r="AC218" s="13"/>
      <c r="AD218" s="13"/>
      <c r="AE218" s="13"/>
      <c r="AT218" s="248" t="s">
        <v>139</v>
      </c>
      <c r="AU218" s="248" t="s">
        <v>84</v>
      </c>
      <c r="AV218" s="13" t="s">
        <v>82</v>
      </c>
      <c r="AW218" s="13" t="s">
        <v>35</v>
      </c>
      <c r="AX218" s="13" t="s">
        <v>74</v>
      </c>
      <c r="AY218" s="248" t="s">
        <v>126</v>
      </c>
    </row>
    <row r="219" s="13" customFormat="1">
      <c r="A219" s="13"/>
      <c r="B219" s="239"/>
      <c r="C219" s="240"/>
      <c r="D219" s="234" t="s">
        <v>139</v>
      </c>
      <c r="E219" s="241" t="s">
        <v>28</v>
      </c>
      <c r="F219" s="242" t="s">
        <v>304</v>
      </c>
      <c r="G219" s="240"/>
      <c r="H219" s="241" t="s">
        <v>28</v>
      </c>
      <c r="I219" s="243"/>
      <c r="J219" s="240"/>
      <c r="K219" s="240"/>
      <c r="L219" s="244"/>
      <c r="M219" s="245"/>
      <c r="N219" s="246"/>
      <c r="O219" s="246"/>
      <c r="P219" s="246"/>
      <c r="Q219" s="246"/>
      <c r="R219" s="246"/>
      <c r="S219" s="246"/>
      <c r="T219" s="247"/>
      <c r="U219" s="13"/>
      <c r="V219" s="13"/>
      <c r="W219" s="13"/>
      <c r="X219" s="13"/>
      <c r="Y219" s="13"/>
      <c r="Z219" s="13"/>
      <c r="AA219" s="13"/>
      <c r="AB219" s="13"/>
      <c r="AC219" s="13"/>
      <c r="AD219" s="13"/>
      <c r="AE219" s="13"/>
      <c r="AT219" s="248" t="s">
        <v>139</v>
      </c>
      <c r="AU219" s="248" t="s">
        <v>84</v>
      </c>
      <c r="AV219" s="13" t="s">
        <v>82</v>
      </c>
      <c r="AW219" s="13" t="s">
        <v>35</v>
      </c>
      <c r="AX219" s="13" t="s">
        <v>74</v>
      </c>
      <c r="AY219" s="248" t="s">
        <v>126</v>
      </c>
    </row>
    <row r="220" s="14" customFormat="1">
      <c r="A220" s="14"/>
      <c r="B220" s="249"/>
      <c r="C220" s="250"/>
      <c r="D220" s="234" t="s">
        <v>139</v>
      </c>
      <c r="E220" s="251" t="s">
        <v>28</v>
      </c>
      <c r="F220" s="252" t="s">
        <v>305</v>
      </c>
      <c r="G220" s="250"/>
      <c r="H220" s="253">
        <v>100</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139</v>
      </c>
      <c r="AU220" s="259" t="s">
        <v>84</v>
      </c>
      <c r="AV220" s="14" t="s">
        <v>84</v>
      </c>
      <c r="AW220" s="14" t="s">
        <v>35</v>
      </c>
      <c r="AX220" s="14" t="s">
        <v>74</v>
      </c>
      <c r="AY220" s="259" t="s">
        <v>126</v>
      </c>
    </row>
    <row r="221" s="13" customFormat="1">
      <c r="A221" s="13"/>
      <c r="B221" s="239"/>
      <c r="C221" s="240"/>
      <c r="D221" s="234" t="s">
        <v>139</v>
      </c>
      <c r="E221" s="241" t="s">
        <v>28</v>
      </c>
      <c r="F221" s="242" t="s">
        <v>306</v>
      </c>
      <c r="G221" s="240"/>
      <c r="H221" s="241" t="s">
        <v>28</v>
      </c>
      <c r="I221" s="243"/>
      <c r="J221" s="240"/>
      <c r="K221" s="240"/>
      <c r="L221" s="244"/>
      <c r="M221" s="245"/>
      <c r="N221" s="246"/>
      <c r="O221" s="246"/>
      <c r="P221" s="246"/>
      <c r="Q221" s="246"/>
      <c r="R221" s="246"/>
      <c r="S221" s="246"/>
      <c r="T221" s="247"/>
      <c r="U221" s="13"/>
      <c r="V221" s="13"/>
      <c r="W221" s="13"/>
      <c r="X221" s="13"/>
      <c r="Y221" s="13"/>
      <c r="Z221" s="13"/>
      <c r="AA221" s="13"/>
      <c r="AB221" s="13"/>
      <c r="AC221" s="13"/>
      <c r="AD221" s="13"/>
      <c r="AE221" s="13"/>
      <c r="AT221" s="248" t="s">
        <v>139</v>
      </c>
      <c r="AU221" s="248" t="s">
        <v>84</v>
      </c>
      <c r="AV221" s="13" t="s">
        <v>82</v>
      </c>
      <c r="AW221" s="13" t="s">
        <v>35</v>
      </c>
      <c r="AX221" s="13" t="s">
        <v>74</v>
      </c>
      <c r="AY221" s="248" t="s">
        <v>126</v>
      </c>
    </row>
    <row r="222" s="14" customFormat="1">
      <c r="A222" s="14"/>
      <c r="B222" s="249"/>
      <c r="C222" s="250"/>
      <c r="D222" s="234" t="s">
        <v>139</v>
      </c>
      <c r="E222" s="251" t="s">
        <v>28</v>
      </c>
      <c r="F222" s="252" t="s">
        <v>307</v>
      </c>
      <c r="G222" s="250"/>
      <c r="H222" s="253">
        <v>240</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139</v>
      </c>
      <c r="AU222" s="259" t="s">
        <v>84</v>
      </c>
      <c r="AV222" s="14" t="s">
        <v>84</v>
      </c>
      <c r="AW222" s="14" t="s">
        <v>35</v>
      </c>
      <c r="AX222" s="14" t="s">
        <v>74</v>
      </c>
      <c r="AY222" s="259" t="s">
        <v>126</v>
      </c>
    </row>
    <row r="223" s="14" customFormat="1">
      <c r="A223" s="14"/>
      <c r="B223" s="249"/>
      <c r="C223" s="250"/>
      <c r="D223" s="234" t="s">
        <v>139</v>
      </c>
      <c r="E223" s="251" t="s">
        <v>28</v>
      </c>
      <c r="F223" s="252" t="s">
        <v>308</v>
      </c>
      <c r="G223" s="250"/>
      <c r="H223" s="253">
        <v>210</v>
      </c>
      <c r="I223" s="254"/>
      <c r="J223" s="250"/>
      <c r="K223" s="250"/>
      <c r="L223" s="255"/>
      <c r="M223" s="256"/>
      <c r="N223" s="257"/>
      <c r="O223" s="257"/>
      <c r="P223" s="257"/>
      <c r="Q223" s="257"/>
      <c r="R223" s="257"/>
      <c r="S223" s="257"/>
      <c r="T223" s="258"/>
      <c r="U223" s="14"/>
      <c r="V223" s="14"/>
      <c r="W223" s="14"/>
      <c r="X223" s="14"/>
      <c r="Y223" s="14"/>
      <c r="Z223" s="14"/>
      <c r="AA223" s="14"/>
      <c r="AB223" s="14"/>
      <c r="AC223" s="14"/>
      <c r="AD223" s="14"/>
      <c r="AE223" s="14"/>
      <c r="AT223" s="259" t="s">
        <v>139</v>
      </c>
      <c r="AU223" s="259" t="s">
        <v>84</v>
      </c>
      <c r="AV223" s="14" t="s">
        <v>84</v>
      </c>
      <c r="AW223" s="14" t="s">
        <v>35</v>
      </c>
      <c r="AX223" s="14" t="s">
        <v>74</v>
      </c>
      <c r="AY223" s="259" t="s">
        <v>126</v>
      </c>
    </row>
    <row r="224" s="13" customFormat="1">
      <c r="A224" s="13"/>
      <c r="B224" s="239"/>
      <c r="C224" s="240"/>
      <c r="D224" s="234" t="s">
        <v>139</v>
      </c>
      <c r="E224" s="241" t="s">
        <v>28</v>
      </c>
      <c r="F224" s="242" t="s">
        <v>309</v>
      </c>
      <c r="G224" s="240"/>
      <c r="H224" s="241" t="s">
        <v>28</v>
      </c>
      <c r="I224" s="243"/>
      <c r="J224" s="240"/>
      <c r="K224" s="240"/>
      <c r="L224" s="244"/>
      <c r="M224" s="245"/>
      <c r="N224" s="246"/>
      <c r="O224" s="246"/>
      <c r="P224" s="246"/>
      <c r="Q224" s="246"/>
      <c r="R224" s="246"/>
      <c r="S224" s="246"/>
      <c r="T224" s="247"/>
      <c r="U224" s="13"/>
      <c r="V224" s="13"/>
      <c r="W224" s="13"/>
      <c r="X224" s="13"/>
      <c r="Y224" s="13"/>
      <c r="Z224" s="13"/>
      <c r="AA224" s="13"/>
      <c r="AB224" s="13"/>
      <c r="AC224" s="13"/>
      <c r="AD224" s="13"/>
      <c r="AE224" s="13"/>
      <c r="AT224" s="248" t="s">
        <v>139</v>
      </c>
      <c r="AU224" s="248" t="s">
        <v>84</v>
      </c>
      <c r="AV224" s="13" t="s">
        <v>82</v>
      </c>
      <c r="AW224" s="13" t="s">
        <v>35</v>
      </c>
      <c r="AX224" s="13" t="s">
        <v>74</v>
      </c>
      <c r="AY224" s="248" t="s">
        <v>126</v>
      </c>
    </row>
    <row r="225" s="14" customFormat="1">
      <c r="A225" s="14"/>
      <c r="B225" s="249"/>
      <c r="C225" s="250"/>
      <c r="D225" s="234" t="s">
        <v>139</v>
      </c>
      <c r="E225" s="251" t="s">
        <v>28</v>
      </c>
      <c r="F225" s="252" t="s">
        <v>310</v>
      </c>
      <c r="G225" s="250"/>
      <c r="H225" s="253">
        <v>280</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139</v>
      </c>
      <c r="AU225" s="259" t="s">
        <v>84</v>
      </c>
      <c r="AV225" s="14" t="s">
        <v>84</v>
      </c>
      <c r="AW225" s="14" t="s">
        <v>35</v>
      </c>
      <c r="AX225" s="14" t="s">
        <v>74</v>
      </c>
      <c r="AY225" s="259" t="s">
        <v>126</v>
      </c>
    </row>
    <row r="226" s="13" customFormat="1">
      <c r="A226" s="13"/>
      <c r="B226" s="239"/>
      <c r="C226" s="240"/>
      <c r="D226" s="234" t="s">
        <v>139</v>
      </c>
      <c r="E226" s="241" t="s">
        <v>28</v>
      </c>
      <c r="F226" s="242" t="s">
        <v>311</v>
      </c>
      <c r="G226" s="240"/>
      <c r="H226" s="241" t="s">
        <v>28</v>
      </c>
      <c r="I226" s="243"/>
      <c r="J226" s="240"/>
      <c r="K226" s="240"/>
      <c r="L226" s="244"/>
      <c r="M226" s="245"/>
      <c r="N226" s="246"/>
      <c r="O226" s="246"/>
      <c r="P226" s="246"/>
      <c r="Q226" s="246"/>
      <c r="R226" s="246"/>
      <c r="S226" s="246"/>
      <c r="T226" s="247"/>
      <c r="U226" s="13"/>
      <c r="V226" s="13"/>
      <c r="W226" s="13"/>
      <c r="X226" s="13"/>
      <c r="Y226" s="13"/>
      <c r="Z226" s="13"/>
      <c r="AA226" s="13"/>
      <c r="AB226" s="13"/>
      <c r="AC226" s="13"/>
      <c r="AD226" s="13"/>
      <c r="AE226" s="13"/>
      <c r="AT226" s="248" t="s">
        <v>139</v>
      </c>
      <c r="AU226" s="248" t="s">
        <v>84</v>
      </c>
      <c r="AV226" s="13" t="s">
        <v>82</v>
      </c>
      <c r="AW226" s="13" t="s">
        <v>35</v>
      </c>
      <c r="AX226" s="13" t="s">
        <v>74</v>
      </c>
      <c r="AY226" s="248" t="s">
        <v>126</v>
      </c>
    </row>
    <row r="227" s="14" customFormat="1">
      <c r="A227" s="14"/>
      <c r="B227" s="249"/>
      <c r="C227" s="250"/>
      <c r="D227" s="234" t="s">
        <v>139</v>
      </c>
      <c r="E227" s="251" t="s">
        <v>28</v>
      </c>
      <c r="F227" s="252" t="s">
        <v>312</v>
      </c>
      <c r="G227" s="250"/>
      <c r="H227" s="253">
        <v>110</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139</v>
      </c>
      <c r="AU227" s="259" t="s">
        <v>84</v>
      </c>
      <c r="AV227" s="14" t="s">
        <v>84</v>
      </c>
      <c r="AW227" s="14" t="s">
        <v>35</v>
      </c>
      <c r="AX227" s="14" t="s">
        <v>74</v>
      </c>
      <c r="AY227" s="259" t="s">
        <v>126</v>
      </c>
    </row>
    <row r="228" s="15" customFormat="1">
      <c r="A228" s="15"/>
      <c r="B228" s="260"/>
      <c r="C228" s="261"/>
      <c r="D228" s="234" t="s">
        <v>139</v>
      </c>
      <c r="E228" s="262" t="s">
        <v>28</v>
      </c>
      <c r="F228" s="263" t="s">
        <v>155</v>
      </c>
      <c r="G228" s="261"/>
      <c r="H228" s="264">
        <v>940</v>
      </c>
      <c r="I228" s="265"/>
      <c r="J228" s="261"/>
      <c r="K228" s="261"/>
      <c r="L228" s="266"/>
      <c r="M228" s="267"/>
      <c r="N228" s="268"/>
      <c r="O228" s="268"/>
      <c r="P228" s="268"/>
      <c r="Q228" s="268"/>
      <c r="R228" s="268"/>
      <c r="S228" s="268"/>
      <c r="T228" s="269"/>
      <c r="U228" s="15"/>
      <c r="V228" s="15"/>
      <c r="W228" s="15"/>
      <c r="X228" s="15"/>
      <c r="Y228" s="15"/>
      <c r="Z228" s="15"/>
      <c r="AA228" s="15"/>
      <c r="AB228" s="15"/>
      <c r="AC228" s="15"/>
      <c r="AD228" s="15"/>
      <c r="AE228" s="15"/>
      <c r="AT228" s="270" t="s">
        <v>139</v>
      </c>
      <c r="AU228" s="270" t="s">
        <v>84</v>
      </c>
      <c r="AV228" s="15" t="s">
        <v>133</v>
      </c>
      <c r="AW228" s="15" t="s">
        <v>35</v>
      </c>
      <c r="AX228" s="15" t="s">
        <v>82</v>
      </c>
      <c r="AY228" s="270" t="s">
        <v>126</v>
      </c>
    </row>
    <row r="229" s="2" customFormat="1" ht="16.5" customHeight="1">
      <c r="A229" s="40"/>
      <c r="B229" s="41"/>
      <c r="C229" s="221" t="s">
        <v>313</v>
      </c>
      <c r="D229" s="221" t="s">
        <v>128</v>
      </c>
      <c r="E229" s="222" t="s">
        <v>314</v>
      </c>
      <c r="F229" s="223" t="s">
        <v>315</v>
      </c>
      <c r="G229" s="224" t="s">
        <v>131</v>
      </c>
      <c r="H229" s="225">
        <v>512</v>
      </c>
      <c r="I229" s="226"/>
      <c r="J229" s="227">
        <f>ROUND(I229*H229,2)</f>
        <v>0</v>
      </c>
      <c r="K229" s="223" t="s">
        <v>132</v>
      </c>
      <c r="L229" s="46"/>
      <c r="M229" s="228" t="s">
        <v>28</v>
      </c>
      <c r="N229" s="229" t="s">
        <v>47</v>
      </c>
      <c r="O229" s="87"/>
      <c r="P229" s="230">
        <f>O229*H229</f>
        <v>0</v>
      </c>
      <c r="Q229" s="230">
        <v>0</v>
      </c>
      <c r="R229" s="230">
        <f>Q229*H229</f>
        <v>0</v>
      </c>
      <c r="S229" s="230">
        <v>0</v>
      </c>
      <c r="T229" s="231">
        <f>S229*H229</f>
        <v>0</v>
      </c>
      <c r="U229" s="40"/>
      <c r="V229" s="40"/>
      <c r="W229" s="40"/>
      <c r="X229" s="40"/>
      <c r="Y229" s="40"/>
      <c r="Z229" s="40"/>
      <c r="AA229" s="40"/>
      <c r="AB229" s="40"/>
      <c r="AC229" s="40"/>
      <c r="AD229" s="40"/>
      <c r="AE229" s="40"/>
      <c r="AR229" s="232" t="s">
        <v>133</v>
      </c>
      <c r="AT229" s="232" t="s">
        <v>128</v>
      </c>
      <c r="AU229" s="232" t="s">
        <v>84</v>
      </c>
      <c r="AY229" s="19" t="s">
        <v>126</v>
      </c>
      <c r="BE229" s="233">
        <f>IF(N229="základní",J229,0)</f>
        <v>0</v>
      </c>
      <c r="BF229" s="233">
        <f>IF(N229="snížená",J229,0)</f>
        <v>0</v>
      </c>
      <c r="BG229" s="233">
        <f>IF(N229="zákl. přenesená",J229,0)</f>
        <v>0</v>
      </c>
      <c r="BH229" s="233">
        <f>IF(N229="sníž. přenesená",J229,0)</f>
        <v>0</v>
      </c>
      <c r="BI229" s="233">
        <f>IF(N229="nulová",J229,0)</f>
        <v>0</v>
      </c>
      <c r="BJ229" s="19" t="s">
        <v>133</v>
      </c>
      <c r="BK229" s="233">
        <f>ROUND(I229*H229,2)</f>
        <v>0</v>
      </c>
      <c r="BL229" s="19" t="s">
        <v>133</v>
      </c>
      <c r="BM229" s="232" t="s">
        <v>316</v>
      </c>
    </row>
    <row r="230" s="2" customFormat="1">
      <c r="A230" s="40"/>
      <c r="B230" s="41"/>
      <c r="C230" s="42"/>
      <c r="D230" s="234" t="s">
        <v>135</v>
      </c>
      <c r="E230" s="42"/>
      <c r="F230" s="235" t="s">
        <v>317</v>
      </c>
      <c r="G230" s="42"/>
      <c r="H230" s="42"/>
      <c r="I230" s="139"/>
      <c r="J230" s="42"/>
      <c r="K230" s="42"/>
      <c r="L230" s="46"/>
      <c r="M230" s="236"/>
      <c r="N230" s="237"/>
      <c r="O230" s="87"/>
      <c r="P230" s="87"/>
      <c r="Q230" s="87"/>
      <c r="R230" s="87"/>
      <c r="S230" s="87"/>
      <c r="T230" s="88"/>
      <c r="U230" s="40"/>
      <c r="V230" s="40"/>
      <c r="W230" s="40"/>
      <c r="X230" s="40"/>
      <c r="Y230" s="40"/>
      <c r="Z230" s="40"/>
      <c r="AA230" s="40"/>
      <c r="AB230" s="40"/>
      <c r="AC230" s="40"/>
      <c r="AD230" s="40"/>
      <c r="AE230" s="40"/>
      <c r="AT230" s="19" t="s">
        <v>135</v>
      </c>
      <c r="AU230" s="19" t="s">
        <v>84</v>
      </c>
    </row>
    <row r="231" s="2" customFormat="1">
      <c r="A231" s="40"/>
      <c r="B231" s="41"/>
      <c r="C231" s="42"/>
      <c r="D231" s="234" t="s">
        <v>137</v>
      </c>
      <c r="E231" s="42"/>
      <c r="F231" s="238" t="s">
        <v>318</v>
      </c>
      <c r="G231" s="42"/>
      <c r="H231" s="42"/>
      <c r="I231" s="139"/>
      <c r="J231" s="42"/>
      <c r="K231" s="42"/>
      <c r="L231" s="46"/>
      <c r="M231" s="236"/>
      <c r="N231" s="237"/>
      <c r="O231" s="87"/>
      <c r="P231" s="87"/>
      <c r="Q231" s="87"/>
      <c r="R231" s="87"/>
      <c r="S231" s="87"/>
      <c r="T231" s="88"/>
      <c r="U231" s="40"/>
      <c r="V231" s="40"/>
      <c r="W231" s="40"/>
      <c r="X231" s="40"/>
      <c r="Y231" s="40"/>
      <c r="Z231" s="40"/>
      <c r="AA231" s="40"/>
      <c r="AB231" s="40"/>
      <c r="AC231" s="40"/>
      <c r="AD231" s="40"/>
      <c r="AE231" s="40"/>
      <c r="AT231" s="19" t="s">
        <v>137</v>
      </c>
      <c r="AU231" s="19" t="s">
        <v>84</v>
      </c>
    </row>
    <row r="232" s="13" customFormat="1">
      <c r="A232" s="13"/>
      <c r="B232" s="239"/>
      <c r="C232" s="240"/>
      <c r="D232" s="234" t="s">
        <v>139</v>
      </c>
      <c r="E232" s="241" t="s">
        <v>28</v>
      </c>
      <c r="F232" s="242" t="s">
        <v>319</v>
      </c>
      <c r="G232" s="240"/>
      <c r="H232" s="241" t="s">
        <v>28</v>
      </c>
      <c r="I232" s="243"/>
      <c r="J232" s="240"/>
      <c r="K232" s="240"/>
      <c r="L232" s="244"/>
      <c r="M232" s="245"/>
      <c r="N232" s="246"/>
      <c r="O232" s="246"/>
      <c r="P232" s="246"/>
      <c r="Q232" s="246"/>
      <c r="R232" s="246"/>
      <c r="S232" s="246"/>
      <c r="T232" s="247"/>
      <c r="U232" s="13"/>
      <c r="V232" s="13"/>
      <c r="W232" s="13"/>
      <c r="X232" s="13"/>
      <c r="Y232" s="13"/>
      <c r="Z232" s="13"/>
      <c r="AA232" s="13"/>
      <c r="AB232" s="13"/>
      <c r="AC232" s="13"/>
      <c r="AD232" s="13"/>
      <c r="AE232" s="13"/>
      <c r="AT232" s="248" t="s">
        <v>139</v>
      </c>
      <c r="AU232" s="248" t="s">
        <v>84</v>
      </c>
      <c r="AV232" s="13" t="s">
        <v>82</v>
      </c>
      <c r="AW232" s="13" t="s">
        <v>35</v>
      </c>
      <c r="AX232" s="13" t="s">
        <v>74</v>
      </c>
      <c r="AY232" s="248" t="s">
        <v>126</v>
      </c>
    </row>
    <row r="233" s="13" customFormat="1">
      <c r="A233" s="13"/>
      <c r="B233" s="239"/>
      <c r="C233" s="240"/>
      <c r="D233" s="234" t="s">
        <v>139</v>
      </c>
      <c r="E233" s="241" t="s">
        <v>28</v>
      </c>
      <c r="F233" s="242" t="s">
        <v>320</v>
      </c>
      <c r="G233" s="240"/>
      <c r="H233" s="241" t="s">
        <v>28</v>
      </c>
      <c r="I233" s="243"/>
      <c r="J233" s="240"/>
      <c r="K233" s="240"/>
      <c r="L233" s="244"/>
      <c r="M233" s="245"/>
      <c r="N233" s="246"/>
      <c r="O233" s="246"/>
      <c r="P233" s="246"/>
      <c r="Q233" s="246"/>
      <c r="R233" s="246"/>
      <c r="S233" s="246"/>
      <c r="T233" s="247"/>
      <c r="U233" s="13"/>
      <c r="V233" s="13"/>
      <c r="W233" s="13"/>
      <c r="X233" s="13"/>
      <c r="Y233" s="13"/>
      <c r="Z233" s="13"/>
      <c r="AA233" s="13"/>
      <c r="AB233" s="13"/>
      <c r="AC233" s="13"/>
      <c r="AD233" s="13"/>
      <c r="AE233" s="13"/>
      <c r="AT233" s="248" t="s">
        <v>139</v>
      </c>
      <c r="AU233" s="248" t="s">
        <v>84</v>
      </c>
      <c r="AV233" s="13" t="s">
        <v>82</v>
      </c>
      <c r="AW233" s="13" t="s">
        <v>35</v>
      </c>
      <c r="AX233" s="13" t="s">
        <v>74</v>
      </c>
      <c r="AY233" s="248" t="s">
        <v>126</v>
      </c>
    </row>
    <row r="234" s="14" customFormat="1">
      <c r="A234" s="14"/>
      <c r="B234" s="249"/>
      <c r="C234" s="250"/>
      <c r="D234" s="234" t="s">
        <v>139</v>
      </c>
      <c r="E234" s="251" t="s">
        <v>28</v>
      </c>
      <c r="F234" s="252" t="s">
        <v>305</v>
      </c>
      <c r="G234" s="250"/>
      <c r="H234" s="253">
        <v>100</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139</v>
      </c>
      <c r="AU234" s="259" t="s">
        <v>84</v>
      </c>
      <c r="AV234" s="14" t="s">
        <v>84</v>
      </c>
      <c r="AW234" s="14" t="s">
        <v>35</v>
      </c>
      <c r="AX234" s="14" t="s">
        <v>74</v>
      </c>
      <c r="AY234" s="259" t="s">
        <v>126</v>
      </c>
    </row>
    <row r="235" s="13" customFormat="1">
      <c r="A235" s="13"/>
      <c r="B235" s="239"/>
      <c r="C235" s="240"/>
      <c r="D235" s="234" t="s">
        <v>139</v>
      </c>
      <c r="E235" s="241" t="s">
        <v>28</v>
      </c>
      <c r="F235" s="242" t="s">
        <v>321</v>
      </c>
      <c r="G235" s="240"/>
      <c r="H235" s="241" t="s">
        <v>28</v>
      </c>
      <c r="I235" s="243"/>
      <c r="J235" s="240"/>
      <c r="K235" s="240"/>
      <c r="L235" s="244"/>
      <c r="M235" s="245"/>
      <c r="N235" s="246"/>
      <c r="O235" s="246"/>
      <c r="P235" s="246"/>
      <c r="Q235" s="246"/>
      <c r="R235" s="246"/>
      <c r="S235" s="246"/>
      <c r="T235" s="247"/>
      <c r="U235" s="13"/>
      <c r="V235" s="13"/>
      <c r="W235" s="13"/>
      <c r="X235" s="13"/>
      <c r="Y235" s="13"/>
      <c r="Z235" s="13"/>
      <c r="AA235" s="13"/>
      <c r="AB235" s="13"/>
      <c r="AC235" s="13"/>
      <c r="AD235" s="13"/>
      <c r="AE235" s="13"/>
      <c r="AT235" s="248" t="s">
        <v>139</v>
      </c>
      <c r="AU235" s="248" t="s">
        <v>84</v>
      </c>
      <c r="AV235" s="13" t="s">
        <v>82</v>
      </c>
      <c r="AW235" s="13" t="s">
        <v>35</v>
      </c>
      <c r="AX235" s="13" t="s">
        <v>74</v>
      </c>
      <c r="AY235" s="248" t="s">
        <v>126</v>
      </c>
    </row>
    <row r="236" s="14" customFormat="1">
      <c r="A236" s="14"/>
      <c r="B236" s="249"/>
      <c r="C236" s="250"/>
      <c r="D236" s="234" t="s">
        <v>139</v>
      </c>
      <c r="E236" s="251" t="s">
        <v>28</v>
      </c>
      <c r="F236" s="252" t="s">
        <v>322</v>
      </c>
      <c r="G236" s="250"/>
      <c r="H236" s="253">
        <v>60</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139</v>
      </c>
      <c r="AU236" s="259" t="s">
        <v>84</v>
      </c>
      <c r="AV236" s="14" t="s">
        <v>84</v>
      </c>
      <c r="AW236" s="14" t="s">
        <v>35</v>
      </c>
      <c r="AX236" s="14" t="s">
        <v>74</v>
      </c>
      <c r="AY236" s="259" t="s">
        <v>126</v>
      </c>
    </row>
    <row r="237" s="14" customFormat="1">
      <c r="A237" s="14"/>
      <c r="B237" s="249"/>
      <c r="C237" s="250"/>
      <c r="D237" s="234" t="s">
        <v>139</v>
      </c>
      <c r="E237" s="251" t="s">
        <v>28</v>
      </c>
      <c r="F237" s="252" t="s">
        <v>323</v>
      </c>
      <c r="G237" s="250"/>
      <c r="H237" s="253">
        <v>42</v>
      </c>
      <c r="I237" s="254"/>
      <c r="J237" s="250"/>
      <c r="K237" s="250"/>
      <c r="L237" s="255"/>
      <c r="M237" s="256"/>
      <c r="N237" s="257"/>
      <c r="O237" s="257"/>
      <c r="P237" s="257"/>
      <c r="Q237" s="257"/>
      <c r="R237" s="257"/>
      <c r="S237" s="257"/>
      <c r="T237" s="258"/>
      <c r="U237" s="14"/>
      <c r="V237" s="14"/>
      <c r="W237" s="14"/>
      <c r="X237" s="14"/>
      <c r="Y237" s="14"/>
      <c r="Z237" s="14"/>
      <c r="AA237" s="14"/>
      <c r="AB237" s="14"/>
      <c r="AC237" s="14"/>
      <c r="AD237" s="14"/>
      <c r="AE237" s="14"/>
      <c r="AT237" s="259" t="s">
        <v>139</v>
      </c>
      <c r="AU237" s="259" t="s">
        <v>84</v>
      </c>
      <c r="AV237" s="14" t="s">
        <v>84</v>
      </c>
      <c r="AW237" s="14" t="s">
        <v>35</v>
      </c>
      <c r="AX237" s="14" t="s">
        <v>74</v>
      </c>
      <c r="AY237" s="259" t="s">
        <v>126</v>
      </c>
    </row>
    <row r="238" s="13" customFormat="1">
      <c r="A238" s="13"/>
      <c r="B238" s="239"/>
      <c r="C238" s="240"/>
      <c r="D238" s="234" t="s">
        <v>139</v>
      </c>
      <c r="E238" s="241" t="s">
        <v>28</v>
      </c>
      <c r="F238" s="242" t="s">
        <v>324</v>
      </c>
      <c r="G238" s="240"/>
      <c r="H238" s="241" t="s">
        <v>28</v>
      </c>
      <c r="I238" s="243"/>
      <c r="J238" s="240"/>
      <c r="K238" s="240"/>
      <c r="L238" s="244"/>
      <c r="M238" s="245"/>
      <c r="N238" s="246"/>
      <c r="O238" s="246"/>
      <c r="P238" s="246"/>
      <c r="Q238" s="246"/>
      <c r="R238" s="246"/>
      <c r="S238" s="246"/>
      <c r="T238" s="247"/>
      <c r="U238" s="13"/>
      <c r="V238" s="13"/>
      <c r="W238" s="13"/>
      <c r="X238" s="13"/>
      <c r="Y238" s="13"/>
      <c r="Z238" s="13"/>
      <c r="AA238" s="13"/>
      <c r="AB238" s="13"/>
      <c r="AC238" s="13"/>
      <c r="AD238" s="13"/>
      <c r="AE238" s="13"/>
      <c r="AT238" s="248" t="s">
        <v>139</v>
      </c>
      <c r="AU238" s="248" t="s">
        <v>84</v>
      </c>
      <c r="AV238" s="13" t="s">
        <v>82</v>
      </c>
      <c r="AW238" s="13" t="s">
        <v>35</v>
      </c>
      <c r="AX238" s="13" t="s">
        <v>74</v>
      </c>
      <c r="AY238" s="248" t="s">
        <v>126</v>
      </c>
    </row>
    <row r="239" s="14" customFormat="1">
      <c r="A239" s="14"/>
      <c r="B239" s="249"/>
      <c r="C239" s="250"/>
      <c r="D239" s="234" t="s">
        <v>139</v>
      </c>
      <c r="E239" s="251" t="s">
        <v>28</v>
      </c>
      <c r="F239" s="252" t="s">
        <v>325</v>
      </c>
      <c r="G239" s="250"/>
      <c r="H239" s="253">
        <v>200</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139</v>
      </c>
      <c r="AU239" s="259" t="s">
        <v>84</v>
      </c>
      <c r="AV239" s="14" t="s">
        <v>84</v>
      </c>
      <c r="AW239" s="14" t="s">
        <v>35</v>
      </c>
      <c r="AX239" s="14" t="s">
        <v>74</v>
      </c>
      <c r="AY239" s="259" t="s">
        <v>126</v>
      </c>
    </row>
    <row r="240" s="13" customFormat="1">
      <c r="A240" s="13"/>
      <c r="B240" s="239"/>
      <c r="C240" s="240"/>
      <c r="D240" s="234" t="s">
        <v>139</v>
      </c>
      <c r="E240" s="241" t="s">
        <v>28</v>
      </c>
      <c r="F240" s="242" t="s">
        <v>326</v>
      </c>
      <c r="G240" s="240"/>
      <c r="H240" s="241" t="s">
        <v>28</v>
      </c>
      <c r="I240" s="243"/>
      <c r="J240" s="240"/>
      <c r="K240" s="240"/>
      <c r="L240" s="244"/>
      <c r="M240" s="245"/>
      <c r="N240" s="246"/>
      <c r="O240" s="246"/>
      <c r="P240" s="246"/>
      <c r="Q240" s="246"/>
      <c r="R240" s="246"/>
      <c r="S240" s="246"/>
      <c r="T240" s="247"/>
      <c r="U240" s="13"/>
      <c r="V240" s="13"/>
      <c r="W240" s="13"/>
      <c r="X240" s="13"/>
      <c r="Y240" s="13"/>
      <c r="Z240" s="13"/>
      <c r="AA240" s="13"/>
      <c r="AB240" s="13"/>
      <c r="AC240" s="13"/>
      <c r="AD240" s="13"/>
      <c r="AE240" s="13"/>
      <c r="AT240" s="248" t="s">
        <v>139</v>
      </c>
      <c r="AU240" s="248" t="s">
        <v>84</v>
      </c>
      <c r="AV240" s="13" t="s">
        <v>82</v>
      </c>
      <c r="AW240" s="13" t="s">
        <v>35</v>
      </c>
      <c r="AX240" s="13" t="s">
        <v>74</v>
      </c>
      <c r="AY240" s="248" t="s">
        <v>126</v>
      </c>
    </row>
    <row r="241" s="14" customFormat="1">
      <c r="A241" s="14"/>
      <c r="B241" s="249"/>
      <c r="C241" s="250"/>
      <c r="D241" s="234" t="s">
        <v>139</v>
      </c>
      <c r="E241" s="251" t="s">
        <v>28</v>
      </c>
      <c r="F241" s="252" t="s">
        <v>312</v>
      </c>
      <c r="G241" s="250"/>
      <c r="H241" s="253">
        <v>110</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139</v>
      </c>
      <c r="AU241" s="259" t="s">
        <v>84</v>
      </c>
      <c r="AV241" s="14" t="s">
        <v>84</v>
      </c>
      <c r="AW241" s="14" t="s">
        <v>35</v>
      </c>
      <c r="AX241" s="14" t="s">
        <v>74</v>
      </c>
      <c r="AY241" s="259" t="s">
        <v>126</v>
      </c>
    </row>
    <row r="242" s="15" customFormat="1">
      <c r="A242" s="15"/>
      <c r="B242" s="260"/>
      <c r="C242" s="261"/>
      <c r="D242" s="234" t="s">
        <v>139</v>
      </c>
      <c r="E242" s="262" t="s">
        <v>28</v>
      </c>
      <c r="F242" s="263" t="s">
        <v>155</v>
      </c>
      <c r="G242" s="261"/>
      <c r="H242" s="264">
        <v>512</v>
      </c>
      <c r="I242" s="265"/>
      <c r="J242" s="261"/>
      <c r="K242" s="261"/>
      <c r="L242" s="266"/>
      <c r="M242" s="267"/>
      <c r="N242" s="268"/>
      <c r="O242" s="268"/>
      <c r="P242" s="268"/>
      <c r="Q242" s="268"/>
      <c r="R242" s="268"/>
      <c r="S242" s="268"/>
      <c r="T242" s="269"/>
      <c r="U242" s="15"/>
      <c r="V242" s="15"/>
      <c r="W242" s="15"/>
      <c r="X242" s="15"/>
      <c r="Y242" s="15"/>
      <c r="Z242" s="15"/>
      <c r="AA242" s="15"/>
      <c r="AB242" s="15"/>
      <c r="AC242" s="15"/>
      <c r="AD242" s="15"/>
      <c r="AE242" s="15"/>
      <c r="AT242" s="270" t="s">
        <v>139</v>
      </c>
      <c r="AU242" s="270" t="s">
        <v>84</v>
      </c>
      <c r="AV242" s="15" t="s">
        <v>133</v>
      </c>
      <c r="AW242" s="15" t="s">
        <v>35</v>
      </c>
      <c r="AX242" s="15" t="s">
        <v>82</v>
      </c>
      <c r="AY242" s="270" t="s">
        <v>126</v>
      </c>
    </row>
    <row r="243" s="2" customFormat="1" ht="16.5" customHeight="1">
      <c r="A243" s="40"/>
      <c r="B243" s="41"/>
      <c r="C243" s="271" t="s">
        <v>7</v>
      </c>
      <c r="D243" s="271" t="s">
        <v>327</v>
      </c>
      <c r="E243" s="272" t="s">
        <v>328</v>
      </c>
      <c r="F243" s="273" t="s">
        <v>329</v>
      </c>
      <c r="G243" s="274" t="s">
        <v>330</v>
      </c>
      <c r="H243" s="275">
        <v>15.359999999999999</v>
      </c>
      <c r="I243" s="276"/>
      <c r="J243" s="277">
        <f>ROUND(I243*H243,2)</f>
        <v>0</v>
      </c>
      <c r="K243" s="273" t="s">
        <v>132</v>
      </c>
      <c r="L243" s="278"/>
      <c r="M243" s="279" t="s">
        <v>28</v>
      </c>
      <c r="N243" s="280" t="s">
        <v>47</v>
      </c>
      <c r="O243" s="87"/>
      <c r="P243" s="230">
        <f>O243*H243</f>
        <v>0</v>
      </c>
      <c r="Q243" s="230">
        <v>0.001</v>
      </c>
      <c r="R243" s="230">
        <f>Q243*H243</f>
        <v>0.01536</v>
      </c>
      <c r="S243" s="230">
        <v>0</v>
      </c>
      <c r="T243" s="231">
        <f>S243*H243</f>
        <v>0</v>
      </c>
      <c r="U243" s="40"/>
      <c r="V243" s="40"/>
      <c r="W243" s="40"/>
      <c r="X243" s="40"/>
      <c r="Y243" s="40"/>
      <c r="Z243" s="40"/>
      <c r="AA243" s="40"/>
      <c r="AB243" s="40"/>
      <c r="AC243" s="40"/>
      <c r="AD243" s="40"/>
      <c r="AE243" s="40"/>
      <c r="AR243" s="232" t="s">
        <v>197</v>
      </c>
      <c r="AT243" s="232" t="s">
        <v>327</v>
      </c>
      <c r="AU243" s="232" t="s">
        <v>84</v>
      </c>
      <c r="AY243" s="19" t="s">
        <v>126</v>
      </c>
      <c r="BE243" s="233">
        <f>IF(N243="základní",J243,0)</f>
        <v>0</v>
      </c>
      <c r="BF243" s="233">
        <f>IF(N243="snížená",J243,0)</f>
        <v>0</v>
      </c>
      <c r="BG243" s="233">
        <f>IF(N243="zákl. přenesená",J243,0)</f>
        <v>0</v>
      </c>
      <c r="BH243" s="233">
        <f>IF(N243="sníž. přenesená",J243,0)</f>
        <v>0</v>
      </c>
      <c r="BI243" s="233">
        <f>IF(N243="nulová",J243,0)</f>
        <v>0</v>
      </c>
      <c r="BJ243" s="19" t="s">
        <v>133</v>
      </c>
      <c r="BK243" s="233">
        <f>ROUND(I243*H243,2)</f>
        <v>0</v>
      </c>
      <c r="BL243" s="19" t="s">
        <v>133</v>
      </c>
      <c r="BM243" s="232" t="s">
        <v>331</v>
      </c>
    </row>
    <row r="244" s="2" customFormat="1">
      <c r="A244" s="40"/>
      <c r="B244" s="41"/>
      <c r="C244" s="42"/>
      <c r="D244" s="234" t="s">
        <v>135</v>
      </c>
      <c r="E244" s="42"/>
      <c r="F244" s="235" t="s">
        <v>329</v>
      </c>
      <c r="G244" s="42"/>
      <c r="H244" s="42"/>
      <c r="I244" s="139"/>
      <c r="J244" s="42"/>
      <c r="K244" s="42"/>
      <c r="L244" s="46"/>
      <c r="M244" s="236"/>
      <c r="N244" s="237"/>
      <c r="O244" s="87"/>
      <c r="P244" s="87"/>
      <c r="Q244" s="87"/>
      <c r="R244" s="87"/>
      <c r="S244" s="87"/>
      <c r="T244" s="88"/>
      <c r="U244" s="40"/>
      <c r="V244" s="40"/>
      <c r="W244" s="40"/>
      <c r="X244" s="40"/>
      <c r="Y244" s="40"/>
      <c r="Z244" s="40"/>
      <c r="AA244" s="40"/>
      <c r="AB244" s="40"/>
      <c r="AC244" s="40"/>
      <c r="AD244" s="40"/>
      <c r="AE244" s="40"/>
      <c r="AT244" s="19" t="s">
        <v>135</v>
      </c>
      <c r="AU244" s="19" t="s">
        <v>84</v>
      </c>
    </row>
    <row r="245" s="13" customFormat="1">
      <c r="A245" s="13"/>
      <c r="B245" s="239"/>
      <c r="C245" s="240"/>
      <c r="D245" s="234" t="s">
        <v>139</v>
      </c>
      <c r="E245" s="241" t="s">
        <v>28</v>
      </c>
      <c r="F245" s="242" t="s">
        <v>332</v>
      </c>
      <c r="G245" s="240"/>
      <c r="H245" s="241" t="s">
        <v>28</v>
      </c>
      <c r="I245" s="243"/>
      <c r="J245" s="240"/>
      <c r="K245" s="240"/>
      <c r="L245" s="244"/>
      <c r="M245" s="245"/>
      <c r="N245" s="246"/>
      <c r="O245" s="246"/>
      <c r="P245" s="246"/>
      <c r="Q245" s="246"/>
      <c r="R245" s="246"/>
      <c r="S245" s="246"/>
      <c r="T245" s="247"/>
      <c r="U245" s="13"/>
      <c r="V245" s="13"/>
      <c r="W245" s="13"/>
      <c r="X245" s="13"/>
      <c r="Y245" s="13"/>
      <c r="Z245" s="13"/>
      <c r="AA245" s="13"/>
      <c r="AB245" s="13"/>
      <c r="AC245" s="13"/>
      <c r="AD245" s="13"/>
      <c r="AE245" s="13"/>
      <c r="AT245" s="248" t="s">
        <v>139</v>
      </c>
      <c r="AU245" s="248" t="s">
        <v>84</v>
      </c>
      <c r="AV245" s="13" t="s">
        <v>82</v>
      </c>
      <c r="AW245" s="13" t="s">
        <v>35</v>
      </c>
      <c r="AX245" s="13" t="s">
        <v>74</v>
      </c>
      <c r="AY245" s="248" t="s">
        <v>126</v>
      </c>
    </row>
    <row r="246" s="14" customFormat="1">
      <c r="A246" s="14"/>
      <c r="B246" s="249"/>
      <c r="C246" s="250"/>
      <c r="D246" s="234" t="s">
        <v>139</v>
      </c>
      <c r="E246" s="251" t="s">
        <v>28</v>
      </c>
      <c r="F246" s="252" t="s">
        <v>333</v>
      </c>
      <c r="G246" s="250"/>
      <c r="H246" s="253">
        <v>512</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139</v>
      </c>
      <c r="AU246" s="259" t="s">
        <v>84</v>
      </c>
      <c r="AV246" s="14" t="s">
        <v>84</v>
      </c>
      <c r="AW246" s="14" t="s">
        <v>35</v>
      </c>
      <c r="AX246" s="14" t="s">
        <v>82</v>
      </c>
      <c r="AY246" s="259" t="s">
        <v>126</v>
      </c>
    </row>
    <row r="247" s="14" customFormat="1">
      <c r="A247" s="14"/>
      <c r="B247" s="249"/>
      <c r="C247" s="250"/>
      <c r="D247" s="234" t="s">
        <v>139</v>
      </c>
      <c r="E247" s="250"/>
      <c r="F247" s="252" t="s">
        <v>334</v>
      </c>
      <c r="G247" s="250"/>
      <c r="H247" s="253">
        <v>15.359999999999999</v>
      </c>
      <c r="I247" s="254"/>
      <c r="J247" s="250"/>
      <c r="K247" s="250"/>
      <c r="L247" s="255"/>
      <c r="M247" s="256"/>
      <c r="N247" s="257"/>
      <c r="O247" s="257"/>
      <c r="P247" s="257"/>
      <c r="Q247" s="257"/>
      <c r="R247" s="257"/>
      <c r="S247" s="257"/>
      <c r="T247" s="258"/>
      <c r="U247" s="14"/>
      <c r="V247" s="14"/>
      <c r="W247" s="14"/>
      <c r="X247" s="14"/>
      <c r="Y247" s="14"/>
      <c r="Z247" s="14"/>
      <c r="AA247" s="14"/>
      <c r="AB247" s="14"/>
      <c r="AC247" s="14"/>
      <c r="AD247" s="14"/>
      <c r="AE247" s="14"/>
      <c r="AT247" s="259" t="s">
        <v>139</v>
      </c>
      <c r="AU247" s="259" t="s">
        <v>84</v>
      </c>
      <c r="AV247" s="14" t="s">
        <v>84</v>
      </c>
      <c r="AW247" s="14" t="s">
        <v>4</v>
      </c>
      <c r="AX247" s="14" t="s">
        <v>82</v>
      </c>
      <c r="AY247" s="259" t="s">
        <v>126</v>
      </c>
    </row>
    <row r="248" s="2" customFormat="1" ht="16.5" customHeight="1">
      <c r="A248" s="40"/>
      <c r="B248" s="41"/>
      <c r="C248" s="221" t="s">
        <v>335</v>
      </c>
      <c r="D248" s="221" t="s">
        <v>128</v>
      </c>
      <c r="E248" s="222" t="s">
        <v>336</v>
      </c>
      <c r="F248" s="223" t="s">
        <v>337</v>
      </c>
      <c r="G248" s="224" t="s">
        <v>131</v>
      </c>
      <c r="H248" s="225">
        <v>18</v>
      </c>
      <c r="I248" s="226"/>
      <c r="J248" s="227">
        <f>ROUND(I248*H248,2)</f>
        <v>0</v>
      </c>
      <c r="K248" s="223" t="s">
        <v>132</v>
      </c>
      <c r="L248" s="46"/>
      <c r="M248" s="228" t="s">
        <v>28</v>
      </c>
      <c r="N248" s="229" t="s">
        <v>47</v>
      </c>
      <c r="O248" s="87"/>
      <c r="P248" s="230">
        <f>O248*H248</f>
        <v>0</v>
      </c>
      <c r="Q248" s="230">
        <v>0</v>
      </c>
      <c r="R248" s="230">
        <f>Q248*H248</f>
        <v>0</v>
      </c>
      <c r="S248" s="230">
        <v>0</v>
      </c>
      <c r="T248" s="231">
        <f>S248*H248</f>
        <v>0</v>
      </c>
      <c r="U248" s="40"/>
      <c r="V248" s="40"/>
      <c r="W248" s="40"/>
      <c r="X248" s="40"/>
      <c r="Y248" s="40"/>
      <c r="Z248" s="40"/>
      <c r="AA248" s="40"/>
      <c r="AB248" s="40"/>
      <c r="AC248" s="40"/>
      <c r="AD248" s="40"/>
      <c r="AE248" s="40"/>
      <c r="AR248" s="232" t="s">
        <v>133</v>
      </c>
      <c r="AT248" s="232" t="s">
        <v>128</v>
      </c>
      <c r="AU248" s="232" t="s">
        <v>84</v>
      </c>
      <c r="AY248" s="19" t="s">
        <v>126</v>
      </c>
      <c r="BE248" s="233">
        <f>IF(N248="základní",J248,0)</f>
        <v>0</v>
      </c>
      <c r="BF248" s="233">
        <f>IF(N248="snížená",J248,0)</f>
        <v>0</v>
      </c>
      <c r="BG248" s="233">
        <f>IF(N248="zákl. přenesená",J248,0)</f>
        <v>0</v>
      </c>
      <c r="BH248" s="233">
        <f>IF(N248="sníž. přenesená",J248,0)</f>
        <v>0</v>
      </c>
      <c r="BI248" s="233">
        <f>IF(N248="nulová",J248,0)</f>
        <v>0</v>
      </c>
      <c r="BJ248" s="19" t="s">
        <v>133</v>
      </c>
      <c r="BK248" s="233">
        <f>ROUND(I248*H248,2)</f>
        <v>0</v>
      </c>
      <c r="BL248" s="19" t="s">
        <v>133</v>
      </c>
      <c r="BM248" s="232" t="s">
        <v>338</v>
      </c>
    </row>
    <row r="249" s="2" customFormat="1">
      <c r="A249" s="40"/>
      <c r="B249" s="41"/>
      <c r="C249" s="42"/>
      <c r="D249" s="234" t="s">
        <v>135</v>
      </c>
      <c r="E249" s="42"/>
      <c r="F249" s="235" t="s">
        <v>339</v>
      </c>
      <c r="G249" s="42"/>
      <c r="H249" s="42"/>
      <c r="I249" s="139"/>
      <c r="J249" s="42"/>
      <c r="K249" s="42"/>
      <c r="L249" s="46"/>
      <c r="M249" s="236"/>
      <c r="N249" s="237"/>
      <c r="O249" s="87"/>
      <c r="P249" s="87"/>
      <c r="Q249" s="87"/>
      <c r="R249" s="87"/>
      <c r="S249" s="87"/>
      <c r="T249" s="88"/>
      <c r="U249" s="40"/>
      <c r="V249" s="40"/>
      <c r="W249" s="40"/>
      <c r="X249" s="40"/>
      <c r="Y249" s="40"/>
      <c r="Z249" s="40"/>
      <c r="AA249" s="40"/>
      <c r="AB249" s="40"/>
      <c r="AC249" s="40"/>
      <c r="AD249" s="40"/>
      <c r="AE249" s="40"/>
      <c r="AT249" s="19" t="s">
        <v>135</v>
      </c>
      <c r="AU249" s="19" t="s">
        <v>84</v>
      </c>
    </row>
    <row r="250" s="2" customFormat="1">
      <c r="A250" s="40"/>
      <c r="B250" s="41"/>
      <c r="C250" s="42"/>
      <c r="D250" s="234" t="s">
        <v>137</v>
      </c>
      <c r="E250" s="42"/>
      <c r="F250" s="238" t="s">
        <v>318</v>
      </c>
      <c r="G250" s="42"/>
      <c r="H250" s="42"/>
      <c r="I250" s="139"/>
      <c r="J250" s="42"/>
      <c r="K250" s="42"/>
      <c r="L250" s="46"/>
      <c r="M250" s="236"/>
      <c r="N250" s="237"/>
      <c r="O250" s="87"/>
      <c r="P250" s="87"/>
      <c r="Q250" s="87"/>
      <c r="R250" s="87"/>
      <c r="S250" s="87"/>
      <c r="T250" s="88"/>
      <c r="U250" s="40"/>
      <c r="V250" s="40"/>
      <c r="W250" s="40"/>
      <c r="X250" s="40"/>
      <c r="Y250" s="40"/>
      <c r="Z250" s="40"/>
      <c r="AA250" s="40"/>
      <c r="AB250" s="40"/>
      <c r="AC250" s="40"/>
      <c r="AD250" s="40"/>
      <c r="AE250" s="40"/>
      <c r="AT250" s="19" t="s">
        <v>137</v>
      </c>
      <c r="AU250" s="19" t="s">
        <v>84</v>
      </c>
    </row>
    <row r="251" s="13" customFormat="1">
      <c r="A251" s="13"/>
      <c r="B251" s="239"/>
      <c r="C251" s="240"/>
      <c r="D251" s="234" t="s">
        <v>139</v>
      </c>
      <c r="E251" s="241" t="s">
        <v>28</v>
      </c>
      <c r="F251" s="242" t="s">
        <v>340</v>
      </c>
      <c r="G251" s="240"/>
      <c r="H251" s="241" t="s">
        <v>28</v>
      </c>
      <c r="I251" s="243"/>
      <c r="J251" s="240"/>
      <c r="K251" s="240"/>
      <c r="L251" s="244"/>
      <c r="M251" s="245"/>
      <c r="N251" s="246"/>
      <c r="O251" s="246"/>
      <c r="P251" s="246"/>
      <c r="Q251" s="246"/>
      <c r="R251" s="246"/>
      <c r="S251" s="246"/>
      <c r="T251" s="247"/>
      <c r="U251" s="13"/>
      <c r="V251" s="13"/>
      <c r="W251" s="13"/>
      <c r="X251" s="13"/>
      <c r="Y251" s="13"/>
      <c r="Z251" s="13"/>
      <c r="AA251" s="13"/>
      <c r="AB251" s="13"/>
      <c r="AC251" s="13"/>
      <c r="AD251" s="13"/>
      <c r="AE251" s="13"/>
      <c r="AT251" s="248" t="s">
        <v>139</v>
      </c>
      <c r="AU251" s="248" t="s">
        <v>84</v>
      </c>
      <c r="AV251" s="13" t="s">
        <v>82</v>
      </c>
      <c r="AW251" s="13" t="s">
        <v>35</v>
      </c>
      <c r="AX251" s="13" t="s">
        <v>74</v>
      </c>
      <c r="AY251" s="248" t="s">
        <v>126</v>
      </c>
    </row>
    <row r="252" s="14" customFormat="1">
      <c r="A252" s="14"/>
      <c r="B252" s="249"/>
      <c r="C252" s="250"/>
      <c r="D252" s="234" t="s">
        <v>139</v>
      </c>
      <c r="E252" s="251" t="s">
        <v>28</v>
      </c>
      <c r="F252" s="252" t="s">
        <v>341</v>
      </c>
      <c r="G252" s="250"/>
      <c r="H252" s="253">
        <v>18</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139</v>
      </c>
      <c r="AU252" s="259" t="s">
        <v>84</v>
      </c>
      <c r="AV252" s="14" t="s">
        <v>84</v>
      </c>
      <c r="AW252" s="14" t="s">
        <v>35</v>
      </c>
      <c r="AX252" s="14" t="s">
        <v>82</v>
      </c>
      <c r="AY252" s="259" t="s">
        <v>126</v>
      </c>
    </row>
    <row r="253" s="2" customFormat="1" ht="16.5" customHeight="1">
      <c r="A253" s="40"/>
      <c r="B253" s="41"/>
      <c r="C253" s="271" t="s">
        <v>342</v>
      </c>
      <c r="D253" s="271" t="s">
        <v>327</v>
      </c>
      <c r="E253" s="272" t="s">
        <v>343</v>
      </c>
      <c r="F253" s="273" t="s">
        <v>344</v>
      </c>
      <c r="G253" s="274" t="s">
        <v>330</v>
      </c>
      <c r="H253" s="275">
        <v>0.54000000000000004</v>
      </c>
      <c r="I253" s="276"/>
      <c r="J253" s="277">
        <f>ROUND(I253*H253,2)</f>
        <v>0</v>
      </c>
      <c r="K253" s="273" t="s">
        <v>132</v>
      </c>
      <c r="L253" s="278"/>
      <c r="M253" s="279" t="s">
        <v>28</v>
      </c>
      <c r="N253" s="280" t="s">
        <v>47</v>
      </c>
      <c r="O253" s="87"/>
      <c r="P253" s="230">
        <f>O253*H253</f>
        <v>0</v>
      </c>
      <c r="Q253" s="230">
        <v>0.001</v>
      </c>
      <c r="R253" s="230">
        <f>Q253*H253</f>
        <v>0.00054000000000000001</v>
      </c>
      <c r="S253" s="230">
        <v>0</v>
      </c>
      <c r="T253" s="231">
        <f>S253*H253</f>
        <v>0</v>
      </c>
      <c r="U253" s="40"/>
      <c r="V253" s="40"/>
      <c r="W253" s="40"/>
      <c r="X253" s="40"/>
      <c r="Y253" s="40"/>
      <c r="Z253" s="40"/>
      <c r="AA253" s="40"/>
      <c r="AB253" s="40"/>
      <c r="AC253" s="40"/>
      <c r="AD253" s="40"/>
      <c r="AE253" s="40"/>
      <c r="AR253" s="232" t="s">
        <v>197</v>
      </c>
      <c r="AT253" s="232" t="s">
        <v>327</v>
      </c>
      <c r="AU253" s="232" t="s">
        <v>84</v>
      </c>
      <c r="AY253" s="19" t="s">
        <v>126</v>
      </c>
      <c r="BE253" s="233">
        <f>IF(N253="základní",J253,0)</f>
        <v>0</v>
      </c>
      <c r="BF253" s="233">
        <f>IF(N253="snížená",J253,0)</f>
        <v>0</v>
      </c>
      <c r="BG253" s="233">
        <f>IF(N253="zákl. přenesená",J253,0)</f>
        <v>0</v>
      </c>
      <c r="BH253" s="233">
        <f>IF(N253="sníž. přenesená",J253,0)</f>
        <v>0</v>
      </c>
      <c r="BI253" s="233">
        <f>IF(N253="nulová",J253,0)</f>
        <v>0</v>
      </c>
      <c r="BJ253" s="19" t="s">
        <v>133</v>
      </c>
      <c r="BK253" s="233">
        <f>ROUND(I253*H253,2)</f>
        <v>0</v>
      </c>
      <c r="BL253" s="19" t="s">
        <v>133</v>
      </c>
      <c r="BM253" s="232" t="s">
        <v>345</v>
      </c>
    </row>
    <row r="254" s="2" customFormat="1">
      <c r="A254" s="40"/>
      <c r="B254" s="41"/>
      <c r="C254" s="42"/>
      <c r="D254" s="234" t="s">
        <v>135</v>
      </c>
      <c r="E254" s="42"/>
      <c r="F254" s="235" t="s">
        <v>344</v>
      </c>
      <c r="G254" s="42"/>
      <c r="H254" s="42"/>
      <c r="I254" s="139"/>
      <c r="J254" s="42"/>
      <c r="K254" s="42"/>
      <c r="L254" s="46"/>
      <c r="M254" s="236"/>
      <c r="N254" s="237"/>
      <c r="O254" s="87"/>
      <c r="P254" s="87"/>
      <c r="Q254" s="87"/>
      <c r="R254" s="87"/>
      <c r="S254" s="87"/>
      <c r="T254" s="88"/>
      <c r="U254" s="40"/>
      <c r="V254" s="40"/>
      <c r="W254" s="40"/>
      <c r="X254" s="40"/>
      <c r="Y254" s="40"/>
      <c r="Z254" s="40"/>
      <c r="AA254" s="40"/>
      <c r="AB254" s="40"/>
      <c r="AC254" s="40"/>
      <c r="AD254" s="40"/>
      <c r="AE254" s="40"/>
      <c r="AT254" s="19" t="s">
        <v>135</v>
      </c>
      <c r="AU254" s="19" t="s">
        <v>84</v>
      </c>
    </row>
    <row r="255" s="13" customFormat="1">
      <c r="A255" s="13"/>
      <c r="B255" s="239"/>
      <c r="C255" s="240"/>
      <c r="D255" s="234" t="s">
        <v>139</v>
      </c>
      <c r="E255" s="241" t="s">
        <v>28</v>
      </c>
      <c r="F255" s="242" t="s">
        <v>346</v>
      </c>
      <c r="G255" s="240"/>
      <c r="H255" s="241" t="s">
        <v>28</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139</v>
      </c>
      <c r="AU255" s="248" t="s">
        <v>84</v>
      </c>
      <c r="AV255" s="13" t="s">
        <v>82</v>
      </c>
      <c r="AW255" s="13" t="s">
        <v>35</v>
      </c>
      <c r="AX255" s="13" t="s">
        <v>74</v>
      </c>
      <c r="AY255" s="248" t="s">
        <v>126</v>
      </c>
    </row>
    <row r="256" s="14" customFormat="1">
      <c r="A256" s="14"/>
      <c r="B256" s="249"/>
      <c r="C256" s="250"/>
      <c r="D256" s="234" t="s">
        <v>139</v>
      </c>
      <c r="E256" s="251" t="s">
        <v>28</v>
      </c>
      <c r="F256" s="252" t="s">
        <v>347</v>
      </c>
      <c r="G256" s="250"/>
      <c r="H256" s="253">
        <v>18</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139</v>
      </c>
      <c r="AU256" s="259" t="s">
        <v>84</v>
      </c>
      <c r="AV256" s="14" t="s">
        <v>84</v>
      </c>
      <c r="AW256" s="14" t="s">
        <v>35</v>
      </c>
      <c r="AX256" s="14" t="s">
        <v>82</v>
      </c>
      <c r="AY256" s="259" t="s">
        <v>126</v>
      </c>
    </row>
    <row r="257" s="14" customFormat="1">
      <c r="A257" s="14"/>
      <c r="B257" s="249"/>
      <c r="C257" s="250"/>
      <c r="D257" s="234" t="s">
        <v>139</v>
      </c>
      <c r="E257" s="250"/>
      <c r="F257" s="252" t="s">
        <v>348</v>
      </c>
      <c r="G257" s="250"/>
      <c r="H257" s="253">
        <v>0.54000000000000004</v>
      </c>
      <c r="I257" s="254"/>
      <c r="J257" s="250"/>
      <c r="K257" s="250"/>
      <c r="L257" s="255"/>
      <c r="M257" s="256"/>
      <c r="N257" s="257"/>
      <c r="O257" s="257"/>
      <c r="P257" s="257"/>
      <c r="Q257" s="257"/>
      <c r="R257" s="257"/>
      <c r="S257" s="257"/>
      <c r="T257" s="258"/>
      <c r="U257" s="14"/>
      <c r="V257" s="14"/>
      <c r="W257" s="14"/>
      <c r="X257" s="14"/>
      <c r="Y257" s="14"/>
      <c r="Z257" s="14"/>
      <c r="AA257" s="14"/>
      <c r="AB257" s="14"/>
      <c r="AC257" s="14"/>
      <c r="AD257" s="14"/>
      <c r="AE257" s="14"/>
      <c r="AT257" s="259" t="s">
        <v>139</v>
      </c>
      <c r="AU257" s="259" t="s">
        <v>84</v>
      </c>
      <c r="AV257" s="14" t="s">
        <v>84</v>
      </c>
      <c r="AW257" s="14" t="s">
        <v>4</v>
      </c>
      <c r="AX257" s="14" t="s">
        <v>82</v>
      </c>
      <c r="AY257" s="259" t="s">
        <v>126</v>
      </c>
    </row>
    <row r="258" s="2" customFormat="1" ht="16.5" customHeight="1">
      <c r="A258" s="40"/>
      <c r="B258" s="41"/>
      <c r="C258" s="221" t="s">
        <v>349</v>
      </c>
      <c r="D258" s="221" t="s">
        <v>128</v>
      </c>
      <c r="E258" s="222" t="s">
        <v>350</v>
      </c>
      <c r="F258" s="223" t="s">
        <v>351</v>
      </c>
      <c r="G258" s="224" t="s">
        <v>159</v>
      </c>
      <c r="H258" s="225">
        <v>30</v>
      </c>
      <c r="I258" s="226"/>
      <c r="J258" s="227">
        <f>ROUND(I258*H258,2)</f>
        <v>0</v>
      </c>
      <c r="K258" s="223" t="s">
        <v>28</v>
      </c>
      <c r="L258" s="46"/>
      <c r="M258" s="228" t="s">
        <v>28</v>
      </c>
      <c r="N258" s="229" t="s">
        <v>47</v>
      </c>
      <c r="O258" s="87"/>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133</v>
      </c>
      <c r="AT258" s="232" t="s">
        <v>128</v>
      </c>
      <c r="AU258" s="232" t="s">
        <v>84</v>
      </c>
      <c r="AY258" s="19" t="s">
        <v>126</v>
      </c>
      <c r="BE258" s="233">
        <f>IF(N258="základní",J258,0)</f>
        <v>0</v>
      </c>
      <c r="BF258" s="233">
        <f>IF(N258="snížená",J258,0)</f>
        <v>0</v>
      </c>
      <c r="BG258" s="233">
        <f>IF(N258="zákl. přenesená",J258,0)</f>
        <v>0</v>
      </c>
      <c r="BH258" s="233">
        <f>IF(N258="sníž. přenesená",J258,0)</f>
        <v>0</v>
      </c>
      <c r="BI258" s="233">
        <f>IF(N258="nulová",J258,0)</f>
        <v>0</v>
      </c>
      <c r="BJ258" s="19" t="s">
        <v>133</v>
      </c>
      <c r="BK258" s="233">
        <f>ROUND(I258*H258,2)</f>
        <v>0</v>
      </c>
      <c r="BL258" s="19" t="s">
        <v>133</v>
      </c>
      <c r="BM258" s="232" t="s">
        <v>352</v>
      </c>
    </row>
    <row r="259" s="2" customFormat="1">
      <c r="A259" s="40"/>
      <c r="B259" s="41"/>
      <c r="C259" s="42"/>
      <c r="D259" s="234" t="s">
        <v>135</v>
      </c>
      <c r="E259" s="42"/>
      <c r="F259" s="235" t="s">
        <v>351</v>
      </c>
      <c r="G259" s="42"/>
      <c r="H259" s="42"/>
      <c r="I259" s="139"/>
      <c r="J259" s="42"/>
      <c r="K259" s="42"/>
      <c r="L259" s="46"/>
      <c r="M259" s="236"/>
      <c r="N259" s="237"/>
      <c r="O259" s="87"/>
      <c r="P259" s="87"/>
      <c r="Q259" s="87"/>
      <c r="R259" s="87"/>
      <c r="S259" s="87"/>
      <c r="T259" s="88"/>
      <c r="U259" s="40"/>
      <c r="V259" s="40"/>
      <c r="W259" s="40"/>
      <c r="X259" s="40"/>
      <c r="Y259" s="40"/>
      <c r="Z259" s="40"/>
      <c r="AA259" s="40"/>
      <c r="AB259" s="40"/>
      <c r="AC259" s="40"/>
      <c r="AD259" s="40"/>
      <c r="AE259" s="40"/>
      <c r="AT259" s="19" t="s">
        <v>135</v>
      </c>
      <c r="AU259" s="19" t="s">
        <v>84</v>
      </c>
    </row>
    <row r="260" s="13" customFormat="1">
      <c r="A260" s="13"/>
      <c r="B260" s="239"/>
      <c r="C260" s="240"/>
      <c r="D260" s="234" t="s">
        <v>139</v>
      </c>
      <c r="E260" s="241" t="s">
        <v>28</v>
      </c>
      <c r="F260" s="242" t="s">
        <v>353</v>
      </c>
      <c r="G260" s="240"/>
      <c r="H260" s="241" t="s">
        <v>28</v>
      </c>
      <c r="I260" s="243"/>
      <c r="J260" s="240"/>
      <c r="K260" s="240"/>
      <c r="L260" s="244"/>
      <c r="M260" s="245"/>
      <c r="N260" s="246"/>
      <c r="O260" s="246"/>
      <c r="P260" s="246"/>
      <c r="Q260" s="246"/>
      <c r="R260" s="246"/>
      <c r="S260" s="246"/>
      <c r="T260" s="247"/>
      <c r="U260" s="13"/>
      <c r="V260" s="13"/>
      <c r="W260" s="13"/>
      <c r="X260" s="13"/>
      <c r="Y260" s="13"/>
      <c r="Z260" s="13"/>
      <c r="AA260" s="13"/>
      <c r="AB260" s="13"/>
      <c r="AC260" s="13"/>
      <c r="AD260" s="13"/>
      <c r="AE260" s="13"/>
      <c r="AT260" s="248" t="s">
        <v>139</v>
      </c>
      <c r="AU260" s="248" t="s">
        <v>84</v>
      </c>
      <c r="AV260" s="13" t="s">
        <v>82</v>
      </c>
      <c r="AW260" s="13" t="s">
        <v>35</v>
      </c>
      <c r="AX260" s="13" t="s">
        <v>74</v>
      </c>
      <c r="AY260" s="248" t="s">
        <v>126</v>
      </c>
    </row>
    <row r="261" s="13" customFormat="1">
      <c r="A261" s="13"/>
      <c r="B261" s="239"/>
      <c r="C261" s="240"/>
      <c r="D261" s="234" t="s">
        <v>139</v>
      </c>
      <c r="E261" s="241" t="s">
        <v>28</v>
      </c>
      <c r="F261" s="242" t="s">
        <v>306</v>
      </c>
      <c r="G261" s="240"/>
      <c r="H261" s="241" t="s">
        <v>28</v>
      </c>
      <c r="I261" s="243"/>
      <c r="J261" s="240"/>
      <c r="K261" s="240"/>
      <c r="L261" s="244"/>
      <c r="M261" s="245"/>
      <c r="N261" s="246"/>
      <c r="O261" s="246"/>
      <c r="P261" s="246"/>
      <c r="Q261" s="246"/>
      <c r="R261" s="246"/>
      <c r="S261" s="246"/>
      <c r="T261" s="247"/>
      <c r="U261" s="13"/>
      <c r="V261" s="13"/>
      <c r="W261" s="13"/>
      <c r="X261" s="13"/>
      <c r="Y261" s="13"/>
      <c r="Z261" s="13"/>
      <c r="AA261" s="13"/>
      <c r="AB261" s="13"/>
      <c r="AC261" s="13"/>
      <c r="AD261" s="13"/>
      <c r="AE261" s="13"/>
      <c r="AT261" s="248" t="s">
        <v>139</v>
      </c>
      <c r="AU261" s="248" t="s">
        <v>84</v>
      </c>
      <c r="AV261" s="13" t="s">
        <v>82</v>
      </c>
      <c r="AW261" s="13" t="s">
        <v>35</v>
      </c>
      <c r="AX261" s="13" t="s">
        <v>74</v>
      </c>
      <c r="AY261" s="248" t="s">
        <v>126</v>
      </c>
    </row>
    <row r="262" s="14" customFormat="1">
      <c r="A262" s="14"/>
      <c r="B262" s="249"/>
      <c r="C262" s="250"/>
      <c r="D262" s="234" t="s">
        <v>139</v>
      </c>
      <c r="E262" s="251" t="s">
        <v>28</v>
      </c>
      <c r="F262" s="252" t="s">
        <v>233</v>
      </c>
      <c r="G262" s="250"/>
      <c r="H262" s="253">
        <v>10</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139</v>
      </c>
      <c r="AU262" s="259" t="s">
        <v>84</v>
      </c>
      <c r="AV262" s="14" t="s">
        <v>84</v>
      </c>
      <c r="AW262" s="14" t="s">
        <v>35</v>
      </c>
      <c r="AX262" s="14" t="s">
        <v>74</v>
      </c>
      <c r="AY262" s="259" t="s">
        <v>126</v>
      </c>
    </row>
    <row r="263" s="13" customFormat="1">
      <c r="A263" s="13"/>
      <c r="B263" s="239"/>
      <c r="C263" s="240"/>
      <c r="D263" s="234" t="s">
        <v>139</v>
      </c>
      <c r="E263" s="241" t="s">
        <v>28</v>
      </c>
      <c r="F263" s="242" t="s">
        <v>309</v>
      </c>
      <c r="G263" s="240"/>
      <c r="H263" s="241" t="s">
        <v>28</v>
      </c>
      <c r="I263" s="243"/>
      <c r="J263" s="240"/>
      <c r="K263" s="240"/>
      <c r="L263" s="244"/>
      <c r="M263" s="245"/>
      <c r="N263" s="246"/>
      <c r="O263" s="246"/>
      <c r="P263" s="246"/>
      <c r="Q263" s="246"/>
      <c r="R263" s="246"/>
      <c r="S263" s="246"/>
      <c r="T263" s="247"/>
      <c r="U263" s="13"/>
      <c r="V263" s="13"/>
      <c r="W263" s="13"/>
      <c r="X263" s="13"/>
      <c r="Y263" s="13"/>
      <c r="Z263" s="13"/>
      <c r="AA263" s="13"/>
      <c r="AB263" s="13"/>
      <c r="AC263" s="13"/>
      <c r="AD263" s="13"/>
      <c r="AE263" s="13"/>
      <c r="AT263" s="248" t="s">
        <v>139</v>
      </c>
      <c r="AU263" s="248" t="s">
        <v>84</v>
      </c>
      <c r="AV263" s="13" t="s">
        <v>82</v>
      </c>
      <c r="AW263" s="13" t="s">
        <v>35</v>
      </c>
      <c r="AX263" s="13" t="s">
        <v>74</v>
      </c>
      <c r="AY263" s="248" t="s">
        <v>126</v>
      </c>
    </row>
    <row r="264" s="14" customFormat="1">
      <c r="A264" s="14"/>
      <c r="B264" s="249"/>
      <c r="C264" s="250"/>
      <c r="D264" s="234" t="s">
        <v>139</v>
      </c>
      <c r="E264" s="251" t="s">
        <v>28</v>
      </c>
      <c r="F264" s="252" t="s">
        <v>313</v>
      </c>
      <c r="G264" s="250"/>
      <c r="H264" s="253">
        <v>20</v>
      </c>
      <c r="I264" s="254"/>
      <c r="J264" s="250"/>
      <c r="K264" s="250"/>
      <c r="L264" s="255"/>
      <c r="M264" s="256"/>
      <c r="N264" s="257"/>
      <c r="O264" s="257"/>
      <c r="P264" s="257"/>
      <c r="Q264" s="257"/>
      <c r="R264" s="257"/>
      <c r="S264" s="257"/>
      <c r="T264" s="258"/>
      <c r="U264" s="14"/>
      <c r="V264" s="14"/>
      <c r="W264" s="14"/>
      <c r="X264" s="14"/>
      <c r="Y264" s="14"/>
      <c r="Z264" s="14"/>
      <c r="AA264" s="14"/>
      <c r="AB264" s="14"/>
      <c r="AC264" s="14"/>
      <c r="AD264" s="14"/>
      <c r="AE264" s="14"/>
      <c r="AT264" s="259" t="s">
        <v>139</v>
      </c>
      <c r="AU264" s="259" t="s">
        <v>84</v>
      </c>
      <c r="AV264" s="14" t="s">
        <v>84</v>
      </c>
      <c r="AW264" s="14" t="s">
        <v>35</v>
      </c>
      <c r="AX264" s="14" t="s">
        <v>74</v>
      </c>
      <c r="AY264" s="259" t="s">
        <v>126</v>
      </c>
    </row>
    <row r="265" s="15" customFormat="1">
      <c r="A265" s="15"/>
      <c r="B265" s="260"/>
      <c r="C265" s="261"/>
      <c r="D265" s="234" t="s">
        <v>139</v>
      </c>
      <c r="E265" s="262" t="s">
        <v>28</v>
      </c>
      <c r="F265" s="263" t="s">
        <v>155</v>
      </c>
      <c r="G265" s="261"/>
      <c r="H265" s="264">
        <v>30</v>
      </c>
      <c r="I265" s="265"/>
      <c r="J265" s="261"/>
      <c r="K265" s="261"/>
      <c r="L265" s="266"/>
      <c r="M265" s="267"/>
      <c r="N265" s="268"/>
      <c r="O265" s="268"/>
      <c r="P265" s="268"/>
      <c r="Q265" s="268"/>
      <c r="R265" s="268"/>
      <c r="S265" s="268"/>
      <c r="T265" s="269"/>
      <c r="U265" s="15"/>
      <c r="V265" s="15"/>
      <c r="W265" s="15"/>
      <c r="X265" s="15"/>
      <c r="Y265" s="15"/>
      <c r="Z265" s="15"/>
      <c r="AA265" s="15"/>
      <c r="AB265" s="15"/>
      <c r="AC265" s="15"/>
      <c r="AD265" s="15"/>
      <c r="AE265" s="15"/>
      <c r="AT265" s="270" t="s">
        <v>139</v>
      </c>
      <c r="AU265" s="270" t="s">
        <v>84</v>
      </c>
      <c r="AV265" s="15" t="s">
        <v>133</v>
      </c>
      <c r="AW265" s="15" t="s">
        <v>35</v>
      </c>
      <c r="AX265" s="15" t="s">
        <v>82</v>
      </c>
      <c r="AY265" s="270" t="s">
        <v>126</v>
      </c>
    </row>
    <row r="266" s="2" customFormat="1" ht="16.5" customHeight="1">
      <c r="A266" s="40"/>
      <c r="B266" s="41"/>
      <c r="C266" s="221" t="s">
        <v>173</v>
      </c>
      <c r="D266" s="221" t="s">
        <v>128</v>
      </c>
      <c r="E266" s="222" t="s">
        <v>354</v>
      </c>
      <c r="F266" s="223" t="s">
        <v>355</v>
      </c>
      <c r="G266" s="224" t="s">
        <v>159</v>
      </c>
      <c r="H266" s="225">
        <v>5</v>
      </c>
      <c r="I266" s="226"/>
      <c r="J266" s="227">
        <f>ROUND(I266*H266,2)</f>
        <v>0</v>
      </c>
      <c r="K266" s="223" t="s">
        <v>132</v>
      </c>
      <c r="L266" s="46"/>
      <c r="M266" s="228" t="s">
        <v>28</v>
      </c>
      <c r="N266" s="229" t="s">
        <v>47</v>
      </c>
      <c r="O266" s="87"/>
      <c r="P266" s="230">
        <f>O266*H266</f>
        <v>0</v>
      </c>
      <c r="Q266" s="230">
        <v>0.019220000000000001</v>
      </c>
      <c r="R266" s="230">
        <f>Q266*H266</f>
        <v>0.096100000000000005</v>
      </c>
      <c r="S266" s="230">
        <v>0</v>
      </c>
      <c r="T266" s="231">
        <f>S266*H266</f>
        <v>0</v>
      </c>
      <c r="U266" s="40"/>
      <c r="V266" s="40"/>
      <c r="W266" s="40"/>
      <c r="X266" s="40"/>
      <c r="Y266" s="40"/>
      <c r="Z266" s="40"/>
      <c r="AA266" s="40"/>
      <c r="AB266" s="40"/>
      <c r="AC266" s="40"/>
      <c r="AD266" s="40"/>
      <c r="AE266" s="40"/>
      <c r="AR266" s="232" t="s">
        <v>133</v>
      </c>
      <c r="AT266" s="232" t="s">
        <v>128</v>
      </c>
      <c r="AU266" s="232" t="s">
        <v>84</v>
      </c>
      <c r="AY266" s="19" t="s">
        <v>126</v>
      </c>
      <c r="BE266" s="233">
        <f>IF(N266="základní",J266,0)</f>
        <v>0</v>
      </c>
      <c r="BF266" s="233">
        <f>IF(N266="snížená",J266,0)</f>
        <v>0</v>
      </c>
      <c r="BG266" s="233">
        <f>IF(N266="zákl. přenesená",J266,0)</f>
        <v>0</v>
      </c>
      <c r="BH266" s="233">
        <f>IF(N266="sníž. přenesená",J266,0)</f>
        <v>0</v>
      </c>
      <c r="BI266" s="233">
        <f>IF(N266="nulová",J266,0)</f>
        <v>0</v>
      </c>
      <c r="BJ266" s="19" t="s">
        <v>133</v>
      </c>
      <c r="BK266" s="233">
        <f>ROUND(I266*H266,2)</f>
        <v>0</v>
      </c>
      <c r="BL266" s="19" t="s">
        <v>133</v>
      </c>
      <c r="BM266" s="232" t="s">
        <v>356</v>
      </c>
    </row>
    <row r="267" s="2" customFormat="1">
      <c r="A267" s="40"/>
      <c r="B267" s="41"/>
      <c r="C267" s="42"/>
      <c r="D267" s="234" t="s">
        <v>135</v>
      </c>
      <c r="E267" s="42"/>
      <c r="F267" s="235" t="s">
        <v>357</v>
      </c>
      <c r="G267" s="42"/>
      <c r="H267" s="42"/>
      <c r="I267" s="139"/>
      <c r="J267" s="42"/>
      <c r="K267" s="42"/>
      <c r="L267" s="46"/>
      <c r="M267" s="236"/>
      <c r="N267" s="237"/>
      <c r="O267" s="87"/>
      <c r="P267" s="87"/>
      <c r="Q267" s="87"/>
      <c r="R267" s="87"/>
      <c r="S267" s="87"/>
      <c r="T267" s="88"/>
      <c r="U267" s="40"/>
      <c r="V267" s="40"/>
      <c r="W267" s="40"/>
      <c r="X267" s="40"/>
      <c r="Y267" s="40"/>
      <c r="Z267" s="40"/>
      <c r="AA267" s="40"/>
      <c r="AB267" s="40"/>
      <c r="AC267" s="40"/>
      <c r="AD267" s="40"/>
      <c r="AE267" s="40"/>
      <c r="AT267" s="19" t="s">
        <v>135</v>
      </c>
      <c r="AU267" s="19" t="s">
        <v>84</v>
      </c>
    </row>
    <row r="268" s="13" customFormat="1">
      <c r="A268" s="13"/>
      <c r="B268" s="239"/>
      <c r="C268" s="240"/>
      <c r="D268" s="234" t="s">
        <v>139</v>
      </c>
      <c r="E268" s="241" t="s">
        <v>28</v>
      </c>
      <c r="F268" s="242" t="s">
        <v>358</v>
      </c>
      <c r="G268" s="240"/>
      <c r="H268" s="241" t="s">
        <v>28</v>
      </c>
      <c r="I268" s="243"/>
      <c r="J268" s="240"/>
      <c r="K268" s="240"/>
      <c r="L268" s="244"/>
      <c r="M268" s="245"/>
      <c r="N268" s="246"/>
      <c r="O268" s="246"/>
      <c r="P268" s="246"/>
      <c r="Q268" s="246"/>
      <c r="R268" s="246"/>
      <c r="S268" s="246"/>
      <c r="T268" s="247"/>
      <c r="U268" s="13"/>
      <c r="V268" s="13"/>
      <c r="W268" s="13"/>
      <c r="X268" s="13"/>
      <c r="Y268" s="13"/>
      <c r="Z268" s="13"/>
      <c r="AA268" s="13"/>
      <c r="AB268" s="13"/>
      <c r="AC268" s="13"/>
      <c r="AD268" s="13"/>
      <c r="AE268" s="13"/>
      <c r="AT268" s="248" t="s">
        <v>139</v>
      </c>
      <c r="AU268" s="248" t="s">
        <v>84</v>
      </c>
      <c r="AV268" s="13" t="s">
        <v>82</v>
      </c>
      <c r="AW268" s="13" t="s">
        <v>35</v>
      </c>
      <c r="AX268" s="13" t="s">
        <v>74</v>
      </c>
      <c r="AY268" s="248" t="s">
        <v>126</v>
      </c>
    </row>
    <row r="269" s="13" customFormat="1">
      <c r="A269" s="13"/>
      <c r="B269" s="239"/>
      <c r="C269" s="240"/>
      <c r="D269" s="234" t="s">
        <v>139</v>
      </c>
      <c r="E269" s="241" t="s">
        <v>28</v>
      </c>
      <c r="F269" s="242" t="s">
        <v>359</v>
      </c>
      <c r="G269" s="240"/>
      <c r="H269" s="241" t="s">
        <v>28</v>
      </c>
      <c r="I269" s="243"/>
      <c r="J269" s="240"/>
      <c r="K269" s="240"/>
      <c r="L269" s="244"/>
      <c r="M269" s="245"/>
      <c r="N269" s="246"/>
      <c r="O269" s="246"/>
      <c r="P269" s="246"/>
      <c r="Q269" s="246"/>
      <c r="R269" s="246"/>
      <c r="S269" s="246"/>
      <c r="T269" s="247"/>
      <c r="U269" s="13"/>
      <c r="V269" s="13"/>
      <c r="W269" s="13"/>
      <c r="X269" s="13"/>
      <c r="Y269" s="13"/>
      <c r="Z269" s="13"/>
      <c r="AA269" s="13"/>
      <c r="AB269" s="13"/>
      <c r="AC269" s="13"/>
      <c r="AD269" s="13"/>
      <c r="AE269" s="13"/>
      <c r="AT269" s="248" t="s">
        <v>139</v>
      </c>
      <c r="AU269" s="248" t="s">
        <v>84</v>
      </c>
      <c r="AV269" s="13" t="s">
        <v>82</v>
      </c>
      <c r="AW269" s="13" t="s">
        <v>35</v>
      </c>
      <c r="AX269" s="13" t="s">
        <v>74</v>
      </c>
      <c r="AY269" s="248" t="s">
        <v>126</v>
      </c>
    </row>
    <row r="270" s="14" customFormat="1">
      <c r="A270" s="14"/>
      <c r="B270" s="249"/>
      <c r="C270" s="250"/>
      <c r="D270" s="234" t="s">
        <v>139</v>
      </c>
      <c r="E270" s="251" t="s">
        <v>28</v>
      </c>
      <c r="F270" s="252" t="s">
        <v>360</v>
      </c>
      <c r="G270" s="250"/>
      <c r="H270" s="253">
        <v>5</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139</v>
      </c>
      <c r="AU270" s="259" t="s">
        <v>84</v>
      </c>
      <c r="AV270" s="14" t="s">
        <v>84</v>
      </c>
      <c r="AW270" s="14" t="s">
        <v>35</v>
      </c>
      <c r="AX270" s="14" t="s">
        <v>82</v>
      </c>
      <c r="AY270" s="259" t="s">
        <v>126</v>
      </c>
    </row>
    <row r="271" s="2" customFormat="1" ht="16.5" customHeight="1">
      <c r="A271" s="40"/>
      <c r="B271" s="41"/>
      <c r="C271" s="221" t="s">
        <v>361</v>
      </c>
      <c r="D271" s="221" t="s">
        <v>128</v>
      </c>
      <c r="E271" s="222" t="s">
        <v>362</v>
      </c>
      <c r="F271" s="223" t="s">
        <v>363</v>
      </c>
      <c r="G271" s="224" t="s">
        <v>159</v>
      </c>
      <c r="H271" s="225">
        <v>4</v>
      </c>
      <c r="I271" s="226"/>
      <c r="J271" s="227">
        <f>ROUND(I271*H271,2)</f>
        <v>0</v>
      </c>
      <c r="K271" s="223" t="s">
        <v>132</v>
      </c>
      <c r="L271" s="46"/>
      <c r="M271" s="228" t="s">
        <v>28</v>
      </c>
      <c r="N271" s="229" t="s">
        <v>47</v>
      </c>
      <c r="O271" s="87"/>
      <c r="P271" s="230">
        <f>O271*H271</f>
        <v>0</v>
      </c>
      <c r="Q271" s="230">
        <v>0.032030000000000003</v>
      </c>
      <c r="R271" s="230">
        <f>Q271*H271</f>
        <v>0.12812000000000001</v>
      </c>
      <c r="S271" s="230">
        <v>0</v>
      </c>
      <c r="T271" s="231">
        <f>S271*H271</f>
        <v>0</v>
      </c>
      <c r="U271" s="40"/>
      <c r="V271" s="40"/>
      <c r="W271" s="40"/>
      <c r="X271" s="40"/>
      <c r="Y271" s="40"/>
      <c r="Z271" s="40"/>
      <c r="AA271" s="40"/>
      <c r="AB271" s="40"/>
      <c r="AC271" s="40"/>
      <c r="AD271" s="40"/>
      <c r="AE271" s="40"/>
      <c r="AR271" s="232" t="s">
        <v>133</v>
      </c>
      <c r="AT271" s="232" t="s">
        <v>128</v>
      </c>
      <c r="AU271" s="232" t="s">
        <v>84</v>
      </c>
      <c r="AY271" s="19" t="s">
        <v>126</v>
      </c>
      <c r="BE271" s="233">
        <f>IF(N271="základní",J271,0)</f>
        <v>0</v>
      </c>
      <c r="BF271" s="233">
        <f>IF(N271="snížená",J271,0)</f>
        <v>0</v>
      </c>
      <c r="BG271" s="233">
        <f>IF(N271="zákl. přenesená",J271,0)</f>
        <v>0</v>
      </c>
      <c r="BH271" s="233">
        <f>IF(N271="sníž. přenesená",J271,0)</f>
        <v>0</v>
      </c>
      <c r="BI271" s="233">
        <f>IF(N271="nulová",J271,0)</f>
        <v>0</v>
      </c>
      <c r="BJ271" s="19" t="s">
        <v>133</v>
      </c>
      <c r="BK271" s="233">
        <f>ROUND(I271*H271,2)</f>
        <v>0</v>
      </c>
      <c r="BL271" s="19" t="s">
        <v>133</v>
      </c>
      <c r="BM271" s="232" t="s">
        <v>364</v>
      </c>
    </row>
    <row r="272" s="2" customFormat="1">
      <c r="A272" s="40"/>
      <c r="B272" s="41"/>
      <c r="C272" s="42"/>
      <c r="D272" s="234" t="s">
        <v>135</v>
      </c>
      <c r="E272" s="42"/>
      <c r="F272" s="235" t="s">
        <v>365</v>
      </c>
      <c r="G272" s="42"/>
      <c r="H272" s="42"/>
      <c r="I272" s="139"/>
      <c r="J272" s="42"/>
      <c r="K272" s="42"/>
      <c r="L272" s="46"/>
      <c r="M272" s="236"/>
      <c r="N272" s="237"/>
      <c r="O272" s="87"/>
      <c r="P272" s="87"/>
      <c r="Q272" s="87"/>
      <c r="R272" s="87"/>
      <c r="S272" s="87"/>
      <c r="T272" s="88"/>
      <c r="U272" s="40"/>
      <c r="V272" s="40"/>
      <c r="W272" s="40"/>
      <c r="X272" s="40"/>
      <c r="Y272" s="40"/>
      <c r="Z272" s="40"/>
      <c r="AA272" s="40"/>
      <c r="AB272" s="40"/>
      <c r="AC272" s="40"/>
      <c r="AD272" s="40"/>
      <c r="AE272" s="40"/>
      <c r="AT272" s="19" t="s">
        <v>135</v>
      </c>
      <c r="AU272" s="19" t="s">
        <v>84</v>
      </c>
    </row>
    <row r="273" s="13" customFormat="1">
      <c r="A273" s="13"/>
      <c r="B273" s="239"/>
      <c r="C273" s="240"/>
      <c r="D273" s="234" t="s">
        <v>139</v>
      </c>
      <c r="E273" s="241" t="s">
        <v>28</v>
      </c>
      <c r="F273" s="242" t="s">
        <v>358</v>
      </c>
      <c r="G273" s="240"/>
      <c r="H273" s="241" t="s">
        <v>28</v>
      </c>
      <c r="I273" s="243"/>
      <c r="J273" s="240"/>
      <c r="K273" s="240"/>
      <c r="L273" s="244"/>
      <c r="M273" s="245"/>
      <c r="N273" s="246"/>
      <c r="O273" s="246"/>
      <c r="P273" s="246"/>
      <c r="Q273" s="246"/>
      <c r="R273" s="246"/>
      <c r="S273" s="246"/>
      <c r="T273" s="247"/>
      <c r="U273" s="13"/>
      <c r="V273" s="13"/>
      <c r="W273" s="13"/>
      <c r="X273" s="13"/>
      <c r="Y273" s="13"/>
      <c r="Z273" s="13"/>
      <c r="AA273" s="13"/>
      <c r="AB273" s="13"/>
      <c r="AC273" s="13"/>
      <c r="AD273" s="13"/>
      <c r="AE273" s="13"/>
      <c r="AT273" s="248" t="s">
        <v>139</v>
      </c>
      <c r="AU273" s="248" t="s">
        <v>84</v>
      </c>
      <c r="AV273" s="13" t="s">
        <v>82</v>
      </c>
      <c r="AW273" s="13" t="s">
        <v>35</v>
      </c>
      <c r="AX273" s="13" t="s">
        <v>74</v>
      </c>
      <c r="AY273" s="248" t="s">
        <v>126</v>
      </c>
    </row>
    <row r="274" s="13" customFormat="1">
      <c r="A274" s="13"/>
      <c r="B274" s="239"/>
      <c r="C274" s="240"/>
      <c r="D274" s="234" t="s">
        <v>139</v>
      </c>
      <c r="E274" s="241" t="s">
        <v>28</v>
      </c>
      <c r="F274" s="242" t="s">
        <v>359</v>
      </c>
      <c r="G274" s="240"/>
      <c r="H274" s="241" t="s">
        <v>28</v>
      </c>
      <c r="I274" s="243"/>
      <c r="J274" s="240"/>
      <c r="K274" s="240"/>
      <c r="L274" s="244"/>
      <c r="M274" s="245"/>
      <c r="N274" s="246"/>
      <c r="O274" s="246"/>
      <c r="P274" s="246"/>
      <c r="Q274" s="246"/>
      <c r="R274" s="246"/>
      <c r="S274" s="246"/>
      <c r="T274" s="247"/>
      <c r="U274" s="13"/>
      <c r="V274" s="13"/>
      <c r="W274" s="13"/>
      <c r="X274" s="13"/>
      <c r="Y274" s="13"/>
      <c r="Z274" s="13"/>
      <c r="AA274" s="13"/>
      <c r="AB274" s="13"/>
      <c r="AC274" s="13"/>
      <c r="AD274" s="13"/>
      <c r="AE274" s="13"/>
      <c r="AT274" s="248" t="s">
        <v>139</v>
      </c>
      <c r="AU274" s="248" t="s">
        <v>84</v>
      </c>
      <c r="AV274" s="13" t="s">
        <v>82</v>
      </c>
      <c r="AW274" s="13" t="s">
        <v>35</v>
      </c>
      <c r="AX274" s="13" t="s">
        <v>74</v>
      </c>
      <c r="AY274" s="248" t="s">
        <v>126</v>
      </c>
    </row>
    <row r="275" s="14" customFormat="1">
      <c r="A275" s="14"/>
      <c r="B275" s="249"/>
      <c r="C275" s="250"/>
      <c r="D275" s="234" t="s">
        <v>139</v>
      </c>
      <c r="E275" s="251" t="s">
        <v>28</v>
      </c>
      <c r="F275" s="252" t="s">
        <v>366</v>
      </c>
      <c r="G275" s="250"/>
      <c r="H275" s="253">
        <v>4</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139</v>
      </c>
      <c r="AU275" s="259" t="s">
        <v>84</v>
      </c>
      <c r="AV275" s="14" t="s">
        <v>84</v>
      </c>
      <c r="AW275" s="14" t="s">
        <v>35</v>
      </c>
      <c r="AX275" s="14" t="s">
        <v>82</v>
      </c>
      <c r="AY275" s="259" t="s">
        <v>126</v>
      </c>
    </row>
    <row r="276" s="2" customFormat="1" ht="16.5" customHeight="1">
      <c r="A276" s="40"/>
      <c r="B276" s="41"/>
      <c r="C276" s="221" t="s">
        <v>367</v>
      </c>
      <c r="D276" s="221" t="s">
        <v>128</v>
      </c>
      <c r="E276" s="222" t="s">
        <v>368</v>
      </c>
      <c r="F276" s="223" t="s">
        <v>369</v>
      </c>
      <c r="G276" s="224" t="s">
        <v>159</v>
      </c>
      <c r="H276" s="225">
        <v>7</v>
      </c>
      <c r="I276" s="226"/>
      <c r="J276" s="227">
        <f>ROUND(I276*H276,2)</f>
        <v>0</v>
      </c>
      <c r="K276" s="223" t="s">
        <v>132</v>
      </c>
      <c r="L276" s="46"/>
      <c r="M276" s="228" t="s">
        <v>28</v>
      </c>
      <c r="N276" s="229" t="s">
        <v>47</v>
      </c>
      <c r="O276" s="87"/>
      <c r="P276" s="230">
        <f>O276*H276</f>
        <v>0</v>
      </c>
      <c r="Q276" s="230">
        <v>0.044839999999999998</v>
      </c>
      <c r="R276" s="230">
        <f>Q276*H276</f>
        <v>0.31387999999999999</v>
      </c>
      <c r="S276" s="230">
        <v>0</v>
      </c>
      <c r="T276" s="231">
        <f>S276*H276</f>
        <v>0</v>
      </c>
      <c r="U276" s="40"/>
      <c r="V276" s="40"/>
      <c r="W276" s="40"/>
      <c r="X276" s="40"/>
      <c r="Y276" s="40"/>
      <c r="Z276" s="40"/>
      <c r="AA276" s="40"/>
      <c r="AB276" s="40"/>
      <c r="AC276" s="40"/>
      <c r="AD276" s="40"/>
      <c r="AE276" s="40"/>
      <c r="AR276" s="232" t="s">
        <v>133</v>
      </c>
      <c r="AT276" s="232" t="s">
        <v>128</v>
      </c>
      <c r="AU276" s="232" t="s">
        <v>84</v>
      </c>
      <c r="AY276" s="19" t="s">
        <v>126</v>
      </c>
      <c r="BE276" s="233">
        <f>IF(N276="základní",J276,0)</f>
        <v>0</v>
      </c>
      <c r="BF276" s="233">
        <f>IF(N276="snížená",J276,0)</f>
        <v>0</v>
      </c>
      <c r="BG276" s="233">
        <f>IF(N276="zákl. přenesená",J276,0)</f>
        <v>0</v>
      </c>
      <c r="BH276" s="233">
        <f>IF(N276="sníž. přenesená",J276,0)</f>
        <v>0</v>
      </c>
      <c r="BI276" s="233">
        <f>IF(N276="nulová",J276,0)</f>
        <v>0</v>
      </c>
      <c r="BJ276" s="19" t="s">
        <v>133</v>
      </c>
      <c r="BK276" s="233">
        <f>ROUND(I276*H276,2)</f>
        <v>0</v>
      </c>
      <c r="BL276" s="19" t="s">
        <v>133</v>
      </c>
      <c r="BM276" s="232" t="s">
        <v>370</v>
      </c>
    </row>
    <row r="277" s="2" customFormat="1">
      <c r="A277" s="40"/>
      <c r="B277" s="41"/>
      <c r="C277" s="42"/>
      <c r="D277" s="234" t="s">
        <v>135</v>
      </c>
      <c r="E277" s="42"/>
      <c r="F277" s="235" t="s">
        <v>371</v>
      </c>
      <c r="G277" s="42"/>
      <c r="H277" s="42"/>
      <c r="I277" s="139"/>
      <c r="J277" s="42"/>
      <c r="K277" s="42"/>
      <c r="L277" s="46"/>
      <c r="M277" s="236"/>
      <c r="N277" s="237"/>
      <c r="O277" s="87"/>
      <c r="P277" s="87"/>
      <c r="Q277" s="87"/>
      <c r="R277" s="87"/>
      <c r="S277" s="87"/>
      <c r="T277" s="88"/>
      <c r="U277" s="40"/>
      <c r="V277" s="40"/>
      <c r="W277" s="40"/>
      <c r="X277" s="40"/>
      <c r="Y277" s="40"/>
      <c r="Z277" s="40"/>
      <c r="AA277" s="40"/>
      <c r="AB277" s="40"/>
      <c r="AC277" s="40"/>
      <c r="AD277" s="40"/>
      <c r="AE277" s="40"/>
      <c r="AT277" s="19" t="s">
        <v>135</v>
      </c>
      <c r="AU277" s="19" t="s">
        <v>84</v>
      </c>
    </row>
    <row r="278" s="13" customFormat="1">
      <c r="A278" s="13"/>
      <c r="B278" s="239"/>
      <c r="C278" s="240"/>
      <c r="D278" s="234" t="s">
        <v>139</v>
      </c>
      <c r="E278" s="241" t="s">
        <v>28</v>
      </c>
      <c r="F278" s="242" t="s">
        <v>372</v>
      </c>
      <c r="G278" s="240"/>
      <c r="H278" s="241" t="s">
        <v>28</v>
      </c>
      <c r="I278" s="243"/>
      <c r="J278" s="240"/>
      <c r="K278" s="240"/>
      <c r="L278" s="244"/>
      <c r="M278" s="245"/>
      <c r="N278" s="246"/>
      <c r="O278" s="246"/>
      <c r="P278" s="246"/>
      <c r="Q278" s="246"/>
      <c r="R278" s="246"/>
      <c r="S278" s="246"/>
      <c r="T278" s="247"/>
      <c r="U278" s="13"/>
      <c r="V278" s="13"/>
      <c r="W278" s="13"/>
      <c r="X278" s="13"/>
      <c r="Y278" s="13"/>
      <c r="Z278" s="13"/>
      <c r="AA278" s="13"/>
      <c r="AB278" s="13"/>
      <c r="AC278" s="13"/>
      <c r="AD278" s="13"/>
      <c r="AE278" s="13"/>
      <c r="AT278" s="248" t="s">
        <v>139</v>
      </c>
      <c r="AU278" s="248" t="s">
        <v>84</v>
      </c>
      <c r="AV278" s="13" t="s">
        <v>82</v>
      </c>
      <c r="AW278" s="13" t="s">
        <v>35</v>
      </c>
      <c r="AX278" s="13" t="s">
        <v>74</v>
      </c>
      <c r="AY278" s="248" t="s">
        <v>126</v>
      </c>
    </row>
    <row r="279" s="13" customFormat="1">
      <c r="A279" s="13"/>
      <c r="B279" s="239"/>
      <c r="C279" s="240"/>
      <c r="D279" s="234" t="s">
        <v>139</v>
      </c>
      <c r="E279" s="241" t="s">
        <v>28</v>
      </c>
      <c r="F279" s="242" t="s">
        <v>373</v>
      </c>
      <c r="G279" s="240"/>
      <c r="H279" s="241" t="s">
        <v>28</v>
      </c>
      <c r="I279" s="243"/>
      <c r="J279" s="240"/>
      <c r="K279" s="240"/>
      <c r="L279" s="244"/>
      <c r="M279" s="245"/>
      <c r="N279" s="246"/>
      <c r="O279" s="246"/>
      <c r="P279" s="246"/>
      <c r="Q279" s="246"/>
      <c r="R279" s="246"/>
      <c r="S279" s="246"/>
      <c r="T279" s="247"/>
      <c r="U279" s="13"/>
      <c r="V279" s="13"/>
      <c r="W279" s="13"/>
      <c r="X279" s="13"/>
      <c r="Y279" s="13"/>
      <c r="Z279" s="13"/>
      <c r="AA279" s="13"/>
      <c r="AB279" s="13"/>
      <c r="AC279" s="13"/>
      <c r="AD279" s="13"/>
      <c r="AE279" s="13"/>
      <c r="AT279" s="248" t="s">
        <v>139</v>
      </c>
      <c r="AU279" s="248" t="s">
        <v>84</v>
      </c>
      <c r="AV279" s="13" t="s">
        <v>82</v>
      </c>
      <c r="AW279" s="13" t="s">
        <v>35</v>
      </c>
      <c r="AX279" s="13" t="s">
        <v>74</v>
      </c>
      <c r="AY279" s="248" t="s">
        <v>126</v>
      </c>
    </row>
    <row r="280" s="14" customFormat="1">
      <c r="A280" s="14"/>
      <c r="B280" s="249"/>
      <c r="C280" s="250"/>
      <c r="D280" s="234" t="s">
        <v>139</v>
      </c>
      <c r="E280" s="251" t="s">
        <v>28</v>
      </c>
      <c r="F280" s="252" t="s">
        <v>374</v>
      </c>
      <c r="G280" s="250"/>
      <c r="H280" s="253">
        <v>3</v>
      </c>
      <c r="I280" s="254"/>
      <c r="J280" s="250"/>
      <c r="K280" s="250"/>
      <c r="L280" s="255"/>
      <c r="M280" s="256"/>
      <c r="N280" s="257"/>
      <c r="O280" s="257"/>
      <c r="P280" s="257"/>
      <c r="Q280" s="257"/>
      <c r="R280" s="257"/>
      <c r="S280" s="257"/>
      <c r="T280" s="258"/>
      <c r="U280" s="14"/>
      <c r="V280" s="14"/>
      <c r="W280" s="14"/>
      <c r="X280" s="14"/>
      <c r="Y280" s="14"/>
      <c r="Z280" s="14"/>
      <c r="AA280" s="14"/>
      <c r="AB280" s="14"/>
      <c r="AC280" s="14"/>
      <c r="AD280" s="14"/>
      <c r="AE280" s="14"/>
      <c r="AT280" s="259" t="s">
        <v>139</v>
      </c>
      <c r="AU280" s="259" t="s">
        <v>84</v>
      </c>
      <c r="AV280" s="14" t="s">
        <v>84</v>
      </c>
      <c r="AW280" s="14" t="s">
        <v>35</v>
      </c>
      <c r="AX280" s="14" t="s">
        <v>74</v>
      </c>
      <c r="AY280" s="259" t="s">
        <v>126</v>
      </c>
    </row>
    <row r="281" s="13" customFormat="1">
      <c r="A281" s="13"/>
      <c r="B281" s="239"/>
      <c r="C281" s="240"/>
      <c r="D281" s="234" t="s">
        <v>139</v>
      </c>
      <c r="E281" s="241" t="s">
        <v>28</v>
      </c>
      <c r="F281" s="242" t="s">
        <v>359</v>
      </c>
      <c r="G281" s="240"/>
      <c r="H281" s="241" t="s">
        <v>28</v>
      </c>
      <c r="I281" s="243"/>
      <c r="J281" s="240"/>
      <c r="K281" s="240"/>
      <c r="L281" s="244"/>
      <c r="M281" s="245"/>
      <c r="N281" s="246"/>
      <c r="O281" s="246"/>
      <c r="P281" s="246"/>
      <c r="Q281" s="246"/>
      <c r="R281" s="246"/>
      <c r="S281" s="246"/>
      <c r="T281" s="247"/>
      <c r="U281" s="13"/>
      <c r="V281" s="13"/>
      <c r="W281" s="13"/>
      <c r="X281" s="13"/>
      <c r="Y281" s="13"/>
      <c r="Z281" s="13"/>
      <c r="AA281" s="13"/>
      <c r="AB281" s="13"/>
      <c r="AC281" s="13"/>
      <c r="AD281" s="13"/>
      <c r="AE281" s="13"/>
      <c r="AT281" s="248" t="s">
        <v>139</v>
      </c>
      <c r="AU281" s="248" t="s">
        <v>84</v>
      </c>
      <c r="AV281" s="13" t="s">
        <v>82</v>
      </c>
      <c r="AW281" s="13" t="s">
        <v>35</v>
      </c>
      <c r="AX281" s="13" t="s">
        <v>74</v>
      </c>
      <c r="AY281" s="248" t="s">
        <v>126</v>
      </c>
    </row>
    <row r="282" s="14" customFormat="1">
      <c r="A282" s="14"/>
      <c r="B282" s="249"/>
      <c r="C282" s="250"/>
      <c r="D282" s="234" t="s">
        <v>139</v>
      </c>
      <c r="E282" s="251" t="s">
        <v>28</v>
      </c>
      <c r="F282" s="252" t="s">
        <v>366</v>
      </c>
      <c r="G282" s="250"/>
      <c r="H282" s="253">
        <v>4</v>
      </c>
      <c r="I282" s="254"/>
      <c r="J282" s="250"/>
      <c r="K282" s="250"/>
      <c r="L282" s="255"/>
      <c r="M282" s="256"/>
      <c r="N282" s="257"/>
      <c r="O282" s="257"/>
      <c r="P282" s="257"/>
      <c r="Q282" s="257"/>
      <c r="R282" s="257"/>
      <c r="S282" s="257"/>
      <c r="T282" s="258"/>
      <c r="U282" s="14"/>
      <c r="V282" s="14"/>
      <c r="W282" s="14"/>
      <c r="X282" s="14"/>
      <c r="Y282" s="14"/>
      <c r="Z282" s="14"/>
      <c r="AA282" s="14"/>
      <c r="AB282" s="14"/>
      <c r="AC282" s="14"/>
      <c r="AD282" s="14"/>
      <c r="AE282" s="14"/>
      <c r="AT282" s="259" t="s">
        <v>139</v>
      </c>
      <c r="AU282" s="259" t="s">
        <v>84</v>
      </c>
      <c r="AV282" s="14" t="s">
        <v>84</v>
      </c>
      <c r="AW282" s="14" t="s">
        <v>35</v>
      </c>
      <c r="AX282" s="14" t="s">
        <v>74</v>
      </c>
      <c r="AY282" s="259" t="s">
        <v>126</v>
      </c>
    </row>
    <row r="283" s="15" customFormat="1">
      <c r="A283" s="15"/>
      <c r="B283" s="260"/>
      <c r="C283" s="261"/>
      <c r="D283" s="234" t="s">
        <v>139</v>
      </c>
      <c r="E283" s="262" t="s">
        <v>28</v>
      </c>
      <c r="F283" s="263" t="s">
        <v>155</v>
      </c>
      <c r="G283" s="261"/>
      <c r="H283" s="264">
        <v>7</v>
      </c>
      <c r="I283" s="265"/>
      <c r="J283" s="261"/>
      <c r="K283" s="261"/>
      <c r="L283" s="266"/>
      <c r="M283" s="267"/>
      <c r="N283" s="268"/>
      <c r="O283" s="268"/>
      <c r="P283" s="268"/>
      <c r="Q283" s="268"/>
      <c r="R283" s="268"/>
      <c r="S283" s="268"/>
      <c r="T283" s="269"/>
      <c r="U283" s="15"/>
      <c r="V283" s="15"/>
      <c r="W283" s="15"/>
      <c r="X283" s="15"/>
      <c r="Y283" s="15"/>
      <c r="Z283" s="15"/>
      <c r="AA283" s="15"/>
      <c r="AB283" s="15"/>
      <c r="AC283" s="15"/>
      <c r="AD283" s="15"/>
      <c r="AE283" s="15"/>
      <c r="AT283" s="270" t="s">
        <v>139</v>
      </c>
      <c r="AU283" s="270" t="s">
        <v>84</v>
      </c>
      <c r="AV283" s="15" t="s">
        <v>133</v>
      </c>
      <c r="AW283" s="15" t="s">
        <v>35</v>
      </c>
      <c r="AX283" s="15" t="s">
        <v>82</v>
      </c>
      <c r="AY283" s="270" t="s">
        <v>126</v>
      </c>
    </row>
    <row r="284" s="2" customFormat="1" ht="16.5" customHeight="1">
      <c r="A284" s="40"/>
      <c r="B284" s="41"/>
      <c r="C284" s="221" t="s">
        <v>375</v>
      </c>
      <c r="D284" s="221" t="s">
        <v>128</v>
      </c>
      <c r="E284" s="222" t="s">
        <v>376</v>
      </c>
      <c r="F284" s="223" t="s">
        <v>377</v>
      </c>
      <c r="G284" s="224" t="s">
        <v>159</v>
      </c>
      <c r="H284" s="225">
        <v>1</v>
      </c>
      <c r="I284" s="226"/>
      <c r="J284" s="227">
        <f>ROUND(I284*H284,2)</f>
        <v>0</v>
      </c>
      <c r="K284" s="223" t="s">
        <v>132</v>
      </c>
      <c r="L284" s="46"/>
      <c r="M284" s="228" t="s">
        <v>28</v>
      </c>
      <c r="N284" s="229" t="s">
        <v>47</v>
      </c>
      <c r="O284" s="87"/>
      <c r="P284" s="230">
        <f>O284*H284</f>
        <v>0</v>
      </c>
      <c r="Q284" s="230">
        <v>0.05765</v>
      </c>
      <c r="R284" s="230">
        <f>Q284*H284</f>
        <v>0.05765</v>
      </c>
      <c r="S284" s="230">
        <v>0</v>
      </c>
      <c r="T284" s="231">
        <f>S284*H284</f>
        <v>0</v>
      </c>
      <c r="U284" s="40"/>
      <c r="V284" s="40"/>
      <c r="W284" s="40"/>
      <c r="X284" s="40"/>
      <c r="Y284" s="40"/>
      <c r="Z284" s="40"/>
      <c r="AA284" s="40"/>
      <c r="AB284" s="40"/>
      <c r="AC284" s="40"/>
      <c r="AD284" s="40"/>
      <c r="AE284" s="40"/>
      <c r="AR284" s="232" t="s">
        <v>133</v>
      </c>
      <c r="AT284" s="232" t="s">
        <v>128</v>
      </c>
      <c r="AU284" s="232" t="s">
        <v>84</v>
      </c>
      <c r="AY284" s="19" t="s">
        <v>126</v>
      </c>
      <c r="BE284" s="233">
        <f>IF(N284="základní",J284,0)</f>
        <v>0</v>
      </c>
      <c r="BF284" s="233">
        <f>IF(N284="snížená",J284,0)</f>
        <v>0</v>
      </c>
      <c r="BG284" s="233">
        <f>IF(N284="zákl. přenesená",J284,0)</f>
        <v>0</v>
      </c>
      <c r="BH284" s="233">
        <f>IF(N284="sníž. přenesená",J284,0)</f>
        <v>0</v>
      </c>
      <c r="BI284" s="233">
        <f>IF(N284="nulová",J284,0)</f>
        <v>0</v>
      </c>
      <c r="BJ284" s="19" t="s">
        <v>133</v>
      </c>
      <c r="BK284" s="233">
        <f>ROUND(I284*H284,2)</f>
        <v>0</v>
      </c>
      <c r="BL284" s="19" t="s">
        <v>133</v>
      </c>
      <c r="BM284" s="232" t="s">
        <v>378</v>
      </c>
    </row>
    <row r="285" s="2" customFormat="1">
      <c r="A285" s="40"/>
      <c r="B285" s="41"/>
      <c r="C285" s="42"/>
      <c r="D285" s="234" t="s">
        <v>135</v>
      </c>
      <c r="E285" s="42"/>
      <c r="F285" s="235" t="s">
        <v>379</v>
      </c>
      <c r="G285" s="42"/>
      <c r="H285" s="42"/>
      <c r="I285" s="139"/>
      <c r="J285" s="42"/>
      <c r="K285" s="42"/>
      <c r="L285" s="46"/>
      <c r="M285" s="236"/>
      <c r="N285" s="237"/>
      <c r="O285" s="87"/>
      <c r="P285" s="87"/>
      <c r="Q285" s="87"/>
      <c r="R285" s="87"/>
      <c r="S285" s="87"/>
      <c r="T285" s="88"/>
      <c r="U285" s="40"/>
      <c r="V285" s="40"/>
      <c r="W285" s="40"/>
      <c r="X285" s="40"/>
      <c r="Y285" s="40"/>
      <c r="Z285" s="40"/>
      <c r="AA285" s="40"/>
      <c r="AB285" s="40"/>
      <c r="AC285" s="40"/>
      <c r="AD285" s="40"/>
      <c r="AE285" s="40"/>
      <c r="AT285" s="19" t="s">
        <v>135</v>
      </c>
      <c r="AU285" s="19" t="s">
        <v>84</v>
      </c>
    </row>
    <row r="286" s="13" customFormat="1">
      <c r="A286" s="13"/>
      <c r="B286" s="239"/>
      <c r="C286" s="240"/>
      <c r="D286" s="234" t="s">
        <v>139</v>
      </c>
      <c r="E286" s="241" t="s">
        <v>28</v>
      </c>
      <c r="F286" s="242" t="s">
        <v>380</v>
      </c>
      <c r="G286" s="240"/>
      <c r="H286" s="241" t="s">
        <v>28</v>
      </c>
      <c r="I286" s="243"/>
      <c r="J286" s="240"/>
      <c r="K286" s="240"/>
      <c r="L286" s="244"/>
      <c r="M286" s="245"/>
      <c r="N286" s="246"/>
      <c r="O286" s="246"/>
      <c r="P286" s="246"/>
      <c r="Q286" s="246"/>
      <c r="R286" s="246"/>
      <c r="S286" s="246"/>
      <c r="T286" s="247"/>
      <c r="U286" s="13"/>
      <c r="V286" s="13"/>
      <c r="W286" s="13"/>
      <c r="X286" s="13"/>
      <c r="Y286" s="13"/>
      <c r="Z286" s="13"/>
      <c r="AA286" s="13"/>
      <c r="AB286" s="13"/>
      <c r="AC286" s="13"/>
      <c r="AD286" s="13"/>
      <c r="AE286" s="13"/>
      <c r="AT286" s="248" t="s">
        <v>139</v>
      </c>
      <c r="AU286" s="248" t="s">
        <v>84</v>
      </c>
      <c r="AV286" s="13" t="s">
        <v>82</v>
      </c>
      <c r="AW286" s="13" t="s">
        <v>35</v>
      </c>
      <c r="AX286" s="13" t="s">
        <v>74</v>
      </c>
      <c r="AY286" s="248" t="s">
        <v>126</v>
      </c>
    </row>
    <row r="287" s="13" customFormat="1">
      <c r="A287" s="13"/>
      <c r="B287" s="239"/>
      <c r="C287" s="240"/>
      <c r="D287" s="234" t="s">
        <v>139</v>
      </c>
      <c r="E287" s="241" t="s">
        <v>28</v>
      </c>
      <c r="F287" s="242" t="s">
        <v>373</v>
      </c>
      <c r="G287" s="240"/>
      <c r="H287" s="241" t="s">
        <v>28</v>
      </c>
      <c r="I287" s="243"/>
      <c r="J287" s="240"/>
      <c r="K287" s="240"/>
      <c r="L287" s="244"/>
      <c r="M287" s="245"/>
      <c r="N287" s="246"/>
      <c r="O287" s="246"/>
      <c r="P287" s="246"/>
      <c r="Q287" s="246"/>
      <c r="R287" s="246"/>
      <c r="S287" s="246"/>
      <c r="T287" s="247"/>
      <c r="U287" s="13"/>
      <c r="V287" s="13"/>
      <c r="W287" s="13"/>
      <c r="X287" s="13"/>
      <c r="Y287" s="13"/>
      <c r="Z287" s="13"/>
      <c r="AA287" s="13"/>
      <c r="AB287" s="13"/>
      <c r="AC287" s="13"/>
      <c r="AD287" s="13"/>
      <c r="AE287" s="13"/>
      <c r="AT287" s="248" t="s">
        <v>139</v>
      </c>
      <c r="AU287" s="248" t="s">
        <v>84</v>
      </c>
      <c r="AV287" s="13" t="s">
        <v>82</v>
      </c>
      <c r="AW287" s="13" t="s">
        <v>35</v>
      </c>
      <c r="AX287" s="13" t="s">
        <v>74</v>
      </c>
      <c r="AY287" s="248" t="s">
        <v>126</v>
      </c>
    </row>
    <row r="288" s="14" customFormat="1">
      <c r="A288" s="14"/>
      <c r="B288" s="249"/>
      <c r="C288" s="250"/>
      <c r="D288" s="234" t="s">
        <v>139</v>
      </c>
      <c r="E288" s="251" t="s">
        <v>28</v>
      </c>
      <c r="F288" s="252" t="s">
        <v>82</v>
      </c>
      <c r="G288" s="250"/>
      <c r="H288" s="253">
        <v>1</v>
      </c>
      <c r="I288" s="254"/>
      <c r="J288" s="250"/>
      <c r="K288" s="250"/>
      <c r="L288" s="255"/>
      <c r="M288" s="256"/>
      <c r="N288" s="257"/>
      <c r="O288" s="257"/>
      <c r="P288" s="257"/>
      <c r="Q288" s="257"/>
      <c r="R288" s="257"/>
      <c r="S288" s="257"/>
      <c r="T288" s="258"/>
      <c r="U288" s="14"/>
      <c r="V288" s="14"/>
      <c r="W288" s="14"/>
      <c r="X288" s="14"/>
      <c r="Y288" s="14"/>
      <c r="Z288" s="14"/>
      <c r="AA288" s="14"/>
      <c r="AB288" s="14"/>
      <c r="AC288" s="14"/>
      <c r="AD288" s="14"/>
      <c r="AE288" s="14"/>
      <c r="AT288" s="259" t="s">
        <v>139</v>
      </c>
      <c r="AU288" s="259" t="s">
        <v>84</v>
      </c>
      <c r="AV288" s="14" t="s">
        <v>84</v>
      </c>
      <c r="AW288" s="14" t="s">
        <v>35</v>
      </c>
      <c r="AX288" s="14" t="s">
        <v>82</v>
      </c>
      <c r="AY288" s="259" t="s">
        <v>126</v>
      </c>
    </row>
    <row r="289" s="2" customFormat="1" ht="16.5" customHeight="1">
      <c r="A289" s="40"/>
      <c r="B289" s="41"/>
      <c r="C289" s="221" t="s">
        <v>381</v>
      </c>
      <c r="D289" s="221" t="s">
        <v>128</v>
      </c>
      <c r="E289" s="222" t="s">
        <v>382</v>
      </c>
      <c r="F289" s="223" t="s">
        <v>383</v>
      </c>
      <c r="G289" s="224" t="s">
        <v>384</v>
      </c>
      <c r="H289" s="225">
        <v>1</v>
      </c>
      <c r="I289" s="226"/>
      <c r="J289" s="227">
        <f>ROUND(I289*H289,2)</f>
        <v>0</v>
      </c>
      <c r="K289" s="223" t="s">
        <v>28</v>
      </c>
      <c r="L289" s="46"/>
      <c r="M289" s="228" t="s">
        <v>28</v>
      </c>
      <c r="N289" s="229" t="s">
        <v>47</v>
      </c>
      <c r="O289" s="87"/>
      <c r="P289" s="230">
        <f>O289*H289</f>
        <v>0</v>
      </c>
      <c r="Q289" s="230">
        <v>0</v>
      </c>
      <c r="R289" s="230">
        <f>Q289*H289</f>
        <v>0</v>
      </c>
      <c r="S289" s="230">
        <v>0</v>
      </c>
      <c r="T289" s="231">
        <f>S289*H289</f>
        <v>0</v>
      </c>
      <c r="U289" s="40"/>
      <c r="V289" s="40"/>
      <c r="W289" s="40"/>
      <c r="X289" s="40"/>
      <c r="Y289" s="40"/>
      <c r="Z289" s="40"/>
      <c r="AA289" s="40"/>
      <c r="AB289" s="40"/>
      <c r="AC289" s="40"/>
      <c r="AD289" s="40"/>
      <c r="AE289" s="40"/>
      <c r="AR289" s="232" t="s">
        <v>133</v>
      </c>
      <c r="AT289" s="232" t="s">
        <v>128</v>
      </c>
      <c r="AU289" s="232" t="s">
        <v>84</v>
      </c>
      <c r="AY289" s="19" t="s">
        <v>126</v>
      </c>
      <c r="BE289" s="233">
        <f>IF(N289="základní",J289,0)</f>
        <v>0</v>
      </c>
      <c r="BF289" s="233">
        <f>IF(N289="snížená",J289,0)</f>
        <v>0</v>
      </c>
      <c r="BG289" s="233">
        <f>IF(N289="zákl. přenesená",J289,0)</f>
        <v>0</v>
      </c>
      <c r="BH289" s="233">
        <f>IF(N289="sníž. přenesená",J289,0)</f>
        <v>0</v>
      </c>
      <c r="BI289" s="233">
        <f>IF(N289="nulová",J289,0)</f>
        <v>0</v>
      </c>
      <c r="BJ289" s="19" t="s">
        <v>133</v>
      </c>
      <c r="BK289" s="233">
        <f>ROUND(I289*H289,2)</f>
        <v>0</v>
      </c>
      <c r="BL289" s="19" t="s">
        <v>133</v>
      </c>
      <c r="BM289" s="232" t="s">
        <v>385</v>
      </c>
    </row>
    <row r="290" s="2" customFormat="1">
      <c r="A290" s="40"/>
      <c r="B290" s="41"/>
      <c r="C290" s="42"/>
      <c r="D290" s="234" t="s">
        <v>135</v>
      </c>
      <c r="E290" s="42"/>
      <c r="F290" s="235" t="s">
        <v>383</v>
      </c>
      <c r="G290" s="42"/>
      <c r="H290" s="42"/>
      <c r="I290" s="139"/>
      <c r="J290" s="42"/>
      <c r="K290" s="42"/>
      <c r="L290" s="46"/>
      <c r="M290" s="236"/>
      <c r="N290" s="237"/>
      <c r="O290" s="87"/>
      <c r="P290" s="87"/>
      <c r="Q290" s="87"/>
      <c r="R290" s="87"/>
      <c r="S290" s="87"/>
      <c r="T290" s="88"/>
      <c r="U290" s="40"/>
      <c r="V290" s="40"/>
      <c r="W290" s="40"/>
      <c r="X290" s="40"/>
      <c r="Y290" s="40"/>
      <c r="Z290" s="40"/>
      <c r="AA290" s="40"/>
      <c r="AB290" s="40"/>
      <c r="AC290" s="40"/>
      <c r="AD290" s="40"/>
      <c r="AE290" s="40"/>
      <c r="AT290" s="19" t="s">
        <v>135</v>
      </c>
      <c r="AU290" s="19" t="s">
        <v>84</v>
      </c>
    </row>
    <row r="291" s="13" customFormat="1">
      <c r="A291" s="13"/>
      <c r="B291" s="239"/>
      <c r="C291" s="240"/>
      <c r="D291" s="234" t="s">
        <v>139</v>
      </c>
      <c r="E291" s="241" t="s">
        <v>28</v>
      </c>
      <c r="F291" s="242" t="s">
        <v>386</v>
      </c>
      <c r="G291" s="240"/>
      <c r="H291" s="241" t="s">
        <v>28</v>
      </c>
      <c r="I291" s="243"/>
      <c r="J291" s="240"/>
      <c r="K291" s="240"/>
      <c r="L291" s="244"/>
      <c r="M291" s="245"/>
      <c r="N291" s="246"/>
      <c r="O291" s="246"/>
      <c r="P291" s="246"/>
      <c r="Q291" s="246"/>
      <c r="R291" s="246"/>
      <c r="S291" s="246"/>
      <c r="T291" s="247"/>
      <c r="U291" s="13"/>
      <c r="V291" s="13"/>
      <c r="W291" s="13"/>
      <c r="X291" s="13"/>
      <c r="Y291" s="13"/>
      <c r="Z291" s="13"/>
      <c r="AA291" s="13"/>
      <c r="AB291" s="13"/>
      <c r="AC291" s="13"/>
      <c r="AD291" s="13"/>
      <c r="AE291" s="13"/>
      <c r="AT291" s="248" t="s">
        <v>139</v>
      </c>
      <c r="AU291" s="248" t="s">
        <v>84</v>
      </c>
      <c r="AV291" s="13" t="s">
        <v>82</v>
      </c>
      <c r="AW291" s="13" t="s">
        <v>35</v>
      </c>
      <c r="AX291" s="13" t="s">
        <v>74</v>
      </c>
      <c r="AY291" s="248" t="s">
        <v>126</v>
      </c>
    </row>
    <row r="292" s="13" customFormat="1">
      <c r="A292" s="13"/>
      <c r="B292" s="239"/>
      <c r="C292" s="240"/>
      <c r="D292" s="234" t="s">
        <v>139</v>
      </c>
      <c r="E292" s="241" t="s">
        <v>28</v>
      </c>
      <c r="F292" s="242" t="s">
        <v>387</v>
      </c>
      <c r="G292" s="240"/>
      <c r="H292" s="241" t="s">
        <v>28</v>
      </c>
      <c r="I292" s="243"/>
      <c r="J292" s="240"/>
      <c r="K292" s="240"/>
      <c r="L292" s="244"/>
      <c r="M292" s="245"/>
      <c r="N292" s="246"/>
      <c r="O292" s="246"/>
      <c r="P292" s="246"/>
      <c r="Q292" s="246"/>
      <c r="R292" s="246"/>
      <c r="S292" s="246"/>
      <c r="T292" s="247"/>
      <c r="U292" s="13"/>
      <c r="V292" s="13"/>
      <c r="W292" s="13"/>
      <c r="X292" s="13"/>
      <c r="Y292" s="13"/>
      <c r="Z292" s="13"/>
      <c r="AA292" s="13"/>
      <c r="AB292" s="13"/>
      <c r="AC292" s="13"/>
      <c r="AD292" s="13"/>
      <c r="AE292" s="13"/>
      <c r="AT292" s="248" t="s">
        <v>139</v>
      </c>
      <c r="AU292" s="248" t="s">
        <v>84</v>
      </c>
      <c r="AV292" s="13" t="s">
        <v>82</v>
      </c>
      <c r="AW292" s="13" t="s">
        <v>35</v>
      </c>
      <c r="AX292" s="13" t="s">
        <v>74</v>
      </c>
      <c r="AY292" s="248" t="s">
        <v>126</v>
      </c>
    </row>
    <row r="293" s="13" customFormat="1">
      <c r="A293" s="13"/>
      <c r="B293" s="239"/>
      <c r="C293" s="240"/>
      <c r="D293" s="234" t="s">
        <v>139</v>
      </c>
      <c r="E293" s="241" t="s">
        <v>28</v>
      </c>
      <c r="F293" s="242" t="s">
        <v>388</v>
      </c>
      <c r="G293" s="240"/>
      <c r="H293" s="241" t="s">
        <v>28</v>
      </c>
      <c r="I293" s="243"/>
      <c r="J293" s="240"/>
      <c r="K293" s="240"/>
      <c r="L293" s="244"/>
      <c r="M293" s="245"/>
      <c r="N293" s="246"/>
      <c r="O293" s="246"/>
      <c r="P293" s="246"/>
      <c r="Q293" s="246"/>
      <c r="R293" s="246"/>
      <c r="S293" s="246"/>
      <c r="T293" s="247"/>
      <c r="U293" s="13"/>
      <c r="V293" s="13"/>
      <c r="W293" s="13"/>
      <c r="X293" s="13"/>
      <c r="Y293" s="13"/>
      <c r="Z293" s="13"/>
      <c r="AA293" s="13"/>
      <c r="AB293" s="13"/>
      <c r="AC293" s="13"/>
      <c r="AD293" s="13"/>
      <c r="AE293" s="13"/>
      <c r="AT293" s="248" t="s">
        <v>139</v>
      </c>
      <c r="AU293" s="248" t="s">
        <v>84</v>
      </c>
      <c r="AV293" s="13" t="s">
        <v>82</v>
      </c>
      <c r="AW293" s="13" t="s">
        <v>35</v>
      </c>
      <c r="AX293" s="13" t="s">
        <v>74</v>
      </c>
      <c r="AY293" s="248" t="s">
        <v>126</v>
      </c>
    </row>
    <row r="294" s="14" customFormat="1">
      <c r="A294" s="14"/>
      <c r="B294" s="249"/>
      <c r="C294" s="250"/>
      <c r="D294" s="234" t="s">
        <v>139</v>
      </c>
      <c r="E294" s="251" t="s">
        <v>28</v>
      </c>
      <c r="F294" s="252" t="s">
        <v>82</v>
      </c>
      <c r="G294" s="250"/>
      <c r="H294" s="253">
        <v>1</v>
      </c>
      <c r="I294" s="254"/>
      <c r="J294" s="250"/>
      <c r="K294" s="250"/>
      <c r="L294" s="255"/>
      <c r="M294" s="256"/>
      <c r="N294" s="257"/>
      <c r="O294" s="257"/>
      <c r="P294" s="257"/>
      <c r="Q294" s="257"/>
      <c r="R294" s="257"/>
      <c r="S294" s="257"/>
      <c r="T294" s="258"/>
      <c r="U294" s="14"/>
      <c r="V294" s="14"/>
      <c r="W294" s="14"/>
      <c r="X294" s="14"/>
      <c r="Y294" s="14"/>
      <c r="Z294" s="14"/>
      <c r="AA294" s="14"/>
      <c r="AB294" s="14"/>
      <c r="AC294" s="14"/>
      <c r="AD294" s="14"/>
      <c r="AE294" s="14"/>
      <c r="AT294" s="259" t="s">
        <v>139</v>
      </c>
      <c r="AU294" s="259" t="s">
        <v>84</v>
      </c>
      <c r="AV294" s="14" t="s">
        <v>84</v>
      </c>
      <c r="AW294" s="14" t="s">
        <v>35</v>
      </c>
      <c r="AX294" s="14" t="s">
        <v>82</v>
      </c>
      <c r="AY294" s="259" t="s">
        <v>126</v>
      </c>
    </row>
    <row r="295" s="12" customFormat="1" ht="22.8" customHeight="1">
      <c r="A295" s="12"/>
      <c r="B295" s="205"/>
      <c r="C295" s="206"/>
      <c r="D295" s="207" t="s">
        <v>73</v>
      </c>
      <c r="E295" s="219" t="s">
        <v>156</v>
      </c>
      <c r="F295" s="219" t="s">
        <v>389</v>
      </c>
      <c r="G295" s="206"/>
      <c r="H295" s="206"/>
      <c r="I295" s="209"/>
      <c r="J295" s="220">
        <f>BK295</f>
        <v>0</v>
      </c>
      <c r="K295" s="206"/>
      <c r="L295" s="211"/>
      <c r="M295" s="212"/>
      <c r="N295" s="213"/>
      <c r="O295" s="213"/>
      <c r="P295" s="214">
        <f>SUM(P296:P474)</f>
        <v>0</v>
      </c>
      <c r="Q295" s="213"/>
      <c r="R295" s="214">
        <f>SUM(R296:R474)</f>
        <v>5.3954199999999988</v>
      </c>
      <c r="S295" s="213"/>
      <c r="T295" s="215">
        <f>SUM(T296:T474)</f>
        <v>0</v>
      </c>
      <c r="U295" s="12"/>
      <c r="V295" s="12"/>
      <c r="W295" s="12"/>
      <c r="X295" s="12"/>
      <c r="Y295" s="12"/>
      <c r="Z295" s="12"/>
      <c r="AA295" s="12"/>
      <c r="AB295" s="12"/>
      <c r="AC295" s="12"/>
      <c r="AD295" s="12"/>
      <c r="AE295" s="12"/>
      <c r="AR295" s="216" t="s">
        <v>82</v>
      </c>
      <c r="AT295" s="217" t="s">
        <v>73</v>
      </c>
      <c r="AU295" s="217" t="s">
        <v>82</v>
      </c>
      <c r="AY295" s="216" t="s">
        <v>126</v>
      </c>
      <c r="BK295" s="218">
        <f>SUM(BK296:BK474)</f>
        <v>0</v>
      </c>
    </row>
    <row r="296" s="2" customFormat="1" ht="16.5" customHeight="1">
      <c r="A296" s="40"/>
      <c r="B296" s="41"/>
      <c r="C296" s="221" t="s">
        <v>390</v>
      </c>
      <c r="D296" s="221" t="s">
        <v>128</v>
      </c>
      <c r="E296" s="222" t="s">
        <v>391</v>
      </c>
      <c r="F296" s="223" t="s">
        <v>392</v>
      </c>
      <c r="G296" s="224" t="s">
        <v>159</v>
      </c>
      <c r="H296" s="225">
        <v>30</v>
      </c>
      <c r="I296" s="226"/>
      <c r="J296" s="227">
        <f>ROUND(I296*H296,2)</f>
        <v>0</v>
      </c>
      <c r="K296" s="223" t="s">
        <v>132</v>
      </c>
      <c r="L296" s="46"/>
      <c r="M296" s="228" t="s">
        <v>28</v>
      </c>
      <c r="N296" s="229" t="s">
        <v>47</v>
      </c>
      <c r="O296" s="87"/>
      <c r="P296" s="230">
        <f>O296*H296</f>
        <v>0</v>
      </c>
      <c r="Q296" s="230">
        <v>0.17488999999999999</v>
      </c>
      <c r="R296" s="230">
        <f>Q296*H296</f>
        <v>5.2466999999999997</v>
      </c>
      <c r="S296" s="230">
        <v>0</v>
      </c>
      <c r="T296" s="231">
        <f>S296*H296</f>
        <v>0</v>
      </c>
      <c r="U296" s="40"/>
      <c r="V296" s="40"/>
      <c r="W296" s="40"/>
      <c r="X296" s="40"/>
      <c r="Y296" s="40"/>
      <c r="Z296" s="40"/>
      <c r="AA296" s="40"/>
      <c r="AB296" s="40"/>
      <c r="AC296" s="40"/>
      <c r="AD296" s="40"/>
      <c r="AE296" s="40"/>
      <c r="AR296" s="232" t="s">
        <v>133</v>
      </c>
      <c r="AT296" s="232" t="s">
        <v>128</v>
      </c>
      <c r="AU296" s="232" t="s">
        <v>84</v>
      </c>
      <c r="AY296" s="19" t="s">
        <v>126</v>
      </c>
      <c r="BE296" s="233">
        <f>IF(N296="základní",J296,0)</f>
        <v>0</v>
      </c>
      <c r="BF296" s="233">
        <f>IF(N296="snížená",J296,0)</f>
        <v>0</v>
      </c>
      <c r="BG296" s="233">
        <f>IF(N296="zákl. přenesená",J296,0)</f>
        <v>0</v>
      </c>
      <c r="BH296" s="233">
        <f>IF(N296="sníž. přenesená",J296,0)</f>
        <v>0</v>
      </c>
      <c r="BI296" s="233">
        <f>IF(N296="nulová",J296,0)</f>
        <v>0</v>
      </c>
      <c r="BJ296" s="19" t="s">
        <v>133</v>
      </c>
      <c r="BK296" s="233">
        <f>ROUND(I296*H296,2)</f>
        <v>0</v>
      </c>
      <c r="BL296" s="19" t="s">
        <v>133</v>
      </c>
      <c r="BM296" s="232" t="s">
        <v>393</v>
      </c>
    </row>
    <row r="297" s="2" customFormat="1">
      <c r="A297" s="40"/>
      <c r="B297" s="41"/>
      <c r="C297" s="42"/>
      <c r="D297" s="234" t="s">
        <v>135</v>
      </c>
      <c r="E297" s="42"/>
      <c r="F297" s="235" t="s">
        <v>394</v>
      </c>
      <c r="G297" s="42"/>
      <c r="H297" s="42"/>
      <c r="I297" s="139"/>
      <c r="J297" s="42"/>
      <c r="K297" s="42"/>
      <c r="L297" s="46"/>
      <c r="M297" s="236"/>
      <c r="N297" s="237"/>
      <c r="O297" s="87"/>
      <c r="P297" s="87"/>
      <c r="Q297" s="87"/>
      <c r="R297" s="87"/>
      <c r="S297" s="87"/>
      <c r="T297" s="88"/>
      <c r="U297" s="40"/>
      <c r="V297" s="40"/>
      <c r="W297" s="40"/>
      <c r="X297" s="40"/>
      <c r="Y297" s="40"/>
      <c r="Z297" s="40"/>
      <c r="AA297" s="40"/>
      <c r="AB297" s="40"/>
      <c r="AC297" s="40"/>
      <c r="AD297" s="40"/>
      <c r="AE297" s="40"/>
      <c r="AT297" s="19" t="s">
        <v>135</v>
      </c>
      <c r="AU297" s="19" t="s">
        <v>84</v>
      </c>
    </row>
    <row r="298" s="2" customFormat="1">
      <c r="A298" s="40"/>
      <c r="B298" s="41"/>
      <c r="C298" s="42"/>
      <c r="D298" s="234" t="s">
        <v>137</v>
      </c>
      <c r="E298" s="42"/>
      <c r="F298" s="238" t="s">
        <v>395</v>
      </c>
      <c r="G298" s="42"/>
      <c r="H298" s="42"/>
      <c r="I298" s="139"/>
      <c r="J298" s="42"/>
      <c r="K298" s="42"/>
      <c r="L298" s="46"/>
      <c r="M298" s="236"/>
      <c r="N298" s="237"/>
      <c r="O298" s="87"/>
      <c r="P298" s="87"/>
      <c r="Q298" s="87"/>
      <c r="R298" s="87"/>
      <c r="S298" s="87"/>
      <c r="T298" s="88"/>
      <c r="U298" s="40"/>
      <c r="V298" s="40"/>
      <c r="W298" s="40"/>
      <c r="X298" s="40"/>
      <c r="Y298" s="40"/>
      <c r="Z298" s="40"/>
      <c r="AA298" s="40"/>
      <c r="AB298" s="40"/>
      <c r="AC298" s="40"/>
      <c r="AD298" s="40"/>
      <c r="AE298" s="40"/>
      <c r="AT298" s="19" t="s">
        <v>137</v>
      </c>
      <c r="AU298" s="19" t="s">
        <v>84</v>
      </c>
    </row>
    <row r="299" s="13" customFormat="1">
      <c r="A299" s="13"/>
      <c r="B299" s="239"/>
      <c r="C299" s="240"/>
      <c r="D299" s="234" t="s">
        <v>139</v>
      </c>
      <c r="E299" s="241" t="s">
        <v>28</v>
      </c>
      <c r="F299" s="242" t="s">
        <v>396</v>
      </c>
      <c r="G299" s="240"/>
      <c r="H299" s="241" t="s">
        <v>28</v>
      </c>
      <c r="I299" s="243"/>
      <c r="J299" s="240"/>
      <c r="K299" s="240"/>
      <c r="L299" s="244"/>
      <c r="M299" s="245"/>
      <c r="N299" s="246"/>
      <c r="O299" s="246"/>
      <c r="P299" s="246"/>
      <c r="Q299" s="246"/>
      <c r="R299" s="246"/>
      <c r="S299" s="246"/>
      <c r="T299" s="247"/>
      <c r="U299" s="13"/>
      <c r="V299" s="13"/>
      <c r="W299" s="13"/>
      <c r="X299" s="13"/>
      <c r="Y299" s="13"/>
      <c r="Z299" s="13"/>
      <c r="AA299" s="13"/>
      <c r="AB299" s="13"/>
      <c r="AC299" s="13"/>
      <c r="AD299" s="13"/>
      <c r="AE299" s="13"/>
      <c r="AT299" s="248" t="s">
        <v>139</v>
      </c>
      <c r="AU299" s="248" t="s">
        <v>84</v>
      </c>
      <c r="AV299" s="13" t="s">
        <v>82</v>
      </c>
      <c r="AW299" s="13" t="s">
        <v>35</v>
      </c>
      <c r="AX299" s="13" t="s">
        <v>74</v>
      </c>
      <c r="AY299" s="248" t="s">
        <v>126</v>
      </c>
    </row>
    <row r="300" s="13" customFormat="1">
      <c r="A300" s="13"/>
      <c r="B300" s="239"/>
      <c r="C300" s="240"/>
      <c r="D300" s="234" t="s">
        <v>139</v>
      </c>
      <c r="E300" s="241" t="s">
        <v>28</v>
      </c>
      <c r="F300" s="242" t="s">
        <v>205</v>
      </c>
      <c r="G300" s="240"/>
      <c r="H300" s="241" t="s">
        <v>28</v>
      </c>
      <c r="I300" s="243"/>
      <c r="J300" s="240"/>
      <c r="K300" s="240"/>
      <c r="L300" s="244"/>
      <c r="M300" s="245"/>
      <c r="N300" s="246"/>
      <c r="O300" s="246"/>
      <c r="P300" s="246"/>
      <c r="Q300" s="246"/>
      <c r="R300" s="246"/>
      <c r="S300" s="246"/>
      <c r="T300" s="247"/>
      <c r="U300" s="13"/>
      <c r="V300" s="13"/>
      <c r="W300" s="13"/>
      <c r="X300" s="13"/>
      <c r="Y300" s="13"/>
      <c r="Z300" s="13"/>
      <c r="AA300" s="13"/>
      <c r="AB300" s="13"/>
      <c r="AC300" s="13"/>
      <c r="AD300" s="13"/>
      <c r="AE300" s="13"/>
      <c r="AT300" s="248" t="s">
        <v>139</v>
      </c>
      <c r="AU300" s="248" t="s">
        <v>84</v>
      </c>
      <c r="AV300" s="13" t="s">
        <v>82</v>
      </c>
      <c r="AW300" s="13" t="s">
        <v>35</v>
      </c>
      <c r="AX300" s="13" t="s">
        <v>74</v>
      </c>
      <c r="AY300" s="248" t="s">
        <v>126</v>
      </c>
    </row>
    <row r="301" s="13" customFormat="1">
      <c r="A301" s="13"/>
      <c r="B301" s="239"/>
      <c r="C301" s="240"/>
      <c r="D301" s="234" t="s">
        <v>139</v>
      </c>
      <c r="E301" s="241" t="s">
        <v>28</v>
      </c>
      <c r="F301" s="242" t="s">
        <v>206</v>
      </c>
      <c r="G301" s="240"/>
      <c r="H301" s="241" t="s">
        <v>28</v>
      </c>
      <c r="I301" s="243"/>
      <c r="J301" s="240"/>
      <c r="K301" s="240"/>
      <c r="L301" s="244"/>
      <c r="M301" s="245"/>
      <c r="N301" s="246"/>
      <c r="O301" s="246"/>
      <c r="P301" s="246"/>
      <c r="Q301" s="246"/>
      <c r="R301" s="246"/>
      <c r="S301" s="246"/>
      <c r="T301" s="247"/>
      <c r="U301" s="13"/>
      <c r="V301" s="13"/>
      <c r="W301" s="13"/>
      <c r="X301" s="13"/>
      <c r="Y301" s="13"/>
      <c r="Z301" s="13"/>
      <c r="AA301" s="13"/>
      <c r="AB301" s="13"/>
      <c r="AC301" s="13"/>
      <c r="AD301" s="13"/>
      <c r="AE301" s="13"/>
      <c r="AT301" s="248" t="s">
        <v>139</v>
      </c>
      <c r="AU301" s="248" t="s">
        <v>84</v>
      </c>
      <c r="AV301" s="13" t="s">
        <v>82</v>
      </c>
      <c r="AW301" s="13" t="s">
        <v>35</v>
      </c>
      <c r="AX301" s="13" t="s">
        <v>74</v>
      </c>
      <c r="AY301" s="248" t="s">
        <v>126</v>
      </c>
    </row>
    <row r="302" s="13" customFormat="1">
      <c r="A302" s="13"/>
      <c r="B302" s="239"/>
      <c r="C302" s="240"/>
      <c r="D302" s="234" t="s">
        <v>139</v>
      </c>
      <c r="E302" s="241" t="s">
        <v>28</v>
      </c>
      <c r="F302" s="242" t="s">
        <v>397</v>
      </c>
      <c r="G302" s="240"/>
      <c r="H302" s="241" t="s">
        <v>28</v>
      </c>
      <c r="I302" s="243"/>
      <c r="J302" s="240"/>
      <c r="K302" s="240"/>
      <c r="L302" s="244"/>
      <c r="M302" s="245"/>
      <c r="N302" s="246"/>
      <c r="O302" s="246"/>
      <c r="P302" s="246"/>
      <c r="Q302" s="246"/>
      <c r="R302" s="246"/>
      <c r="S302" s="246"/>
      <c r="T302" s="247"/>
      <c r="U302" s="13"/>
      <c r="V302" s="13"/>
      <c r="W302" s="13"/>
      <c r="X302" s="13"/>
      <c r="Y302" s="13"/>
      <c r="Z302" s="13"/>
      <c r="AA302" s="13"/>
      <c r="AB302" s="13"/>
      <c r="AC302" s="13"/>
      <c r="AD302" s="13"/>
      <c r="AE302" s="13"/>
      <c r="AT302" s="248" t="s">
        <v>139</v>
      </c>
      <c r="AU302" s="248" t="s">
        <v>84</v>
      </c>
      <c r="AV302" s="13" t="s">
        <v>82</v>
      </c>
      <c r="AW302" s="13" t="s">
        <v>35</v>
      </c>
      <c r="AX302" s="13" t="s">
        <v>74</v>
      </c>
      <c r="AY302" s="248" t="s">
        <v>126</v>
      </c>
    </row>
    <row r="303" s="14" customFormat="1">
      <c r="A303" s="14"/>
      <c r="B303" s="249"/>
      <c r="C303" s="250"/>
      <c r="D303" s="234" t="s">
        <v>139</v>
      </c>
      <c r="E303" s="251" t="s">
        <v>28</v>
      </c>
      <c r="F303" s="252" t="s">
        <v>82</v>
      </c>
      <c r="G303" s="250"/>
      <c r="H303" s="253">
        <v>1</v>
      </c>
      <c r="I303" s="254"/>
      <c r="J303" s="250"/>
      <c r="K303" s="250"/>
      <c r="L303" s="255"/>
      <c r="M303" s="256"/>
      <c r="N303" s="257"/>
      <c r="O303" s="257"/>
      <c r="P303" s="257"/>
      <c r="Q303" s="257"/>
      <c r="R303" s="257"/>
      <c r="S303" s="257"/>
      <c r="T303" s="258"/>
      <c r="U303" s="14"/>
      <c r="V303" s="14"/>
      <c r="W303" s="14"/>
      <c r="X303" s="14"/>
      <c r="Y303" s="14"/>
      <c r="Z303" s="14"/>
      <c r="AA303" s="14"/>
      <c r="AB303" s="14"/>
      <c r="AC303" s="14"/>
      <c r="AD303" s="14"/>
      <c r="AE303" s="14"/>
      <c r="AT303" s="259" t="s">
        <v>139</v>
      </c>
      <c r="AU303" s="259" t="s">
        <v>84</v>
      </c>
      <c r="AV303" s="14" t="s">
        <v>84</v>
      </c>
      <c r="AW303" s="14" t="s">
        <v>35</v>
      </c>
      <c r="AX303" s="14" t="s">
        <v>74</v>
      </c>
      <c r="AY303" s="259" t="s">
        <v>126</v>
      </c>
    </row>
    <row r="304" s="13" customFormat="1">
      <c r="A304" s="13"/>
      <c r="B304" s="239"/>
      <c r="C304" s="240"/>
      <c r="D304" s="234" t="s">
        <v>139</v>
      </c>
      <c r="E304" s="241" t="s">
        <v>28</v>
      </c>
      <c r="F304" s="242" t="s">
        <v>398</v>
      </c>
      <c r="G304" s="240"/>
      <c r="H304" s="241" t="s">
        <v>28</v>
      </c>
      <c r="I304" s="243"/>
      <c r="J304" s="240"/>
      <c r="K304" s="240"/>
      <c r="L304" s="244"/>
      <c r="M304" s="245"/>
      <c r="N304" s="246"/>
      <c r="O304" s="246"/>
      <c r="P304" s="246"/>
      <c r="Q304" s="246"/>
      <c r="R304" s="246"/>
      <c r="S304" s="246"/>
      <c r="T304" s="247"/>
      <c r="U304" s="13"/>
      <c r="V304" s="13"/>
      <c r="W304" s="13"/>
      <c r="X304" s="13"/>
      <c r="Y304" s="13"/>
      <c r="Z304" s="13"/>
      <c r="AA304" s="13"/>
      <c r="AB304" s="13"/>
      <c r="AC304" s="13"/>
      <c r="AD304" s="13"/>
      <c r="AE304" s="13"/>
      <c r="AT304" s="248" t="s">
        <v>139</v>
      </c>
      <c r="AU304" s="248" t="s">
        <v>84</v>
      </c>
      <c r="AV304" s="13" t="s">
        <v>82</v>
      </c>
      <c r="AW304" s="13" t="s">
        <v>35</v>
      </c>
      <c r="AX304" s="13" t="s">
        <v>74</v>
      </c>
      <c r="AY304" s="248" t="s">
        <v>126</v>
      </c>
    </row>
    <row r="305" s="14" customFormat="1">
      <c r="A305" s="14"/>
      <c r="B305" s="249"/>
      <c r="C305" s="250"/>
      <c r="D305" s="234" t="s">
        <v>139</v>
      </c>
      <c r="E305" s="251" t="s">
        <v>28</v>
      </c>
      <c r="F305" s="252" t="s">
        <v>82</v>
      </c>
      <c r="G305" s="250"/>
      <c r="H305" s="253">
        <v>1</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139</v>
      </c>
      <c r="AU305" s="259" t="s">
        <v>84</v>
      </c>
      <c r="AV305" s="14" t="s">
        <v>84</v>
      </c>
      <c r="AW305" s="14" t="s">
        <v>35</v>
      </c>
      <c r="AX305" s="14" t="s">
        <v>74</v>
      </c>
      <c r="AY305" s="259" t="s">
        <v>126</v>
      </c>
    </row>
    <row r="306" s="13" customFormat="1">
      <c r="A306" s="13"/>
      <c r="B306" s="239"/>
      <c r="C306" s="240"/>
      <c r="D306" s="234" t="s">
        <v>139</v>
      </c>
      <c r="E306" s="241" t="s">
        <v>28</v>
      </c>
      <c r="F306" s="242" t="s">
        <v>211</v>
      </c>
      <c r="G306" s="240"/>
      <c r="H306" s="241" t="s">
        <v>28</v>
      </c>
      <c r="I306" s="243"/>
      <c r="J306" s="240"/>
      <c r="K306" s="240"/>
      <c r="L306" s="244"/>
      <c r="M306" s="245"/>
      <c r="N306" s="246"/>
      <c r="O306" s="246"/>
      <c r="P306" s="246"/>
      <c r="Q306" s="246"/>
      <c r="R306" s="246"/>
      <c r="S306" s="246"/>
      <c r="T306" s="247"/>
      <c r="U306" s="13"/>
      <c r="V306" s="13"/>
      <c r="W306" s="13"/>
      <c r="X306" s="13"/>
      <c r="Y306" s="13"/>
      <c r="Z306" s="13"/>
      <c r="AA306" s="13"/>
      <c r="AB306" s="13"/>
      <c r="AC306" s="13"/>
      <c r="AD306" s="13"/>
      <c r="AE306" s="13"/>
      <c r="AT306" s="248" t="s">
        <v>139</v>
      </c>
      <c r="AU306" s="248" t="s">
        <v>84</v>
      </c>
      <c r="AV306" s="13" t="s">
        <v>82</v>
      </c>
      <c r="AW306" s="13" t="s">
        <v>35</v>
      </c>
      <c r="AX306" s="13" t="s">
        <v>74</v>
      </c>
      <c r="AY306" s="248" t="s">
        <v>126</v>
      </c>
    </row>
    <row r="307" s="13" customFormat="1">
      <c r="A307" s="13"/>
      <c r="B307" s="239"/>
      <c r="C307" s="240"/>
      <c r="D307" s="234" t="s">
        <v>139</v>
      </c>
      <c r="E307" s="241" t="s">
        <v>28</v>
      </c>
      <c r="F307" s="242" t="s">
        <v>399</v>
      </c>
      <c r="G307" s="240"/>
      <c r="H307" s="241" t="s">
        <v>28</v>
      </c>
      <c r="I307" s="243"/>
      <c r="J307" s="240"/>
      <c r="K307" s="240"/>
      <c r="L307" s="244"/>
      <c r="M307" s="245"/>
      <c r="N307" s="246"/>
      <c r="O307" s="246"/>
      <c r="P307" s="246"/>
      <c r="Q307" s="246"/>
      <c r="R307" s="246"/>
      <c r="S307" s="246"/>
      <c r="T307" s="247"/>
      <c r="U307" s="13"/>
      <c r="V307" s="13"/>
      <c r="W307" s="13"/>
      <c r="X307" s="13"/>
      <c r="Y307" s="13"/>
      <c r="Z307" s="13"/>
      <c r="AA307" s="13"/>
      <c r="AB307" s="13"/>
      <c r="AC307" s="13"/>
      <c r="AD307" s="13"/>
      <c r="AE307" s="13"/>
      <c r="AT307" s="248" t="s">
        <v>139</v>
      </c>
      <c r="AU307" s="248" t="s">
        <v>84</v>
      </c>
      <c r="AV307" s="13" t="s">
        <v>82</v>
      </c>
      <c r="AW307" s="13" t="s">
        <v>35</v>
      </c>
      <c r="AX307" s="13" t="s">
        <v>74</v>
      </c>
      <c r="AY307" s="248" t="s">
        <v>126</v>
      </c>
    </row>
    <row r="308" s="14" customFormat="1">
      <c r="A308" s="14"/>
      <c r="B308" s="249"/>
      <c r="C308" s="250"/>
      <c r="D308" s="234" t="s">
        <v>139</v>
      </c>
      <c r="E308" s="251" t="s">
        <v>28</v>
      </c>
      <c r="F308" s="252" t="s">
        <v>400</v>
      </c>
      <c r="G308" s="250"/>
      <c r="H308" s="253">
        <v>8</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139</v>
      </c>
      <c r="AU308" s="259" t="s">
        <v>84</v>
      </c>
      <c r="AV308" s="14" t="s">
        <v>84</v>
      </c>
      <c r="AW308" s="14" t="s">
        <v>35</v>
      </c>
      <c r="AX308" s="14" t="s">
        <v>74</v>
      </c>
      <c r="AY308" s="259" t="s">
        <v>126</v>
      </c>
    </row>
    <row r="309" s="13" customFormat="1">
      <c r="A309" s="13"/>
      <c r="B309" s="239"/>
      <c r="C309" s="240"/>
      <c r="D309" s="234" t="s">
        <v>139</v>
      </c>
      <c r="E309" s="241" t="s">
        <v>28</v>
      </c>
      <c r="F309" s="242" t="s">
        <v>401</v>
      </c>
      <c r="G309" s="240"/>
      <c r="H309" s="241" t="s">
        <v>28</v>
      </c>
      <c r="I309" s="243"/>
      <c r="J309" s="240"/>
      <c r="K309" s="240"/>
      <c r="L309" s="244"/>
      <c r="M309" s="245"/>
      <c r="N309" s="246"/>
      <c r="O309" s="246"/>
      <c r="P309" s="246"/>
      <c r="Q309" s="246"/>
      <c r="R309" s="246"/>
      <c r="S309" s="246"/>
      <c r="T309" s="247"/>
      <c r="U309" s="13"/>
      <c r="V309" s="13"/>
      <c r="W309" s="13"/>
      <c r="X309" s="13"/>
      <c r="Y309" s="13"/>
      <c r="Z309" s="13"/>
      <c r="AA309" s="13"/>
      <c r="AB309" s="13"/>
      <c r="AC309" s="13"/>
      <c r="AD309" s="13"/>
      <c r="AE309" s="13"/>
      <c r="AT309" s="248" t="s">
        <v>139</v>
      </c>
      <c r="AU309" s="248" t="s">
        <v>84</v>
      </c>
      <c r="AV309" s="13" t="s">
        <v>82</v>
      </c>
      <c r="AW309" s="13" t="s">
        <v>35</v>
      </c>
      <c r="AX309" s="13" t="s">
        <v>74</v>
      </c>
      <c r="AY309" s="248" t="s">
        <v>126</v>
      </c>
    </row>
    <row r="310" s="14" customFormat="1">
      <c r="A310" s="14"/>
      <c r="B310" s="249"/>
      <c r="C310" s="250"/>
      <c r="D310" s="234" t="s">
        <v>139</v>
      </c>
      <c r="E310" s="251" t="s">
        <v>28</v>
      </c>
      <c r="F310" s="252" t="s">
        <v>84</v>
      </c>
      <c r="G310" s="250"/>
      <c r="H310" s="253">
        <v>2</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139</v>
      </c>
      <c r="AU310" s="259" t="s">
        <v>84</v>
      </c>
      <c r="AV310" s="14" t="s">
        <v>84</v>
      </c>
      <c r="AW310" s="14" t="s">
        <v>35</v>
      </c>
      <c r="AX310" s="14" t="s">
        <v>74</v>
      </c>
      <c r="AY310" s="259" t="s">
        <v>126</v>
      </c>
    </row>
    <row r="311" s="13" customFormat="1">
      <c r="A311" s="13"/>
      <c r="B311" s="239"/>
      <c r="C311" s="240"/>
      <c r="D311" s="234" t="s">
        <v>139</v>
      </c>
      <c r="E311" s="241" t="s">
        <v>28</v>
      </c>
      <c r="F311" s="242" t="s">
        <v>216</v>
      </c>
      <c r="G311" s="240"/>
      <c r="H311" s="241" t="s">
        <v>28</v>
      </c>
      <c r="I311" s="243"/>
      <c r="J311" s="240"/>
      <c r="K311" s="240"/>
      <c r="L311" s="244"/>
      <c r="M311" s="245"/>
      <c r="N311" s="246"/>
      <c r="O311" s="246"/>
      <c r="P311" s="246"/>
      <c r="Q311" s="246"/>
      <c r="R311" s="246"/>
      <c r="S311" s="246"/>
      <c r="T311" s="247"/>
      <c r="U311" s="13"/>
      <c r="V311" s="13"/>
      <c r="W311" s="13"/>
      <c r="X311" s="13"/>
      <c r="Y311" s="13"/>
      <c r="Z311" s="13"/>
      <c r="AA311" s="13"/>
      <c r="AB311" s="13"/>
      <c r="AC311" s="13"/>
      <c r="AD311" s="13"/>
      <c r="AE311" s="13"/>
      <c r="AT311" s="248" t="s">
        <v>139</v>
      </c>
      <c r="AU311" s="248" t="s">
        <v>84</v>
      </c>
      <c r="AV311" s="13" t="s">
        <v>82</v>
      </c>
      <c r="AW311" s="13" t="s">
        <v>35</v>
      </c>
      <c r="AX311" s="13" t="s">
        <v>74</v>
      </c>
      <c r="AY311" s="248" t="s">
        <v>126</v>
      </c>
    </row>
    <row r="312" s="13" customFormat="1">
      <c r="A312" s="13"/>
      <c r="B312" s="239"/>
      <c r="C312" s="240"/>
      <c r="D312" s="234" t="s">
        <v>139</v>
      </c>
      <c r="E312" s="241" t="s">
        <v>28</v>
      </c>
      <c r="F312" s="242" t="s">
        <v>402</v>
      </c>
      <c r="G312" s="240"/>
      <c r="H312" s="241" t="s">
        <v>28</v>
      </c>
      <c r="I312" s="243"/>
      <c r="J312" s="240"/>
      <c r="K312" s="240"/>
      <c r="L312" s="244"/>
      <c r="M312" s="245"/>
      <c r="N312" s="246"/>
      <c r="O312" s="246"/>
      <c r="P312" s="246"/>
      <c r="Q312" s="246"/>
      <c r="R312" s="246"/>
      <c r="S312" s="246"/>
      <c r="T312" s="247"/>
      <c r="U312" s="13"/>
      <c r="V312" s="13"/>
      <c r="W312" s="13"/>
      <c r="X312" s="13"/>
      <c r="Y312" s="13"/>
      <c r="Z312" s="13"/>
      <c r="AA312" s="13"/>
      <c r="AB312" s="13"/>
      <c r="AC312" s="13"/>
      <c r="AD312" s="13"/>
      <c r="AE312" s="13"/>
      <c r="AT312" s="248" t="s">
        <v>139</v>
      </c>
      <c r="AU312" s="248" t="s">
        <v>84</v>
      </c>
      <c r="AV312" s="13" t="s">
        <v>82</v>
      </c>
      <c r="AW312" s="13" t="s">
        <v>35</v>
      </c>
      <c r="AX312" s="13" t="s">
        <v>74</v>
      </c>
      <c r="AY312" s="248" t="s">
        <v>126</v>
      </c>
    </row>
    <row r="313" s="14" customFormat="1">
      <c r="A313" s="14"/>
      <c r="B313" s="249"/>
      <c r="C313" s="250"/>
      <c r="D313" s="234" t="s">
        <v>139</v>
      </c>
      <c r="E313" s="251" t="s">
        <v>28</v>
      </c>
      <c r="F313" s="252" t="s">
        <v>84</v>
      </c>
      <c r="G313" s="250"/>
      <c r="H313" s="253">
        <v>2</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139</v>
      </c>
      <c r="AU313" s="259" t="s">
        <v>84</v>
      </c>
      <c r="AV313" s="14" t="s">
        <v>84</v>
      </c>
      <c r="AW313" s="14" t="s">
        <v>35</v>
      </c>
      <c r="AX313" s="14" t="s">
        <v>74</v>
      </c>
      <c r="AY313" s="259" t="s">
        <v>126</v>
      </c>
    </row>
    <row r="314" s="13" customFormat="1">
      <c r="A314" s="13"/>
      <c r="B314" s="239"/>
      <c r="C314" s="240"/>
      <c r="D314" s="234" t="s">
        <v>139</v>
      </c>
      <c r="E314" s="241" t="s">
        <v>28</v>
      </c>
      <c r="F314" s="242" t="s">
        <v>403</v>
      </c>
      <c r="G314" s="240"/>
      <c r="H314" s="241" t="s">
        <v>28</v>
      </c>
      <c r="I314" s="243"/>
      <c r="J314" s="240"/>
      <c r="K314" s="240"/>
      <c r="L314" s="244"/>
      <c r="M314" s="245"/>
      <c r="N314" s="246"/>
      <c r="O314" s="246"/>
      <c r="P314" s="246"/>
      <c r="Q314" s="246"/>
      <c r="R314" s="246"/>
      <c r="S314" s="246"/>
      <c r="T314" s="247"/>
      <c r="U314" s="13"/>
      <c r="V314" s="13"/>
      <c r="W314" s="13"/>
      <c r="X314" s="13"/>
      <c r="Y314" s="13"/>
      <c r="Z314" s="13"/>
      <c r="AA314" s="13"/>
      <c r="AB314" s="13"/>
      <c r="AC314" s="13"/>
      <c r="AD314" s="13"/>
      <c r="AE314" s="13"/>
      <c r="AT314" s="248" t="s">
        <v>139</v>
      </c>
      <c r="AU314" s="248" t="s">
        <v>84</v>
      </c>
      <c r="AV314" s="13" t="s">
        <v>82</v>
      </c>
      <c r="AW314" s="13" t="s">
        <v>35</v>
      </c>
      <c r="AX314" s="13" t="s">
        <v>74</v>
      </c>
      <c r="AY314" s="248" t="s">
        <v>126</v>
      </c>
    </row>
    <row r="315" s="14" customFormat="1">
      <c r="A315" s="14"/>
      <c r="B315" s="249"/>
      <c r="C315" s="250"/>
      <c r="D315" s="234" t="s">
        <v>139</v>
      </c>
      <c r="E315" s="251" t="s">
        <v>28</v>
      </c>
      <c r="F315" s="252" t="s">
        <v>404</v>
      </c>
      <c r="G315" s="250"/>
      <c r="H315" s="253">
        <v>6</v>
      </c>
      <c r="I315" s="254"/>
      <c r="J315" s="250"/>
      <c r="K315" s="250"/>
      <c r="L315" s="255"/>
      <c r="M315" s="256"/>
      <c r="N315" s="257"/>
      <c r="O315" s="257"/>
      <c r="P315" s="257"/>
      <c r="Q315" s="257"/>
      <c r="R315" s="257"/>
      <c r="S315" s="257"/>
      <c r="T315" s="258"/>
      <c r="U315" s="14"/>
      <c r="V315" s="14"/>
      <c r="W315" s="14"/>
      <c r="X315" s="14"/>
      <c r="Y315" s="14"/>
      <c r="Z315" s="14"/>
      <c r="AA315" s="14"/>
      <c r="AB315" s="14"/>
      <c r="AC315" s="14"/>
      <c r="AD315" s="14"/>
      <c r="AE315" s="14"/>
      <c r="AT315" s="259" t="s">
        <v>139</v>
      </c>
      <c r="AU315" s="259" t="s">
        <v>84</v>
      </c>
      <c r="AV315" s="14" t="s">
        <v>84</v>
      </c>
      <c r="AW315" s="14" t="s">
        <v>35</v>
      </c>
      <c r="AX315" s="14" t="s">
        <v>74</v>
      </c>
      <c r="AY315" s="259" t="s">
        <v>126</v>
      </c>
    </row>
    <row r="316" s="13" customFormat="1">
      <c r="A316" s="13"/>
      <c r="B316" s="239"/>
      <c r="C316" s="240"/>
      <c r="D316" s="234" t="s">
        <v>139</v>
      </c>
      <c r="E316" s="241" t="s">
        <v>28</v>
      </c>
      <c r="F316" s="242" t="s">
        <v>405</v>
      </c>
      <c r="G316" s="240"/>
      <c r="H316" s="241" t="s">
        <v>28</v>
      </c>
      <c r="I316" s="243"/>
      <c r="J316" s="240"/>
      <c r="K316" s="240"/>
      <c r="L316" s="244"/>
      <c r="M316" s="245"/>
      <c r="N316" s="246"/>
      <c r="O316" s="246"/>
      <c r="P316" s="246"/>
      <c r="Q316" s="246"/>
      <c r="R316" s="246"/>
      <c r="S316" s="246"/>
      <c r="T316" s="247"/>
      <c r="U316" s="13"/>
      <c r="V316" s="13"/>
      <c r="W316" s="13"/>
      <c r="X316" s="13"/>
      <c r="Y316" s="13"/>
      <c r="Z316" s="13"/>
      <c r="AA316" s="13"/>
      <c r="AB316" s="13"/>
      <c r="AC316" s="13"/>
      <c r="AD316" s="13"/>
      <c r="AE316" s="13"/>
      <c r="AT316" s="248" t="s">
        <v>139</v>
      </c>
      <c r="AU316" s="248" t="s">
        <v>84</v>
      </c>
      <c r="AV316" s="13" t="s">
        <v>82</v>
      </c>
      <c r="AW316" s="13" t="s">
        <v>35</v>
      </c>
      <c r="AX316" s="13" t="s">
        <v>74</v>
      </c>
      <c r="AY316" s="248" t="s">
        <v>126</v>
      </c>
    </row>
    <row r="317" s="14" customFormat="1">
      <c r="A317" s="14"/>
      <c r="B317" s="249"/>
      <c r="C317" s="250"/>
      <c r="D317" s="234" t="s">
        <v>139</v>
      </c>
      <c r="E317" s="251" t="s">
        <v>28</v>
      </c>
      <c r="F317" s="252" t="s">
        <v>133</v>
      </c>
      <c r="G317" s="250"/>
      <c r="H317" s="253">
        <v>4</v>
      </c>
      <c r="I317" s="254"/>
      <c r="J317" s="250"/>
      <c r="K317" s="250"/>
      <c r="L317" s="255"/>
      <c r="M317" s="256"/>
      <c r="N317" s="257"/>
      <c r="O317" s="257"/>
      <c r="P317" s="257"/>
      <c r="Q317" s="257"/>
      <c r="R317" s="257"/>
      <c r="S317" s="257"/>
      <c r="T317" s="258"/>
      <c r="U317" s="14"/>
      <c r="V317" s="14"/>
      <c r="W317" s="14"/>
      <c r="X317" s="14"/>
      <c r="Y317" s="14"/>
      <c r="Z317" s="14"/>
      <c r="AA317" s="14"/>
      <c r="AB317" s="14"/>
      <c r="AC317" s="14"/>
      <c r="AD317" s="14"/>
      <c r="AE317" s="14"/>
      <c r="AT317" s="259" t="s">
        <v>139</v>
      </c>
      <c r="AU317" s="259" t="s">
        <v>84</v>
      </c>
      <c r="AV317" s="14" t="s">
        <v>84</v>
      </c>
      <c r="AW317" s="14" t="s">
        <v>35</v>
      </c>
      <c r="AX317" s="14" t="s">
        <v>74</v>
      </c>
      <c r="AY317" s="259" t="s">
        <v>126</v>
      </c>
    </row>
    <row r="318" s="13" customFormat="1">
      <c r="A318" s="13"/>
      <c r="B318" s="239"/>
      <c r="C318" s="240"/>
      <c r="D318" s="234" t="s">
        <v>139</v>
      </c>
      <c r="E318" s="241" t="s">
        <v>28</v>
      </c>
      <c r="F318" s="242" t="s">
        <v>223</v>
      </c>
      <c r="G318" s="240"/>
      <c r="H318" s="241" t="s">
        <v>28</v>
      </c>
      <c r="I318" s="243"/>
      <c r="J318" s="240"/>
      <c r="K318" s="240"/>
      <c r="L318" s="244"/>
      <c r="M318" s="245"/>
      <c r="N318" s="246"/>
      <c r="O318" s="246"/>
      <c r="P318" s="246"/>
      <c r="Q318" s="246"/>
      <c r="R318" s="246"/>
      <c r="S318" s="246"/>
      <c r="T318" s="247"/>
      <c r="U318" s="13"/>
      <c r="V318" s="13"/>
      <c r="W318" s="13"/>
      <c r="X318" s="13"/>
      <c r="Y318" s="13"/>
      <c r="Z318" s="13"/>
      <c r="AA318" s="13"/>
      <c r="AB318" s="13"/>
      <c r="AC318" s="13"/>
      <c r="AD318" s="13"/>
      <c r="AE318" s="13"/>
      <c r="AT318" s="248" t="s">
        <v>139</v>
      </c>
      <c r="AU318" s="248" t="s">
        <v>84</v>
      </c>
      <c r="AV318" s="13" t="s">
        <v>82</v>
      </c>
      <c r="AW318" s="13" t="s">
        <v>35</v>
      </c>
      <c r="AX318" s="13" t="s">
        <v>74</v>
      </c>
      <c r="AY318" s="248" t="s">
        <v>126</v>
      </c>
    </row>
    <row r="319" s="13" customFormat="1">
      <c r="A319" s="13"/>
      <c r="B319" s="239"/>
      <c r="C319" s="240"/>
      <c r="D319" s="234" t="s">
        <v>139</v>
      </c>
      <c r="E319" s="241" t="s">
        <v>28</v>
      </c>
      <c r="F319" s="242" t="s">
        <v>406</v>
      </c>
      <c r="G319" s="240"/>
      <c r="H319" s="241" t="s">
        <v>28</v>
      </c>
      <c r="I319" s="243"/>
      <c r="J319" s="240"/>
      <c r="K319" s="240"/>
      <c r="L319" s="244"/>
      <c r="M319" s="245"/>
      <c r="N319" s="246"/>
      <c r="O319" s="246"/>
      <c r="P319" s="246"/>
      <c r="Q319" s="246"/>
      <c r="R319" s="246"/>
      <c r="S319" s="246"/>
      <c r="T319" s="247"/>
      <c r="U319" s="13"/>
      <c r="V319" s="13"/>
      <c r="W319" s="13"/>
      <c r="X319" s="13"/>
      <c r="Y319" s="13"/>
      <c r="Z319" s="13"/>
      <c r="AA319" s="13"/>
      <c r="AB319" s="13"/>
      <c r="AC319" s="13"/>
      <c r="AD319" s="13"/>
      <c r="AE319" s="13"/>
      <c r="AT319" s="248" t="s">
        <v>139</v>
      </c>
      <c r="AU319" s="248" t="s">
        <v>84</v>
      </c>
      <c r="AV319" s="13" t="s">
        <v>82</v>
      </c>
      <c r="AW319" s="13" t="s">
        <v>35</v>
      </c>
      <c r="AX319" s="13" t="s">
        <v>74</v>
      </c>
      <c r="AY319" s="248" t="s">
        <v>126</v>
      </c>
    </row>
    <row r="320" s="14" customFormat="1">
      <c r="A320" s="14"/>
      <c r="B320" s="249"/>
      <c r="C320" s="250"/>
      <c r="D320" s="234" t="s">
        <v>139</v>
      </c>
      <c r="E320" s="251" t="s">
        <v>28</v>
      </c>
      <c r="F320" s="252" t="s">
        <v>82</v>
      </c>
      <c r="G320" s="250"/>
      <c r="H320" s="253">
        <v>1</v>
      </c>
      <c r="I320" s="254"/>
      <c r="J320" s="250"/>
      <c r="K320" s="250"/>
      <c r="L320" s="255"/>
      <c r="M320" s="256"/>
      <c r="N320" s="257"/>
      <c r="O320" s="257"/>
      <c r="P320" s="257"/>
      <c r="Q320" s="257"/>
      <c r="R320" s="257"/>
      <c r="S320" s="257"/>
      <c r="T320" s="258"/>
      <c r="U320" s="14"/>
      <c r="V320" s="14"/>
      <c r="W320" s="14"/>
      <c r="X320" s="14"/>
      <c r="Y320" s="14"/>
      <c r="Z320" s="14"/>
      <c r="AA320" s="14"/>
      <c r="AB320" s="14"/>
      <c r="AC320" s="14"/>
      <c r="AD320" s="14"/>
      <c r="AE320" s="14"/>
      <c r="AT320" s="259" t="s">
        <v>139</v>
      </c>
      <c r="AU320" s="259" t="s">
        <v>84</v>
      </c>
      <c r="AV320" s="14" t="s">
        <v>84</v>
      </c>
      <c r="AW320" s="14" t="s">
        <v>35</v>
      </c>
      <c r="AX320" s="14" t="s">
        <v>74</v>
      </c>
      <c r="AY320" s="259" t="s">
        <v>126</v>
      </c>
    </row>
    <row r="321" s="13" customFormat="1">
      <c r="A321" s="13"/>
      <c r="B321" s="239"/>
      <c r="C321" s="240"/>
      <c r="D321" s="234" t="s">
        <v>139</v>
      </c>
      <c r="E321" s="241" t="s">
        <v>28</v>
      </c>
      <c r="F321" s="242" t="s">
        <v>407</v>
      </c>
      <c r="G321" s="240"/>
      <c r="H321" s="241" t="s">
        <v>28</v>
      </c>
      <c r="I321" s="243"/>
      <c r="J321" s="240"/>
      <c r="K321" s="240"/>
      <c r="L321" s="244"/>
      <c r="M321" s="245"/>
      <c r="N321" s="246"/>
      <c r="O321" s="246"/>
      <c r="P321" s="246"/>
      <c r="Q321" s="246"/>
      <c r="R321" s="246"/>
      <c r="S321" s="246"/>
      <c r="T321" s="247"/>
      <c r="U321" s="13"/>
      <c r="V321" s="13"/>
      <c r="W321" s="13"/>
      <c r="X321" s="13"/>
      <c r="Y321" s="13"/>
      <c r="Z321" s="13"/>
      <c r="AA321" s="13"/>
      <c r="AB321" s="13"/>
      <c r="AC321" s="13"/>
      <c r="AD321" s="13"/>
      <c r="AE321" s="13"/>
      <c r="AT321" s="248" t="s">
        <v>139</v>
      </c>
      <c r="AU321" s="248" t="s">
        <v>84</v>
      </c>
      <c r="AV321" s="13" t="s">
        <v>82</v>
      </c>
      <c r="AW321" s="13" t="s">
        <v>35</v>
      </c>
      <c r="AX321" s="13" t="s">
        <v>74</v>
      </c>
      <c r="AY321" s="248" t="s">
        <v>126</v>
      </c>
    </row>
    <row r="322" s="14" customFormat="1">
      <c r="A322" s="14"/>
      <c r="B322" s="249"/>
      <c r="C322" s="250"/>
      <c r="D322" s="234" t="s">
        <v>139</v>
      </c>
      <c r="E322" s="251" t="s">
        <v>28</v>
      </c>
      <c r="F322" s="252" t="s">
        <v>82</v>
      </c>
      <c r="G322" s="250"/>
      <c r="H322" s="253">
        <v>1</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139</v>
      </c>
      <c r="AU322" s="259" t="s">
        <v>84</v>
      </c>
      <c r="AV322" s="14" t="s">
        <v>84</v>
      </c>
      <c r="AW322" s="14" t="s">
        <v>35</v>
      </c>
      <c r="AX322" s="14" t="s">
        <v>74</v>
      </c>
      <c r="AY322" s="259" t="s">
        <v>126</v>
      </c>
    </row>
    <row r="323" s="13" customFormat="1">
      <c r="A323" s="13"/>
      <c r="B323" s="239"/>
      <c r="C323" s="240"/>
      <c r="D323" s="234" t="s">
        <v>139</v>
      </c>
      <c r="E323" s="241" t="s">
        <v>28</v>
      </c>
      <c r="F323" s="242" t="s">
        <v>408</v>
      </c>
      <c r="G323" s="240"/>
      <c r="H323" s="241" t="s">
        <v>28</v>
      </c>
      <c r="I323" s="243"/>
      <c r="J323" s="240"/>
      <c r="K323" s="240"/>
      <c r="L323" s="244"/>
      <c r="M323" s="245"/>
      <c r="N323" s="246"/>
      <c r="O323" s="246"/>
      <c r="P323" s="246"/>
      <c r="Q323" s="246"/>
      <c r="R323" s="246"/>
      <c r="S323" s="246"/>
      <c r="T323" s="247"/>
      <c r="U323" s="13"/>
      <c r="V323" s="13"/>
      <c r="W323" s="13"/>
      <c r="X323" s="13"/>
      <c r="Y323" s="13"/>
      <c r="Z323" s="13"/>
      <c r="AA323" s="13"/>
      <c r="AB323" s="13"/>
      <c r="AC323" s="13"/>
      <c r="AD323" s="13"/>
      <c r="AE323" s="13"/>
      <c r="AT323" s="248" t="s">
        <v>139</v>
      </c>
      <c r="AU323" s="248" t="s">
        <v>84</v>
      </c>
      <c r="AV323" s="13" t="s">
        <v>82</v>
      </c>
      <c r="AW323" s="13" t="s">
        <v>35</v>
      </c>
      <c r="AX323" s="13" t="s">
        <v>74</v>
      </c>
      <c r="AY323" s="248" t="s">
        <v>126</v>
      </c>
    </row>
    <row r="324" s="14" customFormat="1">
      <c r="A324" s="14"/>
      <c r="B324" s="249"/>
      <c r="C324" s="250"/>
      <c r="D324" s="234" t="s">
        <v>139</v>
      </c>
      <c r="E324" s="251" t="s">
        <v>28</v>
      </c>
      <c r="F324" s="252" t="s">
        <v>84</v>
      </c>
      <c r="G324" s="250"/>
      <c r="H324" s="253">
        <v>2</v>
      </c>
      <c r="I324" s="254"/>
      <c r="J324" s="250"/>
      <c r="K324" s="250"/>
      <c r="L324" s="255"/>
      <c r="M324" s="256"/>
      <c r="N324" s="257"/>
      <c r="O324" s="257"/>
      <c r="P324" s="257"/>
      <c r="Q324" s="257"/>
      <c r="R324" s="257"/>
      <c r="S324" s="257"/>
      <c r="T324" s="258"/>
      <c r="U324" s="14"/>
      <c r="V324" s="14"/>
      <c r="W324" s="14"/>
      <c r="X324" s="14"/>
      <c r="Y324" s="14"/>
      <c r="Z324" s="14"/>
      <c r="AA324" s="14"/>
      <c r="AB324" s="14"/>
      <c r="AC324" s="14"/>
      <c r="AD324" s="14"/>
      <c r="AE324" s="14"/>
      <c r="AT324" s="259" t="s">
        <v>139</v>
      </c>
      <c r="AU324" s="259" t="s">
        <v>84</v>
      </c>
      <c r="AV324" s="14" t="s">
        <v>84</v>
      </c>
      <c r="AW324" s="14" t="s">
        <v>35</v>
      </c>
      <c r="AX324" s="14" t="s">
        <v>74</v>
      </c>
      <c r="AY324" s="259" t="s">
        <v>126</v>
      </c>
    </row>
    <row r="325" s="13" customFormat="1">
      <c r="A325" s="13"/>
      <c r="B325" s="239"/>
      <c r="C325" s="240"/>
      <c r="D325" s="234" t="s">
        <v>139</v>
      </c>
      <c r="E325" s="241" t="s">
        <v>28</v>
      </c>
      <c r="F325" s="242" t="s">
        <v>409</v>
      </c>
      <c r="G325" s="240"/>
      <c r="H325" s="241" t="s">
        <v>28</v>
      </c>
      <c r="I325" s="243"/>
      <c r="J325" s="240"/>
      <c r="K325" s="240"/>
      <c r="L325" s="244"/>
      <c r="M325" s="245"/>
      <c r="N325" s="246"/>
      <c r="O325" s="246"/>
      <c r="P325" s="246"/>
      <c r="Q325" s="246"/>
      <c r="R325" s="246"/>
      <c r="S325" s="246"/>
      <c r="T325" s="247"/>
      <c r="U325" s="13"/>
      <c r="V325" s="13"/>
      <c r="W325" s="13"/>
      <c r="X325" s="13"/>
      <c r="Y325" s="13"/>
      <c r="Z325" s="13"/>
      <c r="AA325" s="13"/>
      <c r="AB325" s="13"/>
      <c r="AC325" s="13"/>
      <c r="AD325" s="13"/>
      <c r="AE325" s="13"/>
      <c r="AT325" s="248" t="s">
        <v>139</v>
      </c>
      <c r="AU325" s="248" t="s">
        <v>84</v>
      </c>
      <c r="AV325" s="13" t="s">
        <v>82</v>
      </c>
      <c r="AW325" s="13" t="s">
        <v>35</v>
      </c>
      <c r="AX325" s="13" t="s">
        <v>74</v>
      </c>
      <c r="AY325" s="248" t="s">
        <v>126</v>
      </c>
    </row>
    <row r="326" s="14" customFormat="1">
      <c r="A326" s="14"/>
      <c r="B326" s="249"/>
      <c r="C326" s="250"/>
      <c r="D326" s="234" t="s">
        <v>139</v>
      </c>
      <c r="E326" s="251" t="s">
        <v>28</v>
      </c>
      <c r="F326" s="252" t="s">
        <v>84</v>
      </c>
      <c r="G326" s="250"/>
      <c r="H326" s="253">
        <v>2</v>
      </c>
      <c r="I326" s="254"/>
      <c r="J326" s="250"/>
      <c r="K326" s="250"/>
      <c r="L326" s="255"/>
      <c r="M326" s="256"/>
      <c r="N326" s="257"/>
      <c r="O326" s="257"/>
      <c r="P326" s="257"/>
      <c r="Q326" s="257"/>
      <c r="R326" s="257"/>
      <c r="S326" s="257"/>
      <c r="T326" s="258"/>
      <c r="U326" s="14"/>
      <c r="V326" s="14"/>
      <c r="W326" s="14"/>
      <c r="X326" s="14"/>
      <c r="Y326" s="14"/>
      <c r="Z326" s="14"/>
      <c r="AA326" s="14"/>
      <c r="AB326" s="14"/>
      <c r="AC326" s="14"/>
      <c r="AD326" s="14"/>
      <c r="AE326" s="14"/>
      <c r="AT326" s="259" t="s">
        <v>139</v>
      </c>
      <c r="AU326" s="259" t="s">
        <v>84</v>
      </c>
      <c r="AV326" s="14" t="s">
        <v>84</v>
      </c>
      <c r="AW326" s="14" t="s">
        <v>35</v>
      </c>
      <c r="AX326" s="14" t="s">
        <v>74</v>
      </c>
      <c r="AY326" s="259" t="s">
        <v>126</v>
      </c>
    </row>
    <row r="327" s="15" customFormat="1">
      <c r="A327" s="15"/>
      <c r="B327" s="260"/>
      <c r="C327" s="261"/>
      <c r="D327" s="234" t="s">
        <v>139</v>
      </c>
      <c r="E327" s="262" t="s">
        <v>28</v>
      </c>
      <c r="F327" s="263" t="s">
        <v>155</v>
      </c>
      <c r="G327" s="261"/>
      <c r="H327" s="264">
        <v>30</v>
      </c>
      <c r="I327" s="265"/>
      <c r="J327" s="261"/>
      <c r="K327" s="261"/>
      <c r="L327" s="266"/>
      <c r="M327" s="267"/>
      <c r="N327" s="268"/>
      <c r="O327" s="268"/>
      <c r="P327" s="268"/>
      <c r="Q327" s="268"/>
      <c r="R327" s="268"/>
      <c r="S327" s="268"/>
      <c r="T327" s="269"/>
      <c r="U327" s="15"/>
      <c r="V327" s="15"/>
      <c r="W327" s="15"/>
      <c r="X327" s="15"/>
      <c r="Y327" s="15"/>
      <c r="Z327" s="15"/>
      <c r="AA327" s="15"/>
      <c r="AB327" s="15"/>
      <c r="AC327" s="15"/>
      <c r="AD327" s="15"/>
      <c r="AE327" s="15"/>
      <c r="AT327" s="270" t="s">
        <v>139</v>
      </c>
      <c r="AU327" s="270" t="s">
        <v>84</v>
      </c>
      <c r="AV327" s="15" t="s">
        <v>133</v>
      </c>
      <c r="AW327" s="15" t="s">
        <v>35</v>
      </c>
      <c r="AX327" s="15" t="s">
        <v>82</v>
      </c>
      <c r="AY327" s="270" t="s">
        <v>126</v>
      </c>
    </row>
    <row r="328" s="2" customFormat="1" ht="16.5" customHeight="1">
      <c r="A328" s="40"/>
      <c r="B328" s="41"/>
      <c r="C328" s="271" t="s">
        <v>410</v>
      </c>
      <c r="D328" s="271" t="s">
        <v>327</v>
      </c>
      <c r="E328" s="272" t="s">
        <v>411</v>
      </c>
      <c r="F328" s="273" t="s">
        <v>412</v>
      </c>
      <c r="G328" s="274" t="s">
        <v>159</v>
      </c>
      <c r="H328" s="275">
        <v>8</v>
      </c>
      <c r="I328" s="276"/>
      <c r="J328" s="277">
        <f>ROUND(I328*H328,2)</f>
        <v>0</v>
      </c>
      <c r="K328" s="273" t="s">
        <v>28</v>
      </c>
      <c r="L328" s="278"/>
      <c r="M328" s="279" t="s">
        <v>28</v>
      </c>
      <c r="N328" s="280" t="s">
        <v>47</v>
      </c>
      <c r="O328" s="87"/>
      <c r="P328" s="230">
        <f>O328*H328</f>
        <v>0</v>
      </c>
      <c r="Q328" s="230">
        <v>0.0043</v>
      </c>
      <c r="R328" s="230">
        <f>Q328*H328</f>
        <v>0.0344</v>
      </c>
      <c r="S328" s="230">
        <v>0</v>
      </c>
      <c r="T328" s="231">
        <f>S328*H328</f>
        <v>0</v>
      </c>
      <c r="U328" s="40"/>
      <c r="V328" s="40"/>
      <c r="W328" s="40"/>
      <c r="X328" s="40"/>
      <c r="Y328" s="40"/>
      <c r="Z328" s="40"/>
      <c r="AA328" s="40"/>
      <c r="AB328" s="40"/>
      <c r="AC328" s="40"/>
      <c r="AD328" s="40"/>
      <c r="AE328" s="40"/>
      <c r="AR328" s="232" t="s">
        <v>197</v>
      </c>
      <c r="AT328" s="232" t="s">
        <v>327</v>
      </c>
      <c r="AU328" s="232" t="s">
        <v>84</v>
      </c>
      <c r="AY328" s="19" t="s">
        <v>126</v>
      </c>
      <c r="BE328" s="233">
        <f>IF(N328="základní",J328,0)</f>
        <v>0</v>
      </c>
      <c r="BF328" s="233">
        <f>IF(N328="snížená",J328,0)</f>
        <v>0</v>
      </c>
      <c r="BG328" s="233">
        <f>IF(N328="zákl. přenesená",J328,0)</f>
        <v>0</v>
      </c>
      <c r="BH328" s="233">
        <f>IF(N328="sníž. přenesená",J328,0)</f>
        <v>0</v>
      </c>
      <c r="BI328" s="233">
        <f>IF(N328="nulová",J328,0)</f>
        <v>0</v>
      </c>
      <c r="BJ328" s="19" t="s">
        <v>133</v>
      </c>
      <c r="BK328" s="233">
        <f>ROUND(I328*H328,2)</f>
        <v>0</v>
      </c>
      <c r="BL328" s="19" t="s">
        <v>133</v>
      </c>
      <c r="BM328" s="232" t="s">
        <v>413</v>
      </c>
    </row>
    <row r="329" s="2" customFormat="1">
      <c r="A329" s="40"/>
      <c r="B329" s="41"/>
      <c r="C329" s="42"/>
      <c r="D329" s="234" t="s">
        <v>135</v>
      </c>
      <c r="E329" s="42"/>
      <c r="F329" s="235" t="s">
        <v>412</v>
      </c>
      <c r="G329" s="42"/>
      <c r="H329" s="42"/>
      <c r="I329" s="139"/>
      <c r="J329" s="42"/>
      <c r="K329" s="42"/>
      <c r="L329" s="46"/>
      <c r="M329" s="236"/>
      <c r="N329" s="237"/>
      <c r="O329" s="87"/>
      <c r="P329" s="87"/>
      <c r="Q329" s="87"/>
      <c r="R329" s="87"/>
      <c r="S329" s="87"/>
      <c r="T329" s="88"/>
      <c r="U329" s="40"/>
      <c r="V329" s="40"/>
      <c r="W329" s="40"/>
      <c r="X329" s="40"/>
      <c r="Y329" s="40"/>
      <c r="Z329" s="40"/>
      <c r="AA329" s="40"/>
      <c r="AB329" s="40"/>
      <c r="AC329" s="40"/>
      <c r="AD329" s="40"/>
      <c r="AE329" s="40"/>
      <c r="AT329" s="19" t="s">
        <v>135</v>
      </c>
      <c r="AU329" s="19" t="s">
        <v>84</v>
      </c>
    </row>
    <row r="330" s="13" customFormat="1">
      <c r="A330" s="13"/>
      <c r="B330" s="239"/>
      <c r="C330" s="240"/>
      <c r="D330" s="234" t="s">
        <v>139</v>
      </c>
      <c r="E330" s="241" t="s">
        <v>28</v>
      </c>
      <c r="F330" s="242" t="s">
        <v>414</v>
      </c>
      <c r="G330" s="240"/>
      <c r="H330" s="241" t="s">
        <v>28</v>
      </c>
      <c r="I330" s="243"/>
      <c r="J330" s="240"/>
      <c r="K330" s="240"/>
      <c r="L330" s="244"/>
      <c r="M330" s="245"/>
      <c r="N330" s="246"/>
      <c r="O330" s="246"/>
      <c r="P330" s="246"/>
      <c r="Q330" s="246"/>
      <c r="R330" s="246"/>
      <c r="S330" s="246"/>
      <c r="T330" s="247"/>
      <c r="U330" s="13"/>
      <c r="V330" s="13"/>
      <c r="W330" s="13"/>
      <c r="X330" s="13"/>
      <c r="Y330" s="13"/>
      <c r="Z330" s="13"/>
      <c r="AA330" s="13"/>
      <c r="AB330" s="13"/>
      <c r="AC330" s="13"/>
      <c r="AD330" s="13"/>
      <c r="AE330" s="13"/>
      <c r="AT330" s="248" t="s">
        <v>139</v>
      </c>
      <c r="AU330" s="248" t="s">
        <v>84</v>
      </c>
      <c r="AV330" s="13" t="s">
        <v>82</v>
      </c>
      <c r="AW330" s="13" t="s">
        <v>35</v>
      </c>
      <c r="AX330" s="13" t="s">
        <v>74</v>
      </c>
      <c r="AY330" s="248" t="s">
        <v>126</v>
      </c>
    </row>
    <row r="331" s="13" customFormat="1">
      <c r="A331" s="13"/>
      <c r="B331" s="239"/>
      <c r="C331" s="240"/>
      <c r="D331" s="234" t="s">
        <v>139</v>
      </c>
      <c r="E331" s="241" t="s">
        <v>28</v>
      </c>
      <c r="F331" s="242" t="s">
        <v>211</v>
      </c>
      <c r="G331" s="240"/>
      <c r="H331" s="241" t="s">
        <v>28</v>
      </c>
      <c r="I331" s="243"/>
      <c r="J331" s="240"/>
      <c r="K331" s="240"/>
      <c r="L331" s="244"/>
      <c r="M331" s="245"/>
      <c r="N331" s="246"/>
      <c r="O331" s="246"/>
      <c r="P331" s="246"/>
      <c r="Q331" s="246"/>
      <c r="R331" s="246"/>
      <c r="S331" s="246"/>
      <c r="T331" s="247"/>
      <c r="U331" s="13"/>
      <c r="V331" s="13"/>
      <c r="W331" s="13"/>
      <c r="X331" s="13"/>
      <c r="Y331" s="13"/>
      <c r="Z331" s="13"/>
      <c r="AA331" s="13"/>
      <c r="AB331" s="13"/>
      <c r="AC331" s="13"/>
      <c r="AD331" s="13"/>
      <c r="AE331" s="13"/>
      <c r="AT331" s="248" t="s">
        <v>139</v>
      </c>
      <c r="AU331" s="248" t="s">
        <v>84</v>
      </c>
      <c r="AV331" s="13" t="s">
        <v>82</v>
      </c>
      <c r="AW331" s="13" t="s">
        <v>35</v>
      </c>
      <c r="AX331" s="13" t="s">
        <v>74</v>
      </c>
      <c r="AY331" s="248" t="s">
        <v>126</v>
      </c>
    </row>
    <row r="332" s="13" customFormat="1">
      <c r="A332" s="13"/>
      <c r="B332" s="239"/>
      <c r="C332" s="240"/>
      <c r="D332" s="234" t="s">
        <v>139</v>
      </c>
      <c r="E332" s="241" t="s">
        <v>28</v>
      </c>
      <c r="F332" s="242" t="s">
        <v>415</v>
      </c>
      <c r="G332" s="240"/>
      <c r="H332" s="241" t="s">
        <v>28</v>
      </c>
      <c r="I332" s="243"/>
      <c r="J332" s="240"/>
      <c r="K332" s="240"/>
      <c r="L332" s="244"/>
      <c r="M332" s="245"/>
      <c r="N332" s="246"/>
      <c r="O332" s="246"/>
      <c r="P332" s="246"/>
      <c r="Q332" s="246"/>
      <c r="R332" s="246"/>
      <c r="S332" s="246"/>
      <c r="T332" s="247"/>
      <c r="U332" s="13"/>
      <c r="V332" s="13"/>
      <c r="W332" s="13"/>
      <c r="X332" s="13"/>
      <c r="Y332" s="13"/>
      <c r="Z332" s="13"/>
      <c r="AA332" s="13"/>
      <c r="AB332" s="13"/>
      <c r="AC332" s="13"/>
      <c r="AD332" s="13"/>
      <c r="AE332" s="13"/>
      <c r="AT332" s="248" t="s">
        <v>139</v>
      </c>
      <c r="AU332" s="248" t="s">
        <v>84</v>
      </c>
      <c r="AV332" s="13" t="s">
        <v>82</v>
      </c>
      <c r="AW332" s="13" t="s">
        <v>35</v>
      </c>
      <c r="AX332" s="13" t="s">
        <v>74</v>
      </c>
      <c r="AY332" s="248" t="s">
        <v>126</v>
      </c>
    </row>
    <row r="333" s="14" customFormat="1">
      <c r="A333" s="14"/>
      <c r="B333" s="249"/>
      <c r="C333" s="250"/>
      <c r="D333" s="234" t="s">
        <v>139</v>
      </c>
      <c r="E333" s="251" t="s">
        <v>28</v>
      </c>
      <c r="F333" s="252" t="s">
        <v>197</v>
      </c>
      <c r="G333" s="250"/>
      <c r="H333" s="253">
        <v>8</v>
      </c>
      <c r="I333" s="254"/>
      <c r="J333" s="250"/>
      <c r="K333" s="250"/>
      <c r="L333" s="255"/>
      <c r="M333" s="256"/>
      <c r="N333" s="257"/>
      <c r="O333" s="257"/>
      <c r="P333" s="257"/>
      <c r="Q333" s="257"/>
      <c r="R333" s="257"/>
      <c r="S333" s="257"/>
      <c r="T333" s="258"/>
      <c r="U333" s="14"/>
      <c r="V333" s="14"/>
      <c r="W333" s="14"/>
      <c r="X333" s="14"/>
      <c r="Y333" s="14"/>
      <c r="Z333" s="14"/>
      <c r="AA333" s="14"/>
      <c r="AB333" s="14"/>
      <c r="AC333" s="14"/>
      <c r="AD333" s="14"/>
      <c r="AE333" s="14"/>
      <c r="AT333" s="259" t="s">
        <v>139</v>
      </c>
      <c r="AU333" s="259" t="s">
        <v>84</v>
      </c>
      <c r="AV333" s="14" t="s">
        <v>84</v>
      </c>
      <c r="AW333" s="14" t="s">
        <v>35</v>
      </c>
      <c r="AX333" s="14" t="s">
        <v>82</v>
      </c>
      <c r="AY333" s="259" t="s">
        <v>126</v>
      </c>
    </row>
    <row r="334" s="2" customFormat="1" ht="16.5" customHeight="1">
      <c r="A334" s="40"/>
      <c r="B334" s="41"/>
      <c r="C334" s="271" t="s">
        <v>416</v>
      </c>
      <c r="D334" s="271" t="s">
        <v>327</v>
      </c>
      <c r="E334" s="272" t="s">
        <v>417</v>
      </c>
      <c r="F334" s="273" t="s">
        <v>418</v>
      </c>
      <c r="G334" s="274" t="s">
        <v>159</v>
      </c>
      <c r="H334" s="275">
        <v>7</v>
      </c>
      <c r="I334" s="276"/>
      <c r="J334" s="277">
        <f>ROUND(I334*H334,2)</f>
        <v>0</v>
      </c>
      <c r="K334" s="273" t="s">
        <v>28</v>
      </c>
      <c r="L334" s="278"/>
      <c r="M334" s="279" t="s">
        <v>28</v>
      </c>
      <c r="N334" s="280" t="s">
        <v>47</v>
      </c>
      <c r="O334" s="87"/>
      <c r="P334" s="230">
        <f>O334*H334</f>
        <v>0</v>
      </c>
      <c r="Q334" s="230">
        <v>0.0035999999999999999</v>
      </c>
      <c r="R334" s="230">
        <f>Q334*H334</f>
        <v>0.0252</v>
      </c>
      <c r="S334" s="230">
        <v>0</v>
      </c>
      <c r="T334" s="231">
        <f>S334*H334</f>
        <v>0</v>
      </c>
      <c r="U334" s="40"/>
      <c r="V334" s="40"/>
      <c r="W334" s="40"/>
      <c r="X334" s="40"/>
      <c r="Y334" s="40"/>
      <c r="Z334" s="40"/>
      <c r="AA334" s="40"/>
      <c r="AB334" s="40"/>
      <c r="AC334" s="40"/>
      <c r="AD334" s="40"/>
      <c r="AE334" s="40"/>
      <c r="AR334" s="232" t="s">
        <v>197</v>
      </c>
      <c r="AT334" s="232" t="s">
        <v>327</v>
      </c>
      <c r="AU334" s="232" t="s">
        <v>84</v>
      </c>
      <c r="AY334" s="19" t="s">
        <v>126</v>
      </c>
      <c r="BE334" s="233">
        <f>IF(N334="základní",J334,0)</f>
        <v>0</v>
      </c>
      <c r="BF334" s="233">
        <f>IF(N334="snížená",J334,0)</f>
        <v>0</v>
      </c>
      <c r="BG334" s="233">
        <f>IF(N334="zákl. přenesená",J334,0)</f>
        <v>0</v>
      </c>
      <c r="BH334" s="233">
        <f>IF(N334="sníž. přenesená",J334,0)</f>
        <v>0</v>
      </c>
      <c r="BI334" s="233">
        <f>IF(N334="nulová",J334,0)</f>
        <v>0</v>
      </c>
      <c r="BJ334" s="19" t="s">
        <v>133</v>
      </c>
      <c r="BK334" s="233">
        <f>ROUND(I334*H334,2)</f>
        <v>0</v>
      </c>
      <c r="BL334" s="19" t="s">
        <v>133</v>
      </c>
      <c r="BM334" s="232" t="s">
        <v>419</v>
      </c>
    </row>
    <row r="335" s="2" customFormat="1">
      <c r="A335" s="40"/>
      <c r="B335" s="41"/>
      <c r="C335" s="42"/>
      <c r="D335" s="234" t="s">
        <v>135</v>
      </c>
      <c r="E335" s="42"/>
      <c r="F335" s="235" t="s">
        <v>418</v>
      </c>
      <c r="G335" s="42"/>
      <c r="H335" s="42"/>
      <c r="I335" s="139"/>
      <c r="J335" s="42"/>
      <c r="K335" s="42"/>
      <c r="L335" s="46"/>
      <c r="M335" s="236"/>
      <c r="N335" s="237"/>
      <c r="O335" s="87"/>
      <c r="P335" s="87"/>
      <c r="Q335" s="87"/>
      <c r="R335" s="87"/>
      <c r="S335" s="87"/>
      <c r="T335" s="88"/>
      <c r="U335" s="40"/>
      <c r="V335" s="40"/>
      <c r="W335" s="40"/>
      <c r="X335" s="40"/>
      <c r="Y335" s="40"/>
      <c r="Z335" s="40"/>
      <c r="AA335" s="40"/>
      <c r="AB335" s="40"/>
      <c r="AC335" s="40"/>
      <c r="AD335" s="40"/>
      <c r="AE335" s="40"/>
      <c r="AT335" s="19" t="s">
        <v>135</v>
      </c>
      <c r="AU335" s="19" t="s">
        <v>84</v>
      </c>
    </row>
    <row r="336" s="13" customFormat="1">
      <c r="A336" s="13"/>
      <c r="B336" s="239"/>
      <c r="C336" s="240"/>
      <c r="D336" s="234" t="s">
        <v>139</v>
      </c>
      <c r="E336" s="241" t="s">
        <v>28</v>
      </c>
      <c r="F336" s="242" t="s">
        <v>148</v>
      </c>
      <c r="G336" s="240"/>
      <c r="H336" s="241" t="s">
        <v>28</v>
      </c>
      <c r="I336" s="243"/>
      <c r="J336" s="240"/>
      <c r="K336" s="240"/>
      <c r="L336" s="244"/>
      <c r="M336" s="245"/>
      <c r="N336" s="246"/>
      <c r="O336" s="246"/>
      <c r="P336" s="246"/>
      <c r="Q336" s="246"/>
      <c r="R336" s="246"/>
      <c r="S336" s="246"/>
      <c r="T336" s="247"/>
      <c r="U336" s="13"/>
      <c r="V336" s="13"/>
      <c r="W336" s="13"/>
      <c r="X336" s="13"/>
      <c r="Y336" s="13"/>
      <c r="Z336" s="13"/>
      <c r="AA336" s="13"/>
      <c r="AB336" s="13"/>
      <c r="AC336" s="13"/>
      <c r="AD336" s="13"/>
      <c r="AE336" s="13"/>
      <c r="AT336" s="248" t="s">
        <v>139</v>
      </c>
      <c r="AU336" s="248" t="s">
        <v>84</v>
      </c>
      <c r="AV336" s="13" t="s">
        <v>82</v>
      </c>
      <c r="AW336" s="13" t="s">
        <v>35</v>
      </c>
      <c r="AX336" s="13" t="s">
        <v>74</v>
      </c>
      <c r="AY336" s="248" t="s">
        <v>126</v>
      </c>
    </row>
    <row r="337" s="13" customFormat="1">
      <c r="A337" s="13"/>
      <c r="B337" s="239"/>
      <c r="C337" s="240"/>
      <c r="D337" s="234" t="s">
        <v>139</v>
      </c>
      <c r="E337" s="241" t="s">
        <v>28</v>
      </c>
      <c r="F337" s="242" t="s">
        <v>205</v>
      </c>
      <c r="G337" s="240"/>
      <c r="H337" s="241" t="s">
        <v>28</v>
      </c>
      <c r="I337" s="243"/>
      <c r="J337" s="240"/>
      <c r="K337" s="240"/>
      <c r="L337" s="244"/>
      <c r="M337" s="245"/>
      <c r="N337" s="246"/>
      <c r="O337" s="246"/>
      <c r="P337" s="246"/>
      <c r="Q337" s="246"/>
      <c r="R337" s="246"/>
      <c r="S337" s="246"/>
      <c r="T337" s="247"/>
      <c r="U337" s="13"/>
      <c r="V337" s="13"/>
      <c r="W337" s="13"/>
      <c r="X337" s="13"/>
      <c r="Y337" s="13"/>
      <c r="Z337" s="13"/>
      <c r="AA337" s="13"/>
      <c r="AB337" s="13"/>
      <c r="AC337" s="13"/>
      <c r="AD337" s="13"/>
      <c r="AE337" s="13"/>
      <c r="AT337" s="248" t="s">
        <v>139</v>
      </c>
      <c r="AU337" s="248" t="s">
        <v>84</v>
      </c>
      <c r="AV337" s="13" t="s">
        <v>82</v>
      </c>
      <c r="AW337" s="13" t="s">
        <v>35</v>
      </c>
      <c r="AX337" s="13" t="s">
        <v>74</v>
      </c>
      <c r="AY337" s="248" t="s">
        <v>126</v>
      </c>
    </row>
    <row r="338" s="13" customFormat="1">
      <c r="A338" s="13"/>
      <c r="B338" s="239"/>
      <c r="C338" s="240"/>
      <c r="D338" s="234" t="s">
        <v>139</v>
      </c>
      <c r="E338" s="241" t="s">
        <v>28</v>
      </c>
      <c r="F338" s="242" t="s">
        <v>420</v>
      </c>
      <c r="G338" s="240"/>
      <c r="H338" s="241" t="s">
        <v>28</v>
      </c>
      <c r="I338" s="243"/>
      <c r="J338" s="240"/>
      <c r="K338" s="240"/>
      <c r="L338" s="244"/>
      <c r="M338" s="245"/>
      <c r="N338" s="246"/>
      <c r="O338" s="246"/>
      <c r="P338" s="246"/>
      <c r="Q338" s="246"/>
      <c r="R338" s="246"/>
      <c r="S338" s="246"/>
      <c r="T338" s="247"/>
      <c r="U338" s="13"/>
      <c r="V338" s="13"/>
      <c r="W338" s="13"/>
      <c r="X338" s="13"/>
      <c r="Y338" s="13"/>
      <c r="Z338" s="13"/>
      <c r="AA338" s="13"/>
      <c r="AB338" s="13"/>
      <c r="AC338" s="13"/>
      <c r="AD338" s="13"/>
      <c r="AE338" s="13"/>
      <c r="AT338" s="248" t="s">
        <v>139</v>
      </c>
      <c r="AU338" s="248" t="s">
        <v>84</v>
      </c>
      <c r="AV338" s="13" t="s">
        <v>82</v>
      </c>
      <c r="AW338" s="13" t="s">
        <v>35</v>
      </c>
      <c r="AX338" s="13" t="s">
        <v>74</v>
      </c>
      <c r="AY338" s="248" t="s">
        <v>126</v>
      </c>
    </row>
    <row r="339" s="13" customFormat="1">
      <c r="A339" s="13"/>
      <c r="B339" s="239"/>
      <c r="C339" s="240"/>
      <c r="D339" s="234" t="s">
        <v>139</v>
      </c>
      <c r="E339" s="241" t="s">
        <v>28</v>
      </c>
      <c r="F339" s="242" t="s">
        <v>421</v>
      </c>
      <c r="G339" s="240"/>
      <c r="H339" s="241" t="s">
        <v>28</v>
      </c>
      <c r="I339" s="243"/>
      <c r="J339" s="240"/>
      <c r="K339" s="240"/>
      <c r="L339" s="244"/>
      <c r="M339" s="245"/>
      <c r="N339" s="246"/>
      <c r="O339" s="246"/>
      <c r="P339" s="246"/>
      <c r="Q339" s="246"/>
      <c r="R339" s="246"/>
      <c r="S339" s="246"/>
      <c r="T339" s="247"/>
      <c r="U339" s="13"/>
      <c r="V339" s="13"/>
      <c r="W339" s="13"/>
      <c r="X339" s="13"/>
      <c r="Y339" s="13"/>
      <c r="Z339" s="13"/>
      <c r="AA339" s="13"/>
      <c r="AB339" s="13"/>
      <c r="AC339" s="13"/>
      <c r="AD339" s="13"/>
      <c r="AE339" s="13"/>
      <c r="AT339" s="248" t="s">
        <v>139</v>
      </c>
      <c r="AU339" s="248" t="s">
        <v>84</v>
      </c>
      <c r="AV339" s="13" t="s">
        <v>82</v>
      </c>
      <c r="AW339" s="13" t="s">
        <v>35</v>
      </c>
      <c r="AX339" s="13" t="s">
        <v>74</v>
      </c>
      <c r="AY339" s="248" t="s">
        <v>126</v>
      </c>
    </row>
    <row r="340" s="14" customFormat="1">
      <c r="A340" s="14"/>
      <c r="B340" s="249"/>
      <c r="C340" s="250"/>
      <c r="D340" s="234" t="s">
        <v>139</v>
      </c>
      <c r="E340" s="251" t="s">
        <v>28</v>
      </c>
      <c r="F340" s="252" t="s">
        <v>182</v>
      </c>
      <c r="G340" s="250"/>
      <c r="H340" s="253">
        <v>6</v>
      </c>
      <c r="I340" s="254"/>
      <c r="J340" s="250"/>
      <c r="K340" s="250"/>
      <c r="L340" s="255"/>
      <c r="M340" s="256"/>
      <c r="N340" s="257"/>
      <c r="O340" s="257"/>
      <c r="P340" s="257"/>
      <c r="Q340" s="257"/>
      <c r="R340" s="257"/>
      <c r="S340" s="257"/>
      <c r="T340" s="258"/>
      <c r="U340" s="14"/>
      <c r="V340" s="14"/>
      <c r="W340" s="14"/>
      <c r="X340" s="14"/>
      <c r="Y340" s="14"/>
      <c r="Z340" s="14"/>
      <c r="AA340" s="14"/>
      <c r="AB340" s="14"/>
      <c r="AC340" s="14"/>
      <c r="AD340" s="14"/>
      <c r="AE340" s="14"/>
      <c r="AT340" s="259" t="s">
        <v>139</v>
      </c>
      <c r="AU340" s="259" t="s">
        <v>84</v>
      </c>
      <c r="AV340" s="14" t="s">
        <v>84</v>
      </c>
      <c r="AW340" s="14" t="s">
        <v>35</v>
      </c>
      <c r="AX340" s="14" t="s">
        <v>74</v>
      </c>
      <c r="AY340" s="259" t="s">
        <v>126</v>
      </c>
    </row>
    <row r="341" s="13" customFormat="1">
      <c r="A341" s="13"/>
      <c r="B341" s="239"/>
      <c r="C341" s="240"/>
      <c r="D341" s="234" t="s">
        <v>139</v>
      </c>
      <c r="E341" s="241" t="s">
        <v>28</v>
      </c>
      <c r="F341" s="242" t="s">
        <v>422</v>
      </c>
      <c r="G341" s="240"/>
      <c r="H341" s="241" t="s">
        <v>28</v>
      </c>
      <c r="I341" s="243"/>
      <c r="J341" s="240"/>
      <c r="K341" s="240"/>
      <c r="L341" s="244"/>
      <c r="M341" s="245"/>
      <c r="N341" s="246"/>
      <c r="O341" s="246"/>
      <c r="P341" s="246"/>
      <c r="Q341" s="246"/>
      <c r="R341" s="246"/>
      <c r="S341" s="246"/>
      <c r="T341" s="247"/>
      <c r="U341" s="13"/>
      <c r="V341" s="13"/>
      <c r="W341" s="13"/>
      <c r="X341" s="13"/>
      <c r="Y341" s="13"/>
      <c r="Z341" s="13"/>
      <c r="AA341" s="13"/>
      <c r="AB341" s="13"/>
      <c r="AC341" s="13"/>
      <c r="AD341" s="13"/>
      <c r="AE341" s="13"/>
      <c r="AT341" s="248" t="s">
        <v>139</v>
      </c>
      <c r="AU341" s="248" t="s">
        <v>84</v>
      </c>
      <c r="AV341" s="13" t="s">
        <v>82</v>
      </c>
      <c r="AW341" s="13" t="s">
        <v>35</v>
      </c>
      <c r="AX341" s="13" t="s">
        <v>74</v>
      </c>
      <c r="AY341" s="248" t="s">
        <v>126</v>
      </c>
    </row>
    <row r="342" s="13" customFormat="1">
      <c r="A342" s="13"/>
      <c r="B342" s="239"/>
      <c r="C342" s="240"/>
      <c r="D342" s="234" t="s">
        <v>139</v>
      </c>
      <c r="E342" s="241" t="s">
        <v>28</v>
      </c>
      <c r="F342" s="242" t="s">
        <v>406</v>
      </c>
      <c r="G342" s="240"/>
      <c r="H342" s="241" t="s">
        <v>28</v>
      </c>
      <c r="I342" s="243"/>
      <c r="J342" s="240"/>
      <c r="K342" s="240"/>
      <c r="L342" s="244"/>
      <c r="M342" s="245"/>
      <c r="N342" s="246"/>
      <c r="O342" s="246"/>
      <c r="P342" s="246"/>
      <c r="Q342" s="246"/>
      <c r="R342" s="246"/>
      <c r="S342" s="246"/>
      <c r="T342" s="247"/>
      <c r="U342" s="13"/>
      <c r="V342" s="13"/>
      <c r="W342" s="13"/>
      <c r="X342" s="13"/>
      <c r="Y342" s="13"/>
      <c r="Z342" s="13"/>
      <c r="AA342" s="13"/>
      <c r="AB342" s="13"/>
      <c r="AC342" s="13"/>
      <c r="AD342" s="13"/>
      <c r="AE342" s="13"/>
      <c r="AT342" s="248" t="s">
        <v>139</v>
      </c>
      <c r="AU342" s="248" t="s">
        <v>84</v>
      </c>
      <c r="AV342" s="13" t="s">
        <v>82</v>
      </c>
      <c r="AW342" s="13" t="s">
        <v>35</v>
      </c>
      <c r="AX342" s="13" t="s">
        <v>74</v>
      </c>
      <c r="AY342" s="248" t="s">
        <v>126</v>
      </c>
    </row>
    <row r="343" s="14" customFormat="1">
      <c r="A343" s="14"/>
      <c r="B343" s="249"/>
      <c r="C343" s="250"/>
      <c r="D343" s="234" t="s">
        <v>139</v>
      </c>
      <c r="E343" s="251" t="s">
        <v>28</v>
      </c>
      <c r="F343" s="252" t="s">
        <v>82</v>
      </c>
      <c r="G343" s="250"/>
      <c r="H343" s="253">
        <v>1</v>
      </c>
      <c r="I343" s="254"/>
      <c r="J343" s="250"/>
      <c r="K343" s="250"/>
      <c r="L343" s="255"/>
      <c r="M343" s="256"/>
      <c r="N343" s="257"/>
      <c r="O343" s="257"/>
      <c r="P343" s="257"/>
      <c r="Q343" s="257"/>
      <c r="R343" s="257"/>
      <c r="S343" s="257"/>
      <c r="T343" s="258"/>
      <c r="U343" s="14"/>
      <c r="V343" s="14"/>
      <c r="W343" s="14"/>
      <c r="X343" s="14"/>
      <c r="Y343" s="14"/>
      <c r="Z343" s="14"/>
      <c r="AA343" s="14"/>
      <c r="AB343" s="14"/>
      <c r="AC343" s="14"/>
      <c r="AD343" s="14"/>
      <c r="AE343" s="14"/>
      <c r="AT343" s="259" t="s">
        <v>139</v>
      </c>
      <c r="AU343" s="259" t="s">
        <v>84</v>
      </c>
      <c r="AV343" s="14" t="s">
        <v>84</v>
      </c>
      <c r="AW343" s="14" t="s">
        <v>35</v>
      </c>
      <c r="AX343" s="14" t="s">
        <v>74</v>
      </c>
      <c r="AY343" s="259" t="s">
        <v>126</v>
      </c>
    </row>
    <row r="344" s="15" customFormat="1">
      <c r="A344" s="15"/>
      <c r="B344" s="260"/>
      <c r="C344" s="261"/>
      <c r="D344" s="234" t="s">
        <v>139</v>
      </c>
      <c r="E344" s="262" t="s">
        <v>28</v>
      </c>
      <c r="F344" s="263" t="s">
        <v>155</v>
      </c>
      <c r="G344" s="261"/>
      <c r="H344" s="264">
        <v>7</v>
      </c>
      <c r="I344" s="265"/>
      <c r="J344" s="261"/>
      <c r="K344" s="261"/>
      <c r="L344" s="266"/>
      <c r="M344" s="267"/>
      <c r="N344" s="268"/>
      <c r="O344" s="268"/>
      <c r="P344" s="268"/>
      <c r="Q344" s="268"/>
      <c r="R344" s="268"/>
      <c r="S344" s="268"/>
      <c r="T344" s="269"/>
      <c r="U344" s="15"/>
      <c r="V344" s="15"/>
      <c r="W344" s="15"/>
      <c r="X344" s="15"/>
      <c r="Y344" s="15"/>
      <c r="Z344" s="15"/>
      <c r="AA344" s="15"/>
      <c r="AB344" s="15"/>
      <c r="AC344" s="15"/>
      <c r="AD344" s="15"/>
      <c r="AE344" s="15"/>
      <c r="AT344" s="270" t="s">
        <v>139</v>
      </c>
      <c r="AU344" s="270" t="s">
        <v>84</v>
      </c>
      <c r="AV344" s="15" t="s">
        <v>133</v>
      </c>
      <c r="AW344" s="15" t="s">
        <v>35</v>
      </c>
      <c r="AX344" s="15" t="s">
        <v>82</v>
      </c>
      <c r="AY344" s="270" t="s">
        <v>126</v>
      </c>
    </row>
    <row r="345" s="2" customFormat="1" ht="16.5" customHeight="1">
      <c r="A345" s="40"/>
      <c r="B345" s="41"/>
      <c r="C345" s="271" t="s">
        <v>423</v>
      </c>
      <c r="D345" s="271" t="s">
        <v>327</v>
      </c>
      <c r="E345" s="272" t="s">
        <v>424</v>
      </c>
      <c r="F345" s="273" t="s">
        <v>425</v>
      </c>
      <c r="G345" s="274" t="s">
        <v>159</v>
      </c>
      <c r="H345" s="275">
        <v>1</v>
      </c>
      <c r="I345" s="276"/>
      <c r="J345" s="277">
        <f>ROUND(I345*H345,2)</f>
        <v>0</v>
      </c>
      <c r="K345" s="273" t="s">
        <v>28</v>
      </c>
      <c r="L345" s="278"/>
      <c r="M345" s="279" t="s">
        <v>28</v>
      </c>
      <c r="N345" s="280" t="s">
        <v>47</v>
      </c>
      <c r="O345" s="87"/>
      <c r="P345" s="230">
        <f>O345*H345</f>
        <v>0</v>
      </c>
      <c r="Q345" s="230">
        <v>0.0035999999999999999</v>
      </c>
      <c r="R345" s="230">
        <f>Q345*H345</f>
        <v>0.0035999999999999999</v>
      </c>
      <c r="S345" s="230">
        <v>0</v>
      </c>
      <c r="T345" s="231">
        <f>S345*H345</f>
        <v>0</v>
      </c>
      <c r="U345" s="40"/>
      <c r="V345" s="40"/>
      <c r="W345" s="40"/>
      <c r="X345" s="40"/>
      <c r="Y345" s="40"/>
      <c r="Z345" s="40"/>
      <c r="AA345" s="40"/>
      <c r="AB345" s="40"/>
      <c r="AC345" s="40"/>
      <c r="AD345" s="40"/>
      <c r="AE345" s="40"/>
      <c r="AR345" s="232" t="s">
        <v>197</v>
      </c>
      <c r="AT345" s="232" t="s">
        <v>327</v>
      </c>
      <c r="AU345" s="232" t="s">
        <v>84</v>
      </c>
      <c r="AY345" s="19" t="s">
        <v>126</v>
      </c>
      <c r="BE345" s="233">
        <f>IF(N345="základní",J345,0)</f>
        <v>0</v>
      </c>
      <c r="BF345" s="233">
        <f>IF(N345="snížená",J345,0)</f>
        <v>0</v>
      </c>
      <c r="BG345" s="233">
        <f>IF(N345="zákl. přenesená",J345,0)</f>
        <v>0</v>
      </c>
      <c r="BH345" s="233">
        <f>IF(N345="sníž. přenesená",J345,0)</f>
        <v>0</v>
      </c>
      <c r="BI345" s="233">
        <f>IF(N345="nulová",J345,0)</f>
        <v>0</v>
      </c>
      <c r="BJ345" s="19" t="s">
        <v>133</v>
      </c>
      <c r="BK345" s="233">
        <f>ROUND(I345*H345,2)</f>
        <v>0</v>
      </c>
      <c r="BL345" s="19" t="s">
        <v>133</v>
      </c>
      <c r="BM345" s="232" t="s">
        <v>426</v>
      </c>
    </row>
    <row r="346" s="2" customFormat="1">
      <c r="A346" s="40"/>
      <c r="B346" s="41"/>
      <c r="C346" s="42"/>
      <c r="D346" s="234" t="s">
        <v>135</v>
      </c>
      <c r="E346" s="42"/>
      <c r="F346" s="235" t="s">
        <v>425</v>
      </c>
      <c r="G346" s="42"/>
      <c r="H346" s="42"/>
      <c r="I346" s="139"/>
      <c r="J346" s="42"/>
      <c r="K346" s="42"/>
      <c r="L346" s="46"/>
      <c r="M346" s="236"/>
      <c r="N346" s="237"/>
      <c r="O346" s="87"/>
      <c r="P346" s="87"/>
      <c r="Q346" s="87"/>
      <c r="R346" s="87"/>
      <c r="S346" s="87"/>
      <c r="T346" s="88"/>
      <c r="U346" s="40"/>
      <c r="V346" s="40"/>
      <c r="W346" s="40"/>
      <c r="X346" s="40"/>
      <c r="Y346" s="40"/>
      <c r="Z346" s="40"/>
      <c r="AA346" s="40"/>
      <c r="AB346" s="40"/>
      <c r="AC346" s="40"/>
      <c r="AD346" s="40"/>
      <c r="AE346" s="40"/>
      <c r="AT346" s="19" t="s">
        <v>135</v>
      </c>
      <c r="AU346" s="19" t="s">
        <v>84</v>
      </c>
    </row>
    <row r="347" s="13" customFormat="1">
      <c r="A347" s="13"/>
      <c r="B347" s="239"/>
      <c r="C347" s="240"/>
      <c r="D347" s="234" t="s">
        <v>139</v>
      </c>
      <c r="E347" s="241" t="s">
        <v>28</v>
      </c>
      <c r="F347" s="242" t="s">
        <v>414</v>
      </c>
      <c r="G347" s="240"/>
      <c r="H347" s="241" t="s">
        <v>28</v>
      </c>
      <c r="I347" s="243"/>
      <c r="J347" s="240"/>
      <c r="K347" s="240"/>
      <c r="L347" s="244"/>
      <c r="M347" s="245"/>
      <c r="N347" s="246"/>
      <c r="O347" s="246"/>
      <c r="P347" s="246"/>
      <c r="Q347" s="246"/>
      <c r="R347" s="246"/>
      <c r="S347" s="246"/>
      <c r="T347" s="247"/>
      <c r="U347" s="13"/>
      <c r="V347" s="13"/>
      <c r="W347" s="13"/>
      <c r="X347" s="13"/>
      <c r="Y347" s="13"/>
      <c r="Z347" s="13"/>
      <c r="AA347" s="13"/>
      <c r="AB347" s="13"/>
      <c r="AC347" s="13"/>
      <c r="AD347" s="13"/>
      <c r="AE347" s="13"/>
      <c r="AT347" s="248" t="s">
        <v>139</v>
      </c>
      <c r="AU347" s="248" t="s">
        <v>84</v>
      </c>
      <c r="AV347" s="13" t="s">
        <v>82</v>
      </c>
      <c r="AW347" s="13" t="s">
        <v>35</v>
      </c>
      <c r="AX347" s="13" t="s">
        <v>74</v>
      </c>
      <c r="AY347" s="248" t="s">
        <v>126</v>
      </c>
    </row>
    <row r="348" s="13" customFormat="1">
      <c r="A348" s="13"/>
      <c r="B348" s="239"/>
      <c r="C348" s="240"/>
      <c r="D348" s="234" t="s">
        <v>139</v>
      </c>
      <c r="E348" s="241" t="s">
        <v>28</v>
      </c>
      <c r="F348" s="242" t="s">
        <v>206</v>
      </c>
      <c r="G348" s="240"/>
      <c r="H348" s="241" t="s">
        <v>28</v>
      </c>
      <c r="I348" s="243"/>
      <c r="J348" s="240"/>
      <c r="K348" s="240"/>
      <c r="L348" s="244"/>
      <c r="M348" s="245"/>
      <c r="N348" s="246"/>
      <c r="O348" s="246"/>
      <c r="P348" s="246"/>
      <c r="Q348" s="246"/>
      <c r="R348" s="246"/>
      <c r="S348" s="246"/>
      <c r="T348" s="247"/>
      <c r="U348" s="13"/>
      <c r="V348" s="13"/>
      <c r="W348" s="13"/>
      <c r="X348" s="13"/>
      <c r="Y348" s="13"/>
      <c r="Z348" s="13"/>
      <c r="AA348" s="13"/>
      <c r="AB348" s="13"/>
      <c r="AC348" s="13"/>
      <c r="AD348" s="13"/>
      <c r="AE348" s="13"/>
      <c r="AT348" s="248" t="s">
        <v>139</v>
      </c>
      <c r="AU348" s="248" t="s">
        <v>84</v>
      </c>
      <c r="AV348" s="13" t="s">
        <v>82</v>
      </c>
      <c r="AW348" s="13" t="s">
        <v>35</v>
      </c>
      <c r="AX348" s="13" t="s">
        <v>74</v>
      </c>
      <c r="AY348" s="248" t="s">
        <v>126</v>
      </c>
    </row>
    <row r="349" s="13" customFormat="1">
      <c r="A349" s="13"/>
      <c r="B349" s="239"/>
      <c r="C349" s="240"/>
      <c r="D349" s="234" t="s">
        <v>139</v>
      </c>
      <c r="E349" s="241" t="s">
        <v>28</v>
      </c>
      <c r="F349" s="242" t="s">
        <v>397</v>
      </c>
      <c r="G349" s="240"/>
      <c r="H349" s="241" t="s">
        <v>28</v>
      </c>
      <c r="I349" s="243"/>
      <c r="J349" s="240"/>
      <c r="K349" s="240"/>
      <c r="L349" s="244"/>
      <c r="M349" s="245"/>
      <c r="N349" s="246"/>
      <c r="O349" s="246"/>
      <c r="P349" s="246"/>
      <c r="Q349" s="246"/>
      <c r="R349" s="246"/>
      <c r="S349" s="246"/>
      <c r="T349" s="247"/>
      <c r="U349" s="13"/>
      <c r="V349" s="13"/>
      <c r="W349" s="13"/>
      <c r="X349" s="13"/>
      <c r="Y349" s="13"/>
      <c r="Z349" s="13"/>
      <c r="AA349" s="13"/>
      <c r="AB349" s="13"/>
      <c r="AC349" s="13"/>
      <c r="AD349" s="13"/>
      <c r="AE349" s="13"/>
      <c r="AT349" s="248" t="s">
        <v>139</v>
      </c>
      <c r="AU349" s="248" t="s">
        <v>84</v>
      </c>
      <c r="AV349" s="13" t="s">
        <v>82</v>
      </c>
      <c r="AW349" s="13" t="s">
        <v>35</v>
      </c>
      <c r="AX349" s="13" t="s">
        <v>74</v>
      </c>
      <c r="AY349" s="248" t="s">
        <v>126</v>
      </c>
    </row>
    <row r="350" s="14" customFormat="1">
      <c r="A350" s="14"/>
      <c r="B350" s="249"/>
      <c r="C350" s="250"/>
      <c r="D350" s="234" t="s">
        <v>139</v>
      </c>
      <c r="E350" s="251" t="s">
        <v>28</v>
      </c>
      <c r="F350" s="252" t="s">
        <v>82</v>
      </c>
      <c r="G350" s="250"/>
      <c r="H350" s="253">
        <v>1</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139</v>
      </c>
      <c r="AU350" s="259" t="s">
        <v>84</v>
      </c>
      <c r="AV350" s="14" t="s">
        <v>84</v>
      </c>
      <c r="AW350" s="14" t="s">
        <v>35</v>
      </c>
      <c r="AX350" s="14" t="s">
        <v>82</v>
      </c>
      <c r="AY350" s="259" t="s">
        <v>126</v>
      </c>
    </row>
    <row r="351" s="2" customFormat="1" ht="16.5" customHeight="1">
      <c r="A351" s="40"/>
      <c r="B351" s="41"/>
      <c r="C351" s="271" t="s">
        <v>427</v>
      </c>
      <c r="D351" s="271" t="s">
        <v>327</v>
      </c>
      <c r="E351" s="272" t="s">
        <v>428</v>
      </c>
      <c r="F351" s="273" t="s">
        <v>429</v>
      </c>
      <c r="G351" s="274" t="s">
        <v>159</v>
      </c>
      <c r="H351" s="275">
        <v>5</v>
      </c>
      <c r="I351" s="276"/>
      <c r="J351" s="277">
        <f>ROUND(I351*H351,2)</f>
        <v>0</v>
      </c>
      <c r="K351" s="273" t="s">
        <v>28</v>
      </c>
      <c r="L351" s="278"/>
      <c r="M351" s="279" t="s">
        <v>28</v>
      </c>
      <c r="N351" s="280" t="s">
        <v>47</v>
      </c>
      <c r="O351" s="87"/>
      <c r="P351" s="230">
        <f>O351*H351</f>
        <v>0</v>
      </c>
      <c r="Q351" s="230">
        <v>0.0033999999999999998</v>
      </c>
      <c r="R351" s="230">
        <f>Q351*H351</f>
        <v>0.016999999999999998</v>
      </c>
      <c r="S351" s="230">
        <v>0</v>
      </c>
      <c r="T351" s="231">
        <f>S351*H351</f>
        <v>0</v>
      </c>
      <c r="U351" s="40"/>
      <c r="V351" s="40"/>
      <c r="W351" s="40"/>
      <c r="X351" s="40"/>
      <c r="Y351" s="40"/>
      <c r="Z351" s="40"/>
      <c r="AA351" s="40"/>
      <c r="AB351" s="40"/>
      <c r="AC351" s="40"/>
      <c r="AD351" s="40"/>
      <c r="AE351" s="40"/>
      <c r="AR351" s="232" t="s">
        <v>197</v>
      </c>
      <c r="AT351" s="232" t="s">
        <v>327</v>
      </c>
      <c r="AU351" s="232" t="s">
        <v>84</v>
      </c>
      <c r="AY351" s="19" t="s">
        <v>126</v>
      </c>
      <c r="BE351" s="233">
        <f>IF(N351="základní",J351,0)</f>
        <v>0</v>
      </c>
      <c r="BF351" s="233">
        <f>IF(N351="snížená",J351,0)</f>
        <v>0</v>
      </c>
      <c r="BG351" s="233">
        <f>IF(N351="zákl. přenesená",J351,0)</f>
        <v>0</v>
      </c>
      <c r="BH351" s="233">
        <f>IF(N351="sníž. přenesená",J351,0)</f>
        <v>0</v>
      </c>
      <c r="BI351" s="233">
        <f>IF(N351="nulová",J351,0)</f>
        <v>0</v>
      </c>
      <c r="BJ351" s="19" t="s">
        <v>133</v>
      </c>
      <c r="BK351" s="233">
        <f>ROUND(I351*H351,2)</f>
        <v>0</v>
      </c>
      <c r="BL351" s="19" t="s">
        <v>133</v>
      </c>
      <c r="BM351" s="232" t="s">
        <v>430</v>
      </c>
    </row>
    <row r="352" s="2" customFormat="1">
      <c r="A352" s="40"/>
      <c r="B352" s="41"/>
      <c r="C352" s="42"/>
      <c r="D352" s="234" t="s">
        <v>135</v>
      </c>
      <c r="E352" s="42"/>
      <c r="F352" s="235" t="s">
        <v>429</v>
      </c>
      <c r="G352" s="42"/>
      <c r="H352" s="42"/>
      <c r="I352" s="139"/>
      <c r="J352" s="42"/>
      <c r="K352" s="42"/>
      <c r="L352" s="46"/>
      <c r="M352" s="236"/>
      <c r="N352" s="237"/>
      <c r="O352" s="87"/>
      <c r="P352" s="87"/>
      <c r="Q352" s="87"/>
      <c r="R352" s="87"/>
      <c r="S352" s="87"/>
      <c r="T352" s="88"/>
      <c r="U352" s="40"/>
      <c r="V352" s="40"/>
      <c r="W352" s="40"/>
      <c r="X352" s="40"/>
      <c r="Y352" s="40"/>
      <c r="Z352" s="40"/>
      <c r="AA352" s="40"/>
      <c r="AB352" s="40"/>
      <c r="AC352" s="40"/>
      <c r="AD352" s="40"/>
      <c r="AE352" s="40"/>
      <c r="AT352" s="19" t="s">
        <v>135</v>
      </c>
      <c r="AU352" s="19" t="s">
        <v>84</v>
      </c>
    </row>
    <row r="353" s="13" customFormat="1">
      <c r="A353" s="13"/>
      <c r="B353" s="239"/>
      <c r="C353" s="240"/>
      <c r="D353" s="234" t="s">
        <v>139</v>
      </c>
      <c r="E353" s="241" t="s">
        <v>28</v>
      </c>
      <c r="F353" s="242" t="s">
        <v>414</v>
      </c>
      <c r="G353" s="240"/>
      <c r="H353" s="241" t="s">
        <v>28</v>
      </c>
      <c r="I353" s="243"/>
      <c r="J353" s="240"/>
      <c r="K353" s="240"/>
      <c r="L353" s="244"/>
      <c r="M353" s="245"/>
      <c r="N353" s="246"/>
      <c r="O353" s="246"/>
      <c r="P353" s="246"/>
      <c r="Q353" s="246"/>
      <c r="R353" s="246"/>
      <c r="S353" s="246"/>
      <c r="T353" s="247"/>
      <c r="U353" s="13"/>
      <c r="V353" s="13"/>
      <c r="W353" s="13"/>
      <c r="X353" s="13"/>
      <c r="Y353" s="13"/>
      <c r="Z353" s="13"/>
      <c r="AA353" s="13"/>
      <c r="AB353" s="13"/>
      <c r="AC353" s="13"/>
      <c r="AD353" s="13"/>
      <c r="AE353" s="13"/>
      <c r="AT353" s="248" t="s">
        <v>139</v>
      </c>
      <c r="AU353" s="248" t="s">
        <v>84</v>
      </c>
      <c r="AV353" s="13" t="s">
        <v>82</v>
      </c>
      <c r="AW353" s="13" t="s">
        <v>35</v>
      </c>
      <c r="AX353" s="13" t="s">
        <v>74</v>
      </c>
      <c r="AY353" s="248" t="s">
        <v>126</v>
      </c>
    </row>
    <row r="354" s="13" customFormat="1">
      <c r="A354" s="13"/>
      <c r="B354" s="239"/>
      <c r="C354" s="240"/>
      <c r="D354" s="234" t="s">
        <v>139</v>
      </c>
      <c r="E354" s="241" t="s">
        <v>28</v>
      </c>
      <c r="F354" s="242" t="s">
        <v>206</v>
      </c>
      <c r="G354" s="240"/>
      <c r="H354" s="241" t="s">
        <v>28</v>
      </c>
      <c r="I354" s="243"/>
      <c r="J354" s="240"/>
      <c r="K354" s="240"/>
      <c r="L354" s="244"/>
      <c r="M354" s="245"/>
      <c r="N354" s="246"/>
      <c r="O354" s="246"/>
      <c r="P354" s="246"/>
      <c r="Q354" s="246"/>
      <c r="R354" s="246"/>
      <c r="S354" s="246"/>
      <c r="T354" s="247"/>
      <c r="U354" s="13"/>
      <c r="V354" s="13"/>
      <c r="W354" s="13"/>
      <c r="X354" s="13"/>
      <c r="Y354" s="13"/>
      <c r="Z354" s="13"/>
      <c r="AA354" s="13"/>
      <c r="AB354" s="13"/>
      <c r="AC354" s="13"/>
      <c r="AD354" s="13"/>
      <c r="AE354" s="13"/>
      <c r="AT354" s="248" t="s">
        <v>139</v>
      </c>
      <c r="AU354" s="248" t="s">
        <v>84</v>
      </c>
      <c r="AV354" s="13" t="s">
        <v>82</v>
      </c>
      <c r="AW354" s="13" t="s">
        <v>35</v>
      </c>
      <c r="AX354" s="13" t="s">
        <v>74</v>
      </c>
      <c r="AY354" s="248" t="s">
        <v>126</v>
      </c>
    </row>
    <row r="355" s="13" customFormat="1">
      <c r="A355" s="13"/>
      <c r="B355" s="239"/>
      <c r="C355" s="240"/>
      <c r="D355" s="234" t="s">
        <v>139</v>
      </c>
      <c r="E355" s="241" t="s">
        <v>28</v>
      </c>
      <c r="F355" s="242" t="s">
        <v>398</v>
      </c>
      <c r="G355" s="240"/>
      <c r="H355" s="241" t="s">
        <v>28</v>
      </c>
      <c r="I355" s="243"/>
      <c r="J355" s="240"/>
      <c r="K355" s="240"/>
      <c r="L355" s="244"/>
      <c r="M355" s="245"/>
      <c r="N355" s="246"/>
      <c r="O355" s="246"/>
      <c r="P355" s="246"/>
      <c r="Q355" s="246"/>
      <c r="R355" s="246"/>
      <c r="S355" s="246"/>
      <c r="T355" s="247"/>
      <c r="U355" s="13"/>
      <c r="V355" s="13"/>
      <c r="W355" s="13"/>
      <c r="X355" s="13"/>
      <c r="Y355" s="13"/>
      <c r="Z355" s="13"/>
      <c r="AA355" s="13"/>
      <c r="AB355" s="13"/>
      <c r="AC355" s="13"/>
      <c r="AD355" s="13"/>
      <c r="AE355" s="13"/>
      <c r="AT355" s="248" t="s">
        <v>139</v>
      </c>
      <c r="AU355" s="248" t="s">
        <v>84</v>
      </c>
      <c r="AV355" s="13" t="s">
        <v>82</v>
      </c>
      <c r="AW355" s="13" t="s">
        <v>35</v>
      </c>
      <c r="AX355" s="13" t="s">
        <v>74</v>
      </c>
      <c r="AY355" s="248" t="s">
        <v>126</v>
      </c>
    </row>
    <row r="356" s="14" customFormat="1">
      <c r="A356" s="14"/>
      <c r="B356" s="249"/>
      <c r="C356" s="250"/>
      <c r="D356" s="234" t="s">
        <v>139</v>
      </c>
      <c r="E356" s="251" t="s">
        <v>28</v>
      </c>
      <c r="F356" s="252" t="s">
        <v>82</v>
      </c>
      <c r="G356" s="250"/>
      <c r="H356" s="253">
        <v>1</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139</v>
      </c>
      <c r="AU356" s="259" t="s">
        <v>84</v>
      </c>
      <c r="AV356" s="14" t="s">
        <v>84</v>
      </c>
      <c r="AW356" s="14" t="s">
        <v>35</v>
      </c>
      <c r="AX356" s="14" t="s">
        <v>74</v>
      </c>
      <c r="AY356" s="259" t="s">
        <v>126</v>
      </c>
    </row>
    <row r="357" s="13" customFormat="1">
      <c r="A357" s="13"/>
      <c r="B357" s="239"/>
      <c r="C357" s="240"/>
      <c r="D357" s="234" t="s">
        <v>139</v>
      </c>
      <c r="E357" s="241" t="s">
        <v>28</v>
      </c>
      <c r="F357" s="242" t="s">
        <v>211</v>
      </c>
      <c r="G357" s="240"/>
      <c r="H357" s="241" t="s">
        <v>28</v>
      </c>
      <c r="I357" s="243"/>
      <c r="J357" s="240"/>
      <c r="K357" s="240"/>
      <c r="L357" s="244"/>
      <c r="M357" s="245"/>
      <c r="N357" s="246"/>
      <c r="O357" s="246"/>
      <c r="P357" s="246"/>
      <c r="Q357" s="246"/>
      <c r="R357" s="246"/>
      <c r="S357" s="246"/>
      <c r="T357" s="247"/>
      <c r="U357" s="13"/>
      <c r="V357" s="13"/>
      <c r="W357" s="13"/>
      <c r="X357" s="13"/>
      <c r="Y357" s="13"/>
      <c r="Z357" s="13"/>
      <c r="AA357" s="13"/>
      <c r="AB357" s="13"/>
      <c r="AC357" s="13"/>
      <c r="AD357" s="13"/>
      <c r="AE357" s="13"/>
      <c r="AT357" s="248" t="s">
        <v>139</v>
      </c>
      <c r="AU357" s="248" t="s">
        <v>84</v>
      </c>
      <c r="AV357" s="13" t="s">
        <v>82</v>
      </c>
      <c r="AW357" s="13" t="s">
        <v>35</v>
      </c>
      <c r="AX357" s="13" t="s">
        <v>74</v>
      </c>
      <c r="AY357" s="248" t="s">
        <v>126</v>
      </c>
    </row>
    <row r="358" s="13" customFormat="1">
      <c r="A358" s="13"/>
      <c r="B358" s="239"/>
      <c r="C358" s="240"/>
      <c r="D358" s="234" t="s">
        <v>139</v>
      </c>
      <c r="E358" s="241" t="s">
        <v>28</v>
      </c>
      <c r="F358" s="242" t="s">
        <v>401</v>
      </c>
      <c r="G358" s="240"/>
      <c r="H358" s="241" t="s">
        <v>28</v>
      </c>
      <c r="I358" s="243"/>
      <c r="J358" s="240"/>
      <c r="K358" s="240"/>
      <c r="L358" s="244"/>
      <c r="M358" s="245"/>
      <c r="N358" s="246"/>
      <c r="O358" s="246"/>
      <c r="P358" s="246"/>
      <c r="Q358" s="246"/>
      <c r="R358" s="246"/>
      <c r="S358" s="246"/>
      <c r="T358" s="247"/>
      <c r="U358" s="13"/>
      <c r="V358" s="13"/>
      <c r="W358" s="13"/>
      <c r="X358" s="13"/>
      <c r="Y358" s="13"/>
      <c r="Z358" s="13"/>
      <c r="AA358" s="13"/>
      <c r="AB358" s="13"/>
      <c r="AC358" s="13"/>
      <c r="AD358" s="13"/>
      <c r="AE358" s="13"/>
      <c r="AT358" s="248" t="s">
        <v>139</v>
      </c>
      <c r="AU358" s="248" t="s">
        <v>84</v>
      </c>
      <c r="AV358" s="13" t="s">
        <v>82</v>
      </c>
      <c r="AW358" s="13" t="s">
        <v>35</v>
      </c>
      <c r="AX358" s="13" t="s">
        <v>74</v>
      </c>
      <c r="AY358" s="248" t="s">
        <v>126</v>
      </c>
    </row>
    <row r="359" s="14" customFormat="1">
      <c r="A359" s="14"/>
      <c r="B359" s="249"/>
      <c r="C359" s="250"/>
      <c r="D359" s="234" t="s">
        <v>139</v>
      </c>
      <c r="E359" s="251" t="s">
        <v>28</v>
      </c>
      <c r="F359" s="252" t="s">
        <v>84</v>
      </c>
      <c r="G359" s="250"/>
      <c r="H359" s="253">
        <v>2</v>
      </c>
      <c r="I359" s="254"/>
      <c r="J359" s="250"/>
      <c r="K359" s="250"/>
      <c r="L359" s="255"/>
      <c r="M359" s="256"/>
      <c r="N359" s="257"/>
      <c r="O359" s="257"/>
      <c r="P359" s="257"/>
      <c r="Q359" s="257"/>
      <c r="R359" s="257"/>
      <c r="S359" s="257"/>
      <c r="T359" s="258"/>
      <c r="U359" s="14"/>
      <c r="V359" s="14"/>
      <c r="W359" s="14"/>
      <c r="X359" s="14"/>
      <c r="Y359" s="14"/>
      <c r="Z359" s="14"/>
      <c r="AA359" s="14"/>
      <c r="AB359" s="14"/>
      <c r="AC359" s="14"/>
      <c r="AD359" s="14"/>
      <c r="AE359" s="14"/>
      <c r="AT359" s="259" t="s">
        <v>139</v>
      </c>
      <c r="AU359" s="259" t="s">
        <v>84</v>
      </c>
      <c r="AV359" s="14" t="s">
        <v>84</v>
      </c>
      <c r="AW359" s="14" t="s">
        <v>35</v>
      </c>
      <c r="AX359" s="14" t="s">
        <v>74</v>
      </c>
      <c r="AY359" s="259" t="s">
        <v>126</v>
      </c>
    </row>
    <row r="360" s="13" customFormat="1">
      <c r="A360" s="13"/>
      <c r="B360" s="239"/>
      <c r="C360" s="240"/>
      <c r="D360" s="234" t="s">
        <v>139</v>
      </c>
      <c r="E360" s="241" t="s">
        <v>28</v>
      </c>
      <c r="F360" s="242" t="s">
        <v>223</v>
      </c>
      <c r="G360" s="240"/>
      <c r="H360" s="241" t="s">
        <v>28</v>
      </c>
      <c r="I360" s="243"/>
      <c r="J360" s="240"/>
      <c r="K360" s="240"/>
      <c r="L360" s="244"/>
      <c r="M360" s="245"/>
      <c r="N360" s="246"/>
      <c r="O360" s="246"/>
      <c r="P360" s="246"/>
      <c r="Q360" s="246"/>
      <c r="R360" s="246"/>
      <c r="S360" s="246"/>
      <c r="T360" s="247"/>
      <c r="U360" s="13"/>
      <c r="V360" s="13"/>
      <c r="W360" s="13"/>
      <c r="X360" s="13"/>
      <c r="Y360" s="13"/>
      <c r="Z360" s="13"/>
      <c r="AA360" s="13"/>
      <c r="AB360" s="13"/>
      <c r="AC360" s="13"/>
      <c r="AD360" s="13"/>
      <c r="AE360" s="13"/>
      <c r="AT360" s="248" t="s">
        <v>139</v>
      </c>
      <c r="AU360" s="248" t="s">
        <v>84</v>
      </c>
      <c r="AV360" s="13" t="s">
        <v>82</v>
      </c>
      <c r="AW360" s="13" t="s">
        <v>35</v>
      </c>
      <c r="AX360" s="13" t="s">
        <v>74</v>
      </c>
      <c r="AY360" s="248" t="s">
        <v>126</v>
      </c>
    </row>
    <row r="361" s="13" customFormat="1">
      <c r="A361" s="13"/>
      <c r="B361" s="239"/>
      <c r="C361" s="240"/>
      <c r="D361" s="234" t="s">
        <v>139</v>
      </c>
      <c r="E361" s="241" t="s">
        <v>28</v>
      </c>
      <c r="F361" s="242" t="s">
        <v>409</v>
      </c>
      <c r="G361" s="240"/>
      <c r="H361" s="241" t="s">
        <v>28</v>
      </c>
      <c r="I361" s="243"/>
      <c r="J361" s="240"/>
      <c r="K361" s="240"/>
      <c r="L361" s="244"/>
      <c r="M361" s="245"/>
      <c r="N361" s="246"/>
      <c r="O361" s="246"/>
      <c r="P361" s="246"/>
      <c r="Q361" s="246"/>
      <c r="R361" s="246"/>
      <c r="S361" s="246"/>
      <c r="T361" s="247"/>
      <c r="U361" s="13"/>
      <c r="V361" s="13"/>
      <c r="W361" s="13"/>
      <c r="X361" s="13"/>
      <c r="Y361" s="13"/>
      <c r="Z361" s="13"/>
      <c r="AA361" s="13"/>
      <c r="AB361" s="13"/>
      <c r="AC361" s="13"/>
      <c r="AD361" s="13"/>
      <c r="AE361" s="13"/>
      <c r="AT361" s="248" t="s">
        <v>139</v>
      </c>
      <c r="AU361" s="248" t="s">
        <v>84</v>
      </c>
      <c r="AV361" s="13" t="s">
        <v>82</v>
      </c>
      <c r="AW361" s="13" t="s">
        <v>35</v>
      </c>
      <c r="AX361" s="13" t="s">
        <v>74</v>
      </c>
      <c r="AY361" s="248" t="s">
        <v>126</v>
      </c>
    </row>
    <row r="362" s="14" customFormat="1">
      <c r="A362" s="14"/>
      <c r="B362" s="249"/>
      <c r="C362" s="250"/>
      <c r="D362" s="234" t="s">
        <v>139</v>
      </c>
      <c r="E362" s="251" t="s">
        <v>28</v>
      </c>
      <c r="F362" s="252" t="s">
        <v>84</v>
      </c>
      <c r="G362" s="250"/>
      <c r="H362" s="253">
        <v>2</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139</v>
      </c>
      <c r="AU362" s="259" t="s">
        <v>84</v>
      </c>
      <c r="AV362" s="14" t="s">
        <v>84</v>
      </c>
      <c r="AW362" s="14" t="s">
        <v>35</v>
      </c>
      <c r="AX362" s="14" t="s">
        <v>74</v>
      </c>
      <c r="AY362" s="259" t="s">
        <v>126</v>
      </c>
    </row>
    <row r="363" s="15" customFormat="1">
      <c r="A363" s="15"/>
      <c r="B363" s="260"/>
      <c r="C363" s="261"/>
      <c r="D363" s="234" t="s">
        <v>139</v>
      </c>
      <c r="E363" s="262" t="s">
        <v>28</v>
      </c>
      <c r="F363" s="263" t="s">
        <v>155</v>
      </c>
      <c r="G363" s="261"/>
      <c r="H363" s="264">
        <v>5</v>
      </c>
      <c r="I363" s="265"/>
      <c r="J363" s="261"/>
      <c r="K363" s="261"/>
      <c r="L363" s="266"/>
      <c r="M363" s="267"/>
      <c r="N363" s="268"/>
      <c r="O363" s="268"/>
      <c r="P363" s="268"/>
      <c r="Q363" s="268"/>
      <c r="R363" s="268"/>
      <c r="S363" s="268"/>
      <c r="T363" s="269"/>
      <c r="U363" s="15"/>
      <c r="V363" s="15"/>
      <c r="W363" s="15"/>
      <c r="X363" s="15"/>
      <c r="Y363" s="15"/>
      <c r="Z363" s="15"/>
      <c r="AA363" s="15"/>
      <c r="AB363" s="15"/>
      <c r="AC363" s="15"/>
      <c r="AD363" s="15"/>
      <c r="AE363" s="15"/>
      <c r="AT363" s="270" t="s">
        <v>139</v>
      </c>
      <c r="AU363" s="270" t="s">
        <v>84</v>
      </c>
      <c r="AV363" s="15" t="s">
        <v>133</v>
      </c>
      <c r="AW363" s="15" t="s">
        <v>35</v>
      </c>
      <c r="AX363" s="15" t="s">
        <v>82</v>
      </c>
      <c r="AY363" s="270" t="s">
        <v>126</v>
      </c>
    </row>
    <row r="364" s="2" customFormat="1" ht="16.5" customHeight="1">
      <c r="A364" s="40"/>
      <c r="B364" s="41"/>
      <c r="C364" s="271" t="s">
        <v>431</v>
      </c>
      <c r="D364" s="271" t="s">
        <v>327</v>
      </c>
      <c r="E364" s="272" t="s">
        <v>432</v>
      </c>
      <c r="F364" s="273" t="s">
        <v>433</v>
      </c>
      <c r="G364" s="274" t="s">
        <v>159</v>
      </c>
      <c r="H364" s="275">
        <v>5</v>
      </c>
      <c r="I364" s="276"/>
      <c r="J364" s="277">
        <f>ROUND(I364*H364,2)</f>
        <v>0</v>
      </c>
      <c r="K364" s="273" t="s">
        <v>28</v>
      </c>
      <c r="L364" s="278"/>
      <c r="M364" s="279" t="s">
        <v>28</v>
      </c>
      <c r="N364" s="280" t="s">
        <v>47</v>
      </c>
      <c r="O364" s="87"/>
      <c r="P364" s="230">
        <f>O364*H364</f>
        <v>0</v>
      </c>
      <c r="Q364" s="230">
        <v>0.0027000000000000001</v>
      </c>
      <c r="R364" s="230">
        <f>Q364*H364</f>
        <v>0.013500000000000002</v>
      </c>
      <c r="S364" s="230">
        <v>0</v>
      </c>
      <c r="T364" s="231">
        <f>S364*H364</f>
        <v>0</v>
      </c>
      <c r="U364" s="40"/>
      <c r="V364" s="40"/>
      <c r="W364" s="40"/>
      <c r="X364" s="40"/>
      <c r="Y364" s="40"/>
      <c r="Z364" s="40"/>
      <c r="AA364" s="40"/>
      <c r="AB364" s="40"/>
      <c r="AC364" s="40"/>
      <c r="AD364" s="40"/>
      <c r="AE364" s="40"/>
      <c r="AR364" s="232" t="s">
        <v>197</v>
      </c>
      <c r="AT364" s="232" t="s">
        <v>327</v>
      </c>
      <c r="AU364" s="232" t="s">
        <v>84</v>
      </c>
      <c r="AY364" s="19" t="s">
        <v>126</v>
      </c>
      <c r="BE364" s="233">
        <f>IF(N364="základní",J364,0)</f>
        <v>0</v>
      </c>
      <c r="BF364" s="233">
        <f>IF(N364="snížená",J364,0)</f>
        <v>0</v>
      </c>
      <c r="BG364" s="233">
        <f>IF(N364="zákl. přenesená",J364,0)</f>
        <v>0</v>
      </c>
      <c r="BH364" s="233">
        <f>IF(N364="sníž. přenesená",J364,0)</f>
        <v>0</v>
      </c>
      <c r="BI364" s="233">
        <f>IF(N364="nulová",J364,0)</f>
        <v>0</v>
      </c>
      <c r="BJ364" s="19" t="s">
        <v>133</v>
      </c>
      <c r="BK364" s="233">
        <f>ROUND(I364*H364,2)</f>
        <v>0</v>
      </c>
      <c r="BL364" s="19" t="s">
        <v>133</v>
      </c>
      <c r="BM364" s="232" t="s">
        <v>434</v>
      </c>
    </row>
    <row r="365" s="2" customFormat="1">
      <c r="A365" s="40"/>
      <c r="B365" s="41"/>
      <c r="C365" s="42"/>
      <c r="D365" s="234" t="s">
        <v>135</v>
      </c>
      <c r="E365" s="42"/>
      <c r="F365" s="235" t="s">
        <v>433</v>
      </c>
      <c r="G365" s="42"/>
      <c r="H365" s="42"/>
      <c r="I365" s="139"/>
      <c r="J365" s="42"/>
      <c r="K365" s="42"/>
      <c r="L365" s="46"/>
      <c r="M365" s="236"/>
      <c r="N365" s="237"/>
      <c r="O365" s="87"/>
      <c r="P365" s="87"/>
      <c r="Q365" s="87"/>
      <c r="R365" s="87"/>
      <c r="S365" s="87"/>
      <c r="T365" s="88"/>
      <c r="U365" s="40"/>
      <c r="V365" s="40"/>
      <c r="W365" s="40"/>
      <c r="X365" s="40"/>
      <c r="Y365" s="40"/>
      <c r="Z365" s="40"/>
      <c r="AA365" s="40"/>
      <c r="AB365" s="40"/>
      <c r="AC365" s="40"/>
      <c r="AD365" s="40"/>
      <c r="AE365" s="40"/>
      <c r="AT365" s="19" t="s">
        <v>135</v>
      </c>
      <c r="AU365" s="19" t="s">
        <v>84</v>
      </c>
    </row>
    <row r="366" s="13" customFormat="1">
      <c r="A366" s="13"/>
      <c r="B366" s="239"/>
      <c r="C366" s="240"/>
      <c r="D366" s="234" t="s">
        <v>139</v>
      </c>
      <c r="E366" s="241" t="s">
        <v>28</v>
      </c>
      <c r="F366" s="242" t="s">
        <v>148</v>
      </c>
      <c r="G366" s="240"/>
      <c r="H366" s="241" t="s">
        <v>28</v>
      </c>
      <c r="I366" s="243"/>
      <c r="J366" s="240"/>
      <c r="K366" s="240"/>
      <c r="L366" s="244"/>
      <c r="M366" s="245"/>
      <c r="N366" s="246"/>
      <c r="O366" s="246"/>
      <c r="P366" s="246"/>
      <c r="Q366" s="246"/>
      <c r="R366" s="246"/>
      <c r="S366" s="246"/>
      <c r="T366" s="247"/>
      <c r="U366" s="13"/>
      <c r="V366" s="13"/>
      <c r="W366" s="13"/>
      <c r="X366" s="13"/>
      <c r="Y366" s="13"/>
      <c r="Z366" s="13"/>
      <c r="AA366" s="13"/>
      <c r="AB366" s="13"/>
      <c r="AC366" s="13"/>
      <c r="AD366" s="13"/>
      <c r="AE366" s="13"/>
      <c r="AT366" s="248" t="s">
        <v>139</v>
      </c>
      <c r="AU366" s="248" t="s">
        <v>84</v>
      </c>
      <c r="AV366" s="13" t="s">
        <v>82</v>
      </c>
      <c r="AW366" s="13" t="s">
        <v>35</v>
      </c>
      <c r="AX366" s="13" t="s">
        <v>74</v>
      </c>
      <c r="AY366" s="248" t="s">
        <v>126</v>
      </c>
    </row>
    <row r="367" s="13" customFormat="1">
      <c r="A367" s="13"/>
      <c r="B367" s="239"/>
      <c r="C367" s="240"/>
      <c r="D367" s="234" t="s">
        <v>139</v>
      </c>
      <c r="E367" s="241" t="s">
        <v>28</v>
      </c>
      <c r="F367" s="242" t="s">
        <v>205</v>
      </c>
      <c r="G367" s="240"/>
      <c r="H367" s="241" t="s">
        <v>28</v>
      </c>
      <c r="I367" s="243"/>
      <c r="J367" s="240"/>
      <c r="K367" s="240"/>
      <c r="L367" s="244"/>
      <c r="M367" s="245"/>
      <c r="N367" s="246"/>
      <c r="O367" s="246"/>
      <c r="P367" s="246"/>
      <c r="Q367" s="246"/>
      <c r="R367" s="246"/>
      <c r="S367" s="246"/>
      <c r="T367" s="247"/>
      <c r="U367" s="13"/>
      <c r="V367" s="13"/>
      <c r="W367" s="13"/>
      <c r="X367" s="13"/>
      <c r="Y367" s="13"/>
      <c r="Z367" s="13"/>
      <c r="AA367" s="13"/>
      <c r="AB367" s="13"/>
      <c r="AC367" s="13"/>
      <c r="AD367" s="13"/>
      <c r="AE367" s="13"/>
      <c r="AT367" s="248" t="s">
        <v>139</v>
      </c>
      <c r="AU367" s="248" t="s">
        <v>84</v>
      </c>
      <c r="AV367" s="13" t="s">
        <v>82</v>
      </c>
      <c r="AW367" s="13" t="s">
        <v>35</v>
      </c>
      <c r="AX367" s="13" t="s">
        <v>74</v>
      </c>
      <c r="AY367" s="248" t="s">
        <v>126</v>
      </c>
    </row>
    <row r="368" s="13" customFormat="1">
      <c r="A368" s="13"/>
      <c r="B368" s="239"/>
      <c r="C368" s="240"/>
      <c r="D368" s="234" t="s">
        <v>139</v>
      </c>
      <c r="E368" s="241" t="s">
        <v>28</v>
      </c>
      <c r="F368" s="242" t="s">
        <v>216</v>
      </c>
      <c r="G368" s="240"/>
      <c r="H368" s="241" t="s">
        <v>28</v>
      </c>
      <c r="I368" s="243"/>
      <c r="J368" s="240"/>
      <c r="K368" s="240"/>
      <c r="L368" s="244"/>
      <c r="M368" s="245"/>
      <c r="N368" s="246"/>
      <c r="O368" s="246"/>
      <c r="P368" s="246"/>
      <c r="Q368" s="246"/>
      <c r="R368" s="246"/>
      <c r="S368" s="246"/>
      <c r="T368" s="247"/>
      <c r="U368" s="13"/>
      <c r="V368" s="13"/>
      <c r="W368" s="13"/>
      <c r="X368" s="13"/>
      <c r="Y368" s="13"/>
      <c r="Z368" s="13"/>
      <c r="AA368" s="13"/>
      <c r="AB368" s="13"/>
      <c r="AC368" s="13"/>
      <c r="AD368" s="13"/>
      <c r="AE368" s="13"/>
      <c r="AT368" s="248" t="s">
        <v>139</v>
      </c>
      <c r="AU368" s="248" t="s">
        <v>84</v>
      </c>
      <c r="AV368" s="13" t="s">
        <v>82</v>
      </c>
      <c r="AW368" s="13" t="s">
        <v>35</v>
      </c>
      <c r="AX368" s="13" t="s">
        <v>74</v>
      </c>
      <c r="AY368" s="248" t="s">
        <v>126</v>
      </c>
    </row>
    <row r="369" s="13" customFormat="1">
      <c r="A369" s="13"/>
      <c r="B369" s="239"/>
      <c r="C369" s="240"/>
      <c r="D369" s="234" t="s">
        <v>139</v>
      </c>
      <c r="E369" s="241" t="s">
        <v>28</v>
      </c>
      <c r="F369" s="242" t="s">
        <v>405</v>
      </c>
      <c r="G369" s="240"/>
      <c r="H369" s="241" t="s">
        <v>28</v>
      </c>
      <c r="I369" s="243"/>
      <c r="J369" s="240"/>
      <c r="K369" s="240"/>
      <c r="L369" s="244"/>
      <c r="M369" s="245"/>
      <c r="N369" s="246"/>
      <c r="O369" s="246"/>
      <c r="P369" s="246"/>
      <c r="Q369" s="246"/>
      <c r="R369" s="246"/>
      <c r="S369" s="246"/>
      <c r="T369" s="247"/>
      <c r="U369" s="13"/>
      <c r="V369" s="13"/>
      <c r="W369" s="13"/>
      <c r="X369" s="13"/>
      <c r="Y369" s="13"/>
      <c r="Z369" s="13"/>
      <c r="AA369" s="13"/>
      <c r="AB369" s="13"/>
      <c r="AC369" s="13"/>
      <c r="AD369" s="13"/>
      <c r="AE369" s="13"/>
      <c r="AT369" s="248" t="s">
        <v>139</v>
      </c>
      <c r="AU369" s="248" t="s">
        <v>84</v>
      </c>
      <c r="AV369" s="13" t="s">
        <v>82</v>
      </c>
      <c r="AW369" s="13" t="s">
        <v>35</v>
      </c>
      <c r="AX369" s="13" t="s">
        <v>74</v>
      </c>
      <c r="AY369" s="248" t="s">
        <v>126</v>
      </c>
    </row>
    <row r="370" s="14" customFormat="1">
      <c r="A370" s="14"/>
      <c r="B370" s="249"/>
      <c r="C370" s="250"/>
      <c r="D370" s="234" t="s">
        <v>139</v>
      </c>
      <c r="E370" s="251" t="s">
        <v>28</v>
      </c>
      <c r="F370" s="252" t="s">
        <v>133</v>
      </c>
      <c r="G370" s="250"/>
      <c r="H370" s="253">
        <v>4</v>
      </c>
      <c r="I370" s="254"/>
      <c r="J370" s="250"/>
      <c r="K370" s="250"/>
      <c r="L370" s="255"/>
      <c r="M370" s="256"/>
      <c r="N370" s="257"/>
      <c r="O370" s="257"/>
      <c r="P370" s="257"/>
      <c r="Q370" s="257"/>
      <c r="R370" s="257"/>
      <c r="S370" s="257"/>
      <c r="T370" s="258"/>
      <c r="U370" s="14"/>
      <c r="V370" s="14"/>
      <c r="W370" s="14"/>
      <c r="X370" s="14"/>
      <c r="Y370" s="14"/>
      <c r="Z370" s="14"/>
      <c r="AA370" s="14"/>
      <c r="AB370" s="14"/>
      <c r="AC370" s="14"/>
      <c r="AD370" s="14"/>
      <c r="AE370" s="14"/>
      <c r="AT370" s="259" t="s">
        <v>139</v>
      </c>
      <c r="AU370" s="259" t="s">
        <v>84</v>
      </c>
      <c r="AV370" s="14" t="s">
        <v>84</v>
      </c>
      <c r="AW370" s="14" t="s">
        <v>35</v>
      </c>
      <c r="AX370" s="14" t="s">
        <v>74</v>
      </c>
      <c r="AY370" s="259" t="s">
        <v>126</v>
      </c>
    </row>
    <row r="371" s="13" customFormat="1">
      <c r="A371" s="13"/>
      <c r="B371" s="239"/>
      <c r="C371" s="240"/>
      <c r="D371" s="234" t="s">
        <v>139</v>
      </c>
      <c r="E371" s="241" t="s">
        <v>28</v>
      </c>
      <c r="F371" s="242" t="s">
        <v>422</v>
      </c>
      <c r="G371" s="240"/>
      <c r="H371" s="241" t="s">
        <v>28</v>
      </c>
      <c r="I371" s="243"/>
      <c r="J371" s="240"/>
      <c r="K371" s="240"/>
      <c r="L371" s="244"/>
      <c r="M371" s="245"/>
      <c r="N371" s="246"/>
      <c r="O371" s="246"/>
      <c r="P371" s="246"/>
      <c r="Q371" s="246"/>
      <c r="R371" s="246"/>
      <c r="S371" s="246"/>
      <c r="T371" s="247"/>
      <c r="U371" s="13"/>
      <c r="V371" s="13"/>
      <c r="W371" s="13"/>
      <c r="X371" s="13"/>
      <c r="Y371" s="13"/>
      <c r="Z371" s="13"/>
      <c r="AA371" s="13"/>
      <c r="AB371" s="13"/>
      <c r="AC371" s="13"/>
      <c r="AD371" s="13"/>
      <c r="AE371" s="13"/>
      <c r="AT371" s="248" t="s">
        <v>139</v>
      </c>
      <c r="AU371" s="248" t="s">
        <v>84</v>
      </c>
      <c r="AV371" s="13" t="s">
        <v>82</v>
      </c>
      <c r="AW371" s="13" t="s">
        <v>35</v>
      </c>
      <c r="AX371" s="13" t="s">
        <v>74</v>
      </c>
      <c r="AY371" s="248" t="s">
        <v>126</v>
      </c>
    </row>
    <row r="372" s="13" customFormat="1">
      <c r="A372" s="13"/>
      <c r="B372" s="239"/>
      <c r="C372" s="240"/>
      <c r="D372" s="234" t="s">
        <v>139</v>
      </c>
      <c r="E372" s="241" t="s">
        <v>28</v>
      </c>
      <c r="F372" s="242" t="s">
        <v>398</v>
      </c>
      <c r="G372" s="240"/>
      <c r="H372" s="241" t="s">
        <v>28</v>
      </c>
      <c r="I372" s="243"/>
      <c r="J372" s="240"/>
      <c r="K372" s="240"/>
      <c r="L372" s="244"/>
      <c r="M372" s="245"/>
      <c r="N372" s="246"/>
      <c r="O372" s="246"/>
      <c r="P372" s="246"/>
      <c r="Q372" s="246"/>
      <c r="R372" s="246"/>
      <c r="S372" s="246"/>
      <c r="T372" s="247"/>
      <c r="U372" s="13"/>
      <c r="V372" s="13"/>
      <c r="W372" s="13"/>
      <c r="X372" s="13"/>
      <c r="Y372" s="13"/>
      <c r="Z372" s="13"/>
      <c r="AA372" s="13"/>
      <c r="AB372" s="13"/>
      <c r="AC372" s="13"/>
      <c r="AD372" s="13"/>
      <c r="AE372" s="13"/>
      <c r="AT372" s="248" t="s">
        <v>139</v>
      </c>
      <c r="AU372" s="248" t="s">
        <v>84</v>
      </c>
      <c r="AV372" s="13" t="s">
        <v>82</v>
      </c>
      <c r="AW372" s="13" t="s">
        <v>35</v>
      </c>
      <c r="AX372" s="13" t="s">
        <v>74</v>
      </c>
      <c r="AY372" s="248" t="s">
        <v>126</v>
      </c>
    </row>
    <row r="373" s="14" customFormat="1">
      <c r="A373" s="14"/>
      <c r="B373" s="249"/>
      <c r="C373" s="250"/>
      <c r="D373" s="234" t="s">
        <v>139</v>
      </c>
      <c r="E373" s="251" t="s">
        <v>28</v>
      </c>
      <c r="F373" s="252" t="s">
        <v>82</v>
      </c>
      <c r="G373" s="250"/>
      <c r="H373" s="253">
        <v>1</v>
      </c>
      <c r="I373" s="254"/>
      <c r="J373" s="250"/>
      <c r="K373" s="250"/>
      <c r="L373" s="255"/>
      <c r="M373" s="256"/>
      <c r="N373" s="257"/>
      <c r="O373" s="257"/>
      <c r="P373" s="257"/>
      <c r="Q373" s="257"/>
      <c r="R373" s="257"/>
      <c r="S373" s="257"/>
      <c r="T373" s="258"/>
      <c r="U373" s="14"/>
      <c r="V373" s="14"/>
      <c r="W373" s="14"/>
      <c r="X373" s="14"/>
      <c r="Y373" s="14"/>
      <c r="Z373" s="14"/>
      <c r="AA373" s="14"/>
      <c r="AB373" s="14"/>
      <c r="AC373" s="14"/>
      <c r="AD373" s="14"/>
      <c r="AE373" s="14"/>
      <c r="AT373" s="259" t="s">
        <v>139</v>
      </c>
      <c r="AU373" s="259" t="s">
        <v>84</v>
      </c>
      <c r="AV373" s="14" t="s">
        <v>84</v>
      </c>
      <c r="AW373" s="14" t="s">
        <v>35</v>
      </c>
      <c r="AX373" s="14" t="s">
        <v>74</v>
      </c>
      <c r="AY373" s="259" t="s">
        <v>126</v>
      </c>
    </row>
    <row r="374" s="15" customFormat="1">
      <c r="A374" s="15"/>
      <c r="B374" s="260"/>
      <c r="C374" s="261"/>
      <c r="D374" s="234" t="s">
        <v>139</v>
      </c>
      <c r="E374" s="262" t="s">
        <v>28</v>
      </c>
      <c r="F374" s="263" t="s">
        <v>155</v>
      </c>
      <c r="G374" s="261"/>
      <c r="H374" s="264">
        <v>5</v>
      </c>
      <c r="I374" s="265"/>
      <c r="J374" s="261"/>
      <c r="K374" s="261"/>
      <c r="L374" s="266"/>
      <c r="M374" s="267"/>
      <c r="N374" s="268"/>
      <c r="O374" s="268"/>
      <c r="P374" s="268"/>
      <c r="Q374" s="268"/>
      <c r="R374" s="268"/>
      <c r="S374" s="268"/>
      <c r="T374" s="269"/>
      <c r="U374" s="15"/>
      <c r="V374" s="15"/>
      <c r="W374" s="15"/>
      <c r="X374" s="15"/>
      <c r="Y374" s="15"/>
      <c r="Z374" s="15"/>
      <c r="AA374" s="15"/>
      <c r="AB374" s="15"/>
      <c r="AC374" s="15"/>
      <c r="AD374" s="15"/>
      <c r="AE374" s="15"/>
      <c r="AT374" s="270" t="s">
        <v>139</v>
      </c>
      <c r="AU374" s="270" t="s">
        <v>84</v>
      </c>
      <c r="AV374" s="15" t="s">
        <v>133</v>
      </c>
      <c r="AW374" s="15" t="s">
        <v>35</v>
      </c>
      <c r="AX374" s="15" t="s">
        <v>82</v>
      </c>
      <c r="AY374" s="270" t="s">
        <v>126</v>
      </c>
    </row>
    <row r="375" s="2" customFormat="1" ht="16.5" customHeight="1">
      <c r="A375" s="40"/>
      <c r="B375" s="41"/>
      <c r="C375" s="221" t="s">
        <v>435</v>
      </c>
      <c r="D375" s="221" t="s">
        <v>128</v>
      </c>
      <c r="E375" s="222" t="s">
        <v>436</v>
      </c>
      <c r="F375" s="223" t="s">
        <v>437</v>
      </c>
      <c r="G375" s="224" t="s">
        <v>159</v>
      </c>
      <c r="H375" s="225">
        <v>2</v>
      </c>
      <c r="I375" s="226"/>
      <c r="J375" s="227">
        <f>ROUND(I375*H375,2)</f>
        <v>0</v>
      </c>
      <c r="K375" s="223" t="s">
        <v>132</v>
      </c>
      <c r="L375" s="46"/>
      <c r="M375" s="228" t="s">
        <v>28</v>
      </c>
      <c r="N375" s="229" t="s">
        <v>47</v>
      </c>
      <c r="O375" s="87"/>
      <c r="P375" s="230">
        <f>O375*H375</f>
        <v>0</v>
      </c>
      <c r="Q375" s="230">
        <v>0</v>
      </c>
      <c r="R375" s="230">
        <f>Q375*H375</f>
        <v>0</v>
      </c>
      <c r="S375" s="230">
        <v>0</v>
      </c>
      <c r="T375" s="231">
        <f>S375*H375</f>
        <v>0</v>
      </c>
      <c r="U375" s="40"/>
      <c r="V375" s="40"/>
      <c r="W375" s="40"/>
      <c r="X375" s="40"/>
      <c r="Y375" s="40"/>
      <c r="Z375" s="40"/>
      <c r="AA375" s="40"/>
      <c r="AB375" s="40"/>
      <c r="AC375" s="40"/>
      <c r="AD375" s="40"/>
      <c r="AE375" s="40"/>
      <c r="AR375" s="232" t="s">
        <v>133</v>
      </c>
      <c r="AT375" s="232" t="s">
        <v>128</v>
      </c>
      <c r="AU375" s="232" t="s">
        <v>84</v>
      </c>
      <c r="AY375" s="19" t="s">
        <v>126</v>
      </c>
      <c r="BE375" s="233">
        <f>IF(N375="základní",J375,0)</f>
        <v>0</v>
      </c>
      <c r="BF375" s="233">
        <f>IF(N375="snížená",J375,0)</f>
        <v>0</v>
      </c>
      <c r="BG375" s="233">
        <f>IF(N375="zákl. přenesená",J375,0)</f>
        <v>0</v>
      </c>
      <c r="BH375" s="233">
        <f>IF(N375="sníž. přenesená",J375,0)</f>
        <v>0</v>
      </c>
      <c r="BI375" s="233">
        <f>IF(N375="nulová",J375,0)</f>
        <v>0</v>
      </c>
      <c r="BJ375" s="19" t="s">
        <v>133</v>
      </c>
      <c r="BK375" s="233">
        <f>ROUND(I375*H375,2)</f>
        <v>0</v>
      </c>
      <c r="BL375" s="19" t="s">
        <v>133</v>
      </c>
      <c r="BM375" s="232" t="s">
        <v>438</v>
      </c>
    </row>
    <row r="376" s="2" customFormat="1">
      <c r="A376" s="40"/>
      <c r="B376" s="41"/>
      <c r="C376" s="42"/>
      <c r="D376" s="234" t="s">
        <v>135</v>
      </c>
      <c r="E376" s="42"/>
      <c r="F376" s="235" t="s">
        <v>439</v>
      </c>
      <c r="G376" s="42"/>
      <c r="H376" s="42"/>
      <c r="I376" s="139"/>
      <c r="J376" s="42"/>
      <c r="K376" s="42"/>
      <c r="L376" s="46"/>
      <c r="M376" s="236"/>
      <c r="N376" s="237"/>
      <c r="O376" s="87"/>
      <c r="P376" s="87"/>
      <c r="Q376" s="87"/>
      <c r="R376" s="87"/>
      <c r="S376" s="87"/>
      <c r="T376" s="88"/>
      <c r="U376" s="40"/>
      <c r="V376" s="40"/>
      <c r="W376" s="40"/>
      <c r="X376" s="40"/>
      <c r="Y376" s="40"/>
      <c r="Z376" s="40"/>
      <c r="AA376" s="40"/>
      <c r="AB376" s="40"/>
      <c r="AC376" s="40"/>
      <c r="AD376" s="40"/>
      <c r="AE376" s="40"/>
      <c r="AT376" s="19" t="s">
        <v>135</v>
      </c>
      <c r="AU376" s="19" t="s">
        <v>84</v>
      </c>
    </row>
    <row r="377" s="2" customFormat="1">
      <c r="A377" s="40"/>
      <c r="B377" s="41"/>
      <c r="C377" s="42"/>
      <c r="D377" s="234" t="s">
        <v>137</v>
      </c>
      <c r="E377" s="42"/>
      <c r="F377" s="238" t="s">
        <v>440</v>
      </c>
      <c r="G377" s="42"/>
      <c r="H377" s="42"/>
      <c r="I377" s="139"/>
      <c r="J377" s="42"/>
      <c r="K377" s="42"/>
      <c r="L377" s="46"/>
      <c r="M377" s="236"/>
      <c r="N377" s="237"/>
      <c r="O377" s="87"/>
      <c r="P377" s="87"/>
      <c r="Q377" s="87"/>
      <c r="R377" s="87"/>
      <c r="S377" s="87"/>
      <c r="T377" s="88"/>
      <c r="U377" s="40"/>
      <c r="V377" s="40"/>
      <c r="W377" s="40"/>
      <c r="X377" s="40"/>
      <c r="Y377" s="40"/>
      <c r="Z377" s="40"/>
      <c r="AA377" s="40"/>
      <c r="AB377" s="40"/>
      <c r="AC377" s="40"/>
      <c r="AD377" s="40"/>
      <c r="AE377" s="40"/>
      <c r="AT377" s="19" t="s">
        <v>137</v>
      </c>
      <c r="AU377" s="19" t="s">
        <v>84</v>
      </c>
    </row>
    <row r="378" s="13" customFormat="1">
      <c r="A378" s="13"/>
      <c r="B378" s="239"/>
      <c r="C378" s="240"/>
      <c r="D378" s="234" t="s">
        <v>139</v>
      </c>
      <c r="E378" s="241" t="s">
        <v>28</v>
      </c>
      <c r="F378" s="242" t="s">
        <v>441</v>
      </c>
      <c r="G378" s="240"/>
      <c r="H378" s="241" t="s">
        <v>28</v>
      </c>
      <c r="I378" s="243"/>
      <c r="J378" s="240"/>
      <c r="K378" s="240"/>
      <c r="L378" s="244"/>
      <c r="M378" s="245"/>
      <c r="N378" s="246"/>
      <c r="O378" s="246"/>
      <c r="P378" s="246"/>
      <c r="Q378" s="246"/>
      <c r="R378" s="246"/>
      <c r="S378" s="246"/>
      <c r="T378" s="247"/>
      <c r="U378" s="13"/>
      <c r="V378" s="13"/>
      <c r="W378" s="13"/>
      <c r="X378" s="13"/>
      <c r="Y378" s="13"/>
      <c r="Z378" s="13"/>
      <c r="AA378" s="13"/>
      <c r="AB378" s="13"/>
      <c r="AC378" s="13"/>
      <c r="AD378" s="13"/>
      <c r="AE378" s="13"/>
      <c r="AT378" s="248" t="s">
        <v>139</v>
      </c>
      <c r="AU378" s="248" t="s">
        <v>84</v>
      </c>
      <c r="AV378" s="13" t="s">
        <v>82</v>
      </c>
      <c r="AW378" s="13" t="s">
        <v>35</v>
      </c>
      <c r="AX378" s="13" t="s">
        <v>74</v>
      </c>
      <c r="AY378" s="248" t="s">
        <v>126</v>
      </c>
    </row>
    <row r="379" s="13" customFormat="1">
      <c r="A379" s="13"/>
      <c r="B379" s="239"/>
      <c r="C379" s="240"/>
      <c r="D379" s="234" t="s">
        <v>139</v>
      </c>
      <c r="E379" s="241" t="s">
        <v>28</v>
      </c>
      <c r="F379" s="242" t="s">
        <v>206</v>
      </c>
      <c r="G379" s="240"/>
      <c r="H379" s="241" t="s">
        <v>28</v>
      </c>
      <c r="I379" s="243"/>
      <c r="J379" s="240"/>
      <c r="K379" s="240"/>
      <c r="L379" s="244"/>
      <c r="M379" s="245"/>
      <c r="N379" s="246"/>
      <c r="O379" s="246"/>
      <c r="P379" s="246"/>
      <c r="Q379" s="246"/>
      <c r="R379" s="246"/>
      <c r="S379" s="246"/>
      <c r="T379" s="247"/>
      <c r="U379" s="13"/>
      <c r="V379" s="13"/>
      <c r="W379" s="13"/>
      <c r="X379" s="13"/>
      <c r="Y379" s="13"/>
      <c r="Z379" s="13"/>
      <c r="AA379" s="13"/>
      <c r="AB379" s="13"/>
      <c r="AC379" s="13"/>
      <c r="AD379" s="13"/>
      <c r="AE379" s="13"/>
      <c r="AT379" s="248" t="s">
        <v>139</v>
      </c>
      <c r="AU379" s="248" t="s">
        <v>84</v>
      </c>
      <c r="AV379" s="13" t="s">
        <v>82</v>
      </c>
      <c r="AW379" s="13" t="s">
        <v>35</v>
      </c>
      <c r="AX379" s="13" t="s">
        <v>74</v>
      </c>
      <c r="AY379" s="248" t="s">
        <v>126</v>
      </c>
    </row>
    <row r="380" s="13" customFormat="1">
      <c r="A380" s="13"/>
      <c r="B380" s="239"/>
      <c r="C380" s="240"/>
      <c r="D380" s="234" t="s">
        <v>139</v>
      </c>
      <c r="E380" s="241" t="s">
        <v>28</v>
      </c>
      <c r="F380" s="242" t="s">
        <v>442</v>
      </c>
      <c r="G380" s="240"/>
      <c r="H380" s="241" t="s">
        <v>28</v>
      </c>
      <c r="I380" s="243"/>
      <c r="J380" s="240"/>
      <c r="K380" s="240"/>
      <c r="L380" s="244"/>
      <c r="M380" s="245"/>
      <c r="N380" s="246"/>
      <c r="O380" s="246"/>
      <c r="P380" s="246"/>
      <c r="Q380" s="246"/>
      <c r="R380" s="246"/>
      <c r="S380" s="246"/>
      <c r="T380" s="247"/>
      <c r="U380" s="13"/>
      <c r="V380" s="13"/>
      <c r="W380" s="13"/>
      <c r="X380" s="13"/>
      <c r="Y380" s="13"/>
      <c r="Z380" s="13"/>
      <c r="AA380" s="13"/>
      <c r="AB380" s="13"/>
      <c r="AC380" s="13"/>
      <c r="AD380" s="13"/>
      <c r="AE380" s="13"/>
      <c r="AT380" s="248" t="s">
        <v>139</v>
      </c>
      <c r="AU380" s="248" t="s">
        <v>84</v>
      </c>
      <c r="AV380" s="13" t="s">
        <v>82</v>
      </c>
      <c r="AW380" s="13" t="s">
        <v>35</v>
      </c>
      <c r="AX380" s="13" t="s">
        <v>74</v>
      </c>
      <c r="AY380" s="248" t="s">
        <v>126</v>
      </c>
    </row>
    <row r="381" s="14" customFormat="1">
      <c r="A381" s="14"/>
      <c r="B381" s="249"/>
      <c r="C381" s="250"/>
      <c r="D381" s="234" t="s">
        <v>139</v>
      </c>
      <c r="E381" s="251" t="s">
        <v>28</v>
      </c>
      <c r="F381" s="252" t="s">
        <v>82</v>
      </c>
      <c r="G381" s="250"/>
      <c r="H381" s="253">
        <v>1</v>
      </c>
      <c r="I381" s="254"/>
      <c r="J381" s="250"/>
      <c r="K381" s="250"/>
      <c r="L381" s="255"/>
      <c r="M381" s="256"/>
      <c r="N381" s="257"/>
      <c r="O381" s="257"/>
      <c r="P381" s="257"/>
      <c r="Q381" s="257"/>
      <c r="R381" s="257"/>
      <c r="S381" s="257"/>
      <c r="T381" s="258"/>
      <c r="U381" s="14"/>
      <c r="V381" s="14"/>
      <c r="W381" s="14"/>
      <c r="X381" s="14"/>
      <c r="Y381" s="14"/>
      <c r="Z381" s="14"/>
      <c r="AA381" s="14"/>
      <c r="AB381" s="14"/>
      <c r="AC381" s="14"/>
      <c r="AD381" s="14"/>
      <c r="AE381" s="14"/>
      <c r="AT381" s="259" t="s">
        <v>139</v>
      </c>
      <c r="AU381" s="259" t="s">
        <v>84</v>
      </c>
      <c r="AV381" s="14" t="s">
        <v>84</v>
      </c>
      <c r="AW381" s="14" t="s">
        <v>35</v>
      </c>
      <c r="AX381" s="14" t="s">
        <v>74</v>
      </c>
      <c r="AY381" s="259" t="s">
        <v>126</v>
      </c>
    </row>
    <row r="382" s="13" customFormat="1">
      <c r="A382" s="13"/>
      <c r="B382" s="239"/>
      <c r="C382" s="240"/>
      <c r="D382" s="234" t="s">
        <v>139</v>
      </c>
      <c r="E382" s="241" t="s">
        <v>28</v>
      </c>
      <c r="F382" s="242" t="s">
        <v>443</v>
      </c>
      <c r="G382" s="240"/>
      <c r="H382" s="241" t="s">
        <v>28</v>
      </c>
      <c r="I382" s="243"/>
      <c r="J382" s="240"/>
      <c r="K382" s="240"/>
      <c r="L382" s="244"/>
      <c r="M382" s="245"/>
      <c r="N382" s="246"/>
      <c r="O382" s="246"/>
      <c r="P382" s="246"/>
      <c r="Q382" s="246"/>
      <c r="R382" s="246"/>
      <c r="S382" s="246"/>
      <c r="T382" s="247"/>
      <c r="U382" s="13"/>
      <c r="V382" s="13"/>
      <c r="W382" s="13"/>
      <c r="X382" s="13"/>
      <c r="Y382" s="13"/>
      <c r="Z382" s="13"/>
      <c r="AA382" s="13"/>
      <c r="AB382" s="13"/>
      <c r="AC382" s="13"/>
      <c r="AD382" s="13"/>
      <c r="AE382" s="13"/>
      <c r="AT382" s="248" t="s">
        <v>139</v>
      </c>
      <c r="AU382" s="248" t="s">
        <v>84</v>
      </c>
      <c r="AV382" s="13" t="s">
        <v>82</v>
      </c>
      <c r="AW382" s="13" t="s">
        <v>35</v>
      </c>
      <c r="AX382" s="13" t="s">
        <v>74</v>
      </c>
      <c r="AY382" s="248" t="s">
        <v>126</v>
      </c>
    </row>
    <row r="383" s="13" customFormat="1">
      <c r="A383" s="13"/>
      <c r="B383" s="239"/>
      <c r="C383" s="240"/>
      <c r="D383" s="234" t="s">
        <v>139</v>
      </c>
      <c r="E383" s="241" t="s">
        <v>28</v>
      </c>
      <c r="F383" s="242" t="s">
        <v>444</v>
      </c>
      <c r="G383" s="240"/>
      <c r="H383" s="241" t="s">
        <v>28</v>
      </c>
      <c r="I383" s="243"/>
      <c r="J383" s="240"/>
      <c r="K383" s="240"/>
      <c r="L383" s="244"/>
      <c r="M383" s="245"/>
      <c r="N383" s="246"/>
      <c r="O383" s="246"/>
      <c r="P383" s="246"/>
      <c r="Q383" s="246"/>
      <c r="R383" s="246"/>
      <c r="S383" s="246"/>
      <c r="T383" s="247"/>
      <c r="U383" s="13"/>
      <c r="V383" s="13"/>
      <c r="W383" s="13"/>
      <c r="X383" s="13"/>
      <c r="Y383" s="13"/>
      <c r="Z383" s="13"/>
      <c r="AA383" s="13"/>
      <c r="AB383" s="13"/>
      <c r="AC383" s="13"/>
      <c r="AD383" s="13"/>
      <c r="AE383" s="13"/>
      <c r="AT383" s="248" t="s">
        <v>139</v>
      </c>
      <c r="AU383" s="248" t="s">
        <v>84</v>
      </c>
      <c r="AV383" s="13" t="s">
        <v>82</v>
      </c>
      <c r="AW383" s="13" t="s">
        <v>35</v>
      </c>
      <c r="AX383" s="13" t="s">
        <v>74</v>
      </c>
      <c r="AY383" s="248" t="s">
        <v>126</v>
      </c>
    </row>
    <row r="384" s="13" customFormat="1">
      <c r="A384" s="13"/>
      <c r="B384" s="239"/>
      <c r="C384" s="240"/>
      <c r="D384" s="234" t="s">
        <v>139</v>
      </c>
      <c r="E384" s="241" t="s">
        <v>28</v>
      </c>
      <c r="F384" s="242" t="s">
        <v>445</v>
      </c>
      <c r="G384" s="240"/>
      <c r="H384" s="241" t="s">
        <v>28</v>
      </c>
      <c r="I384" s="243"/>
      <c r="J384" s="240"/>
      <c r="K384" s="240"/>
      <c r="L384" s="244"/>
      <c r="M384" s="245"/>
      <c r="N384" s="246"/>
      <c r="O384" s="246"/>
      <c r="P384" s="246"/>
      <c r="Q384" s="246"/>
      <c r="R384" s="246"/>
      <c r="S384" s="246"/>
      <c r="T384" s="247"/>
      <c r="U384" s="13"/>
      <c r="V384" s="13"/>
      <c r="W384" s="13"/>
      <c r="X384" s="13"/>
      <c r="Y384" s="13"/>
      <c r="Z384" s="13"/>
      <c r="AA384" s="13"/>
      <c r="AB384" s="13"/>
      <c r="AC384" s="13"/>
      <c r="AD384" s="13"/>
      <c r="AE384" s="13"/>
      <c r="AT384" s="248" t="s">
        <v>139</v>
      </c>
      <c r="AU384" s="248" t="s">
        <v>84</v>
      </c>
      <c r="AV384" s="13" t="s">
        <v>82</v>
      </c>
      <c r="AW384" s="13" t="s">
        <v>35</v>
      </c>
      <c r="AX384" s="13" t="s">
        <v>74</v>
      </c>
      <c r="AY384" s="248" t="s">
        <v>126</v>
      </c>
    </row>
    <row r="385" s="14" customFormat="1">
      <c r="A385" s="14"/>
      <c r="B385" s="249"/>
      <c r="C385" s="250"/>
      <c r="D385" s="234" t="s">
        <v>139</v>
      </c>
      <c r="E385" s="251" t="s">
        <v>28</v>
      </c>
      <c r="F385" s="252" t="s">
        <v>82</v>
      </c>
      <c r="G385" s="250"/>
      <c r="H385" s="253">
        <v>1</v>
      </c>
      <c r="I385" s="254"/>
      <c r="J385" s="250"/>
      <c r="K385" s="250"/>
      <c r="L385" s="255"/>
      <c r="M385" s="256"/>
      <c r="N385" s="257"/>
      <c r="O385" s="257"/>
      <c r="P385" s="257"/>
      <c r="Q385" s="257"/>
      <c r="R385" s="257"/>
      <c r="S385" s="257"/>
      <c r="T385" s="258"/>
      <c r="U385" s="14"/>
      <c r="V385" s="14"/>
      <c r="W385" s="14"/>
      <c r="X385" s="14"/>
      <c r="Y385" s="14"/>
      <c r="Z385" s="14"/>
      <c r="AA385" s="14"/>
      <c r="AB385" s="14"/>
      <c r="AC385" s="14"/>
      <c r="AD385" s="14"/>
      <c r="AE385" s="14"/>
      <c r="AT385" s="259" t="s">
        <v>139</v>
      </c>
      <c r="AU385" s="259" t="s">
        <v>84</v>
      </c>
      <c r="AV385" s="14" t="s">
        <v>84</v>
      </c>
      <c r="AW385" s="14" t="s">
        <v>35</v>
      </c>
      <c r="AX385" s="14" t="s">
        <v>74</v>
      </c>
      <c r="AY385" s="259" t="s">
        <v>126</v>
      </c>
    </row>
    <row r="386" s="15" customFormat="1">
      <c r="A386" s="15"/>
      <c r="B386" s="260"/>
      <c r="C386" s="261"/>
      <c r="D386" s="234" t="s">
        <v>139</v>
      </c>
      <c r="E386" s="262" t="s">
        <v>28</v>
      </c>
      <c r="F386" s="263" t="s">
        <v>155</v>
      </c>
      <c r="G386" s="261"/>
      <c r="H386" s="264">
        <v>2</v>
      </c>
      <c r="I386" s="265"/>
      <c r="J386" s="261"/>
      <c r="K386" s="261"/>
      <c r="L386" s="266"/>
      <c r="M386" s="267"/>
      <c r="N386" s="268"/>
      <c r="O386" s="268"/>
      <c r="P386" s="268"/>
      <c r="Q386" s="268"/>
      <c r="R386" s="268"/>
      <c r="S386" s="268"/>
      <c r="T386" s="269"/>
      <c r="U386" s="15"/>
      <c r="V386" s="15"/>
      <c r="W386" s="15"/>
      <c r="X386" s="15"/>
      <c r="Y386" s="15"/>
      <c r="Z386" s="15"/>
      <c r="AA386" s="15"/>
      <c r="AB386" s="15"/>
      <c r="AC386" s="15"/>
      <c r="AD386" s="15"/>
      <c r="AE386" s="15"/>
      <c r="AT386" s="270" t="s">
        <v>139</v>
      </c>
      <c r="AU386" s="270" t="s">
        <v>84</v>
      </c>
      <c r="AV386" s="15" t="s">
        <v>133</v>
      </c>
      <c r="AW386" s="15" t="s">
        <v>35</v>
      </c>
      <c r="AX386" s="15" t="s">
        <v>82</v>
      </c>
      <c r="AY386" s="270" t="s">
        <v>126</v>
      </c>
    </row>
    <row r="387" s="2" customFormat="1" ht="16.5" customHeight="1">
      <c r="A387" s="40"/>
      <c r="B387" s="41"/>
      <c r="C387" s="271" t="s">
        <v>446</v>
      </c>
      <c r="D387" s="271" t="s">
        <v>327</v>
      </c>
      <c r="E387" s="272" t="s">
        <v>447</v>
      </c>
      <c r="F387" s="273" t="s">
        <v>448</v>
      </c>
      <c r="G387" s="274" t="s">
        <v>159</v>
      </c>
      <c r="H387" s="275">
        <v>1</v>
      </c>
      <c r="I387" s="276"/>
      <c r="J387" s="277">
        <f>ROUND(I387*H387,2)</f>
        <v>0</v>
      </c>
      <c r="K387" s="273" t="s">
        <v>28</v>
      </c>
      <c r="L387" s="278"/>
      <c r="M387" s="279" t="s">
        <v>28</v>
      </c>
      <c r="N387" s="280" t="s">
        <v>47</v>
      </c>
      <c r="O387" s="87"/>
      <c r="P387" s="230">
        <f>O387*H387</f>
        <v>0</v>
      </c>
      <c r="Q387" s="230">
        <v>0</v>
      </c>
      <c r="R387" s="230">
        <f>Q387*H387</f>
        <v>0</v>
      </c>
      <c r="S387" s="230">
        <v>0</v>
      </c>
      <c r="T387" s="231">
        <f>S387*H387</f>
        <v>0</v>
      </c>
      <c r="U387" s="40"/>
      <c r="V387" s="40"/>
      <c r="W387" s="40"/>
      <c r="X387" s="40"/>
      <c r="Y387" s="40"/>
      <c r="Z387" s="40"/>
      <c r="AA387" s="40"/>
      <c r="AB387" s="40"/>
      <c r="AC387" s="40"/>
      <c r="AD387" s="40"/>
      <c r="AE387" s="40"/>
      <c r="AR387" s="232" t="s">
        <v>197</v>
      </c>
      <c r="AT387" s="232" t="s">
        <v>327</v>
      </c>
      <c r="AU387" s="232" t="s">
        <v>84</v>
      </c>
      <c r="AY387" s="19" t="s">
        <v>126</v>
      </c>
      <c r="BE387" s="233">
        <f>IF(N387="základní",J387,0)</f>
        <v>0</v>
      </c>
      <c r="BF387" s="233">
        <f>IF(N387="snížená",J387,0)</f>
        <v>0</v>
      </c>
      <c r="BG387" s="233">
        <f>IF(N387="zákl. přenesená",J387,0)</f>
        <v>0</v>
      </c>
      <c r="BH387" s="233">
        <f>IF(N387="sníž. přenesená",J387,0)</f>
        <v>0</v>
      </c>
      <c r="BI387" s="233">
        <f>IF(N387="nulová",J387,0)</f>
        <v>0</v>
      </c>
      <c r="BJ387" s="19" t="s">
        <v>133</v>
      </c>
      <c r="BK387" s="233">
        <f>ROUND(I387*H387,2)</f>
        <v>0</v>
      </c>
      <c r="BL387" s="19" t="s">
        <v>133</v>
      </c>
      <c r="BM387" s="232" t="s">
        <v>449</v>
      </c>
    </row>
    <row r="388" s="2" customFormat="1">
      <c r="A388" s="40"/>
      <c r="B388" s="41"/>
      <c r="C388" s="42"/>
      <c r="D388" s="234" t="s">
        <v>135</v>
      </c>
      <c r="E388" s="42"/>
      <c r="F388" s="235" t="s">
        <v>448</v>
      </c>
      <c r="G388" s="42"/>
      <c r="H388" s="42"/>
      <c r="I388" s="139"/>
      <c r="J388" s="42"/>
      <c r="K388" s="42"/>
      <c r="L388" s="46"/>
      <c r="M388" s="236"/>
      <c r="N388" s="237"/>
      <c r="O388" s="87"/>
      <c r="P388" s="87"/>
      <c r="Q388" s="87"/>
      <c r="R388" s="87"/>
      <c r="S388" s="87"/>
      <c r="T388" s="88"/>
      <c r="U388" s="40"/>
      <c r="V388" s="40"/>
      <c r="W388" s="40"/>
      <c r="X388" s="40"/>
      <c r="Y388" s="40"/>
      <c r="Z388" s="40"/>
      <c r="AA388" s="40"/>
      <c r="AB388" s="40"/>
      <c r="AC388" s="40"/>
      <c r="AD388" s="40"/>
      <c r="AE388" s="40"/>
      <c r="AT388" s="19" t="s">
        <v>135</v>
      </c>
      <c r="AU388" s="19" t="s">
        <v>84</v>
      </c>
    </row>
    <row r="389" s="13" customFormat="1">
      <c r="A389" s="13"/>
      <c r="B389" s="239"/>
      <c r="C389" s="240"/>
      <c r="D389" s="234" t="s">
        <v>139</v>
      </c>
      <c r="E389" s="241" t="s">
        <v>28</v>
      </c>
      <c r="F389" s="242" t="s">
        <v>450</v>
      </c>
      <c r="G389" s="240"/>
      <c r="H389" s="241" t="s">
        <v>28</v>
      </c>
      <c r="I389" s="243"/>
      <c r="J389" s="240"/>
      <c r="K389" s="240"/>
      <c r="L389" s="244"/>
      <c r="M389" s="245"/>
      <c r="N389" s="246"/>
      <c r="O389" s="246"/>
      <c r="P389" s="246"/>
      <c r="Q389" s="246"/>
      <c r="R389" s="246"/>
      <c r="S389" s="246"/>
      <c r="T389" s="247"/>
      <c r="U389" s="13"/>
      <c r="V389" s="13"/>
      <c r="W389" s="13"/>
      <c r="X389" s="13"/>
      <c r="Y389" s="13"/>
      <c r="Z389" s="13"/>
      <c r="AA389" s="13"/>
      <c r="AB389" s="13"/>
      <c r="AC389" s="13"/>
      <c r="AD389" s="13"/>
      <c r="AE389" s="13"/>
      <c r="AT389" s="248" t="s">
        <v>139</v>
      </c>
      <c r="AU389" s="248" t="s">
        <v>84</v>
      </c>
      <c r="AV389" s="13" t="s">
        <v>82</v>
      </c>
      <c r="AW389" s="13" t="s">
        <v>35</v>
      </c>
      <c r="AX389" s="13" t="s">
        <v>74</v>
      </c>
      <c r="AY389" s="248" t="s">
        <v>126</v>
      </c>
    </row>
    <row r="390" s="13" customFormat="1">
      <c r="A390" s="13"/>
      <c r="B390" s="239"/>
      <c r="C390" s="240"/>
      <c r="D390" s="234" t="s">
        <v>139</v>
      </c>
      <c r="E390" s="241" t="s">
        <v>28</v>
      </c>
      <c r="F390" s="242" t="s">
        <v>451</v>
      </c>
      <c r="G390" s="240"/>
      <c r="H390" s="241" t="s">
        <v>28</v>
      </c>
      <c r="I390" s="243"/>
      <c r="J390" s="240"/>
      <c r="K390" s="240"/>
      <c r="L390" s="244"/>
      <c r="M390" s="245"/>
      <c r="N390" s="246"/>
      <c r="O390" s="246"/>
      <c r="P390" s="246"/>
      <c r="Q390" s="246"/>
      <c r="R390" s="246"/>
      <c r="S390" s="246"/>
      <c r="T390" s="247"/>
      <c r="U390" s="13"/>
      <c r="V390" s="13"/>
      <c r="W390" s="13"/>
      <c r="X390" s="13"/>
      <c r="Y390" s="13"/>
      <c r="Z390" s="13"/>
      <c r="AA390" s="13"/>
      <c r="AB390" s="13"/>
      <c r="AC390" s="13"/>
      <c r="AD390" s="13"/>
      <c r="AE390" s="13"/>
      <c r="AT390" s="248" t="s">
        <v>139</v>
      </c>
      <c r="AU390" s="248" t="s">
        <v>84</v>
      </c>
      <c r="AV390" s="13" t="s">
        <v>82</v>
      </c>
      <c r="AW390" s="13" t="s">
        <v>35</v>
      </c>
      <c r="AX390" s="13" t="s">
        <v>74</v>
      </c>
      <c r="AY390" s="248" t="s">
        <v>126</v>
      </c>
    </row>
    <row r="391" s="13" customFormat="1">
      <c r="A391" s="13"/>
      <c r="B391" s="239"/>
      <c r="C391" s="240"/>
      <c r="D391" s="234" t="s">
        <v>139</v>
      </c>
      <c r="E391" s="241" t="s">
        <v>28</v>
      </c>
      <c r="F391" s="242" t="s">
        <v>445</v>
      </c>
      <c r="G391" s="240"/>
      <c r="H391" s="241" t="s">
        <v>28</v>
      </c>
      <c r="I391" s="243"/>
      <c r="J391" s="240"/>
      <c r="K391" s="240"/>
      <c r="L391" s="244"/>
      <c r="M391" s="245"/>
      <c r="N391" s="246"/>
      <c r="O391" s="246"/>
      <c r="P391" s="246"/>
      <c r="Q391" s="246"/>
      <c r="R391" s="246"/>
      <c r="S391" s="246"/>
      <c r="T391" s="247"/>
      <c r="U391" s="13"/>
      <c r="V391" s="13"/>
      <c r="W391" s="13"/>
      <c r="X391" s="13"/>
      <c r="Y391" s="13"/>
      <c r="Z391" s="13"/>
      <c r="AA391" s="13"/>
      <c r="AB391" s="13"/>
      <c r="AC391" s="13"/>
      <c r="AD391" s="13"/>
      <c r="AE391" s="13"/>
      <c r="AT391" s="248" t="s">
        <v>139</v>
      </c>
      <c r="AU391" s="248" t="s">
        <v>84</v>
      </c>
      <c r="AV391" s="13" t="s">
        <v>82</v>
      </c>
      <c r="AW391" s="13" t="s">
        <v>35</v>
      </c>
      <c r="AX391" s="13" t="s">
        <v>74</v>
      </c>
      <c r="AY391" s="248" t="s">
        <v>126</v>
      </c>
    </row>
    <row r="392" s="14" customFormat="1">
      <c r="A392" s="14"/>
      <c r="B392" s="249"/>
      <c r="C392" s="250"/>
      <c r="D392" s="234" t="s">
        <v>139</v>
      </c>
      <c r="E392" s="251" t="s">
        <v>28</v>
      </c>
      <c r="F392" s="252" t="s">
        <v>82</v>
      </c>
      <c r="G392" s="250"/>
      <c r="H392" s="253">
        <v>1</v>
      </c>
      <c r="I392" s="254"/>
      <c r="J392" s="250"/>
      <c r="K392" s="250"/>
      <c r="L392" s="255"/>
      <c r="M392" s="256"/>
      <c r="N392" s="257"/>
      <c r="O392" s="257"/>
      <c r="P392" s="257"/>
      <c r="Q392" s="257"/>
      <c r="R392" s="257"/>
      <c r="S392" s="257"/>
      <c r="T392" s="258"/>
      <c r="U392" s="14"/>
      <c r="V392" s="14"/>
      <c r="W392" s="14"/>
      <c r="X392" s="14"/>
      <c r="Y392" s="14"/>
      <c r="Z392" s="14"/>
      <c r="AA392" s="14"/>
      <c r="AB392" s="14"/>
      <c r="AC392" s="14"/>
      <c r="AD392" s="14"/>
      <c r="AE392" s="14"/>
      <c r="AT392" s="259" t="s">
        <v>139</v>
      </c>
      <c r="AU392" s="259" t="s">
        <v>84</v>
      </c>
      <c r="AV392" s="14" t="s">
        <v>84</v>
      </c>
      <c r="AW392" s="14" t="s">
        <v>35</v>
      </c>
      <c r="AX392" s="14" t="s">
        <v>82</v>
      </c>
      <c r="AY392" s="259" t="s">
        <v>126</v>
      </c>
    </row>
    <row r="393" s="2" customFormat="1" ht="16.5" customHeight="1">
      <c r="A393" s="40"/>
      <c r="B393" s="41"/>
      <c r="C393" s="221" t="s">
        <v>452</v>
      </c>
      <c r="D393" s="221" t="s">
        <v>128</v>
      </c>
      <c r="E393" s="222" t="s">
        <v>453</v>
      </c>
      <c r="F393" s="223" t="s">
        <v>454</v>
      </c>
      <c r="G393" s="224" t="s">
        <v>159</v>
      </c>
      <c r="H393" s="225">
        <v>2</v>
      </c>
      <c r="I393" s="226"/>
      <c r="J393" s="227">
        <f>ROUND(I393*H393,2)</f>
        <v>0</v>
      </c>
      <c r="K393" s="223" t="s">
        <v>132</v>
      </c>
      <c r="L393" s="46"/>
      <c r="M393" s="228" t="s">
        <v>28</v>
      </c>
      <c r="N393" s="229" t="s">
        <v>47</v>
      </c>
      <c r="O393" s="87"/>
      <c r="P393" s="230">
        <f>O393*H393</f>
        <v>0</v>
      </c>
      <c r="Q393" s="230">
        <v>0</v>
      </c>
      <c r="R393" s="230">
        <f>Q393*H393</f>
        <v>0</v>
      </c>
      <c r="S393" s="230">
        <v>0</v>
      </c>
      <c r="T393" s="231">
        <f>S393*H393</f>
        <v>0</v>
      </c>
      <c r="U393" s="40"/>
      <c r="V393" s="40"/>
      <c r="W393" s="40"/>
      <c r="X393" s="40"/>
      <c r="Y393" s="40"/>
      <c r="Z393" s="40"/>
      <c r="AA393" s="40"/>
      <c r="AB393" s="40"/>
      <c r="AC393" s="40"/>
      <c r="AD393" s="40"/>
      <c r="AE393" s="40"/>
      <c r="AR393" s="232" t="s">
        <v>133</v>
      </c>
      <c r="AT393" s="232" t="s">
        <v>128</v>
      </c>
      <c r="AU393" s="232" t="s">
        <v>84</v>
      </c>
      <c r="AY393" s="19" t="s">
        <v>126</v>
      </c>
      <c r="BE393" s="233">
        <f>IF(N393="základní",J393,0)</f>
        <v>0</v>
      </c>
      <c r="BF393" s="233">
        <f>IF(N393="snížená",J393,0)</f>
        <v>0</v>
      </c>
      <c r="BG393" s="233">
        <f>IF(N393="zákl. přenesená",J393,0)</f>
        <v>0</v>
      </c>
      <c r="BH393" s="233">
        <f>IF(N393="sníž. přenesená",J393,0)</f>
        <v>0</v>
      </c>
      <c r="BI393" s="233">
        <f>IF(N393="nulová",J393,0)</f>
        <v>0</v>
      </c>
      <c r="BJ393" s="19" t="s">
        <v>133</v>
      </c>
      <c r="BK393" s="233">
        <f>ROUND(I393*H393,2)</f>
        <v>0</v>
      </c>
      <c r="BL393" s="19" t="s">
        <v>133</v>
      </c>
      <c r="BM393" s="232" t="s">
        <v>455</v>
      </c>
    </row>
    <row r="394" s="2" customFormat="1">
      <c r="A394" s="40"/>
      <c r="B394" s="41"/>
      <c r="C394" s="42"/>
      <c r="D394" s="234" t="s">
        <v>135</v>
      </c>
      <c r="E394" s="42"/>
      <c r="F394" s="235" t="s">
        <v>456</v>
      </c>
      <c r="G394" s="42"/>
      <c r="H394" s="42"/>
      <c r="I394" s="139"/>
      <c r="J394" s="42"/>
      <c r="K394" s="42"/>
      <c r="L394" s="46"/>
      <c r="M394" s="236"/>
      <c r="N394" s="237"/>
      <c r="O394" s="87"/>
      <c r="P394" s="87"/>
      <c r="Q394" s="87"/>
      <c r="R394" s="87"/>
      <c r="S394" s="87"/>
      <c r="T394" s="88"/>
      <c r="U394" s="40"/>
      <c r="V394" s="40"/>
      <c r="W394" s="40"/>
      <c r="X394" s="40"/>
      <c r="Y394" s="40"/>
      <c r="Z394" s="40"/>
      <c r="AA394" s="40"/>
      <c r="AB394" s="40"/>
      <c r="AC394" s="40"/>
      <c r="AD394" s="40"/>
      <c r="AE394" s="40"/>
      <c r="AT394" s="19" t="s">
        <v>135</v>
      </c>
      <c r="AU394" s="19" t="s">
        <v>84</v>
      </c>
    </row>
    <row r="395" s="2" customFormat="1">
      <c r="A395" s="40"/>
      <c r="B395" s="41"/>
      <c r="C395" s="42"/>
      <c r="D395" s="234" t="s">
        <v>137</v>
      </c>
      <c r="E395" s="42"/>
      <c r="F395" s="238" t="s">
        <v>440</v>
      </c>
      <c r="G395" s="42"/>
      <c r="H395" s="42"/>
      <c r="I395" s="139"/>
      <c r="J395" s="42"/>
      <c r="K395" s="42"/>
      <c r="L395" s="46"/>
      <c r="M395" s="236"/>
      <c r="N395" s="237"/>
      <c r="O395" s="87"/>
      <c r="P395" s="87"/>
      <c r="Q395" s="87"/>
      <c r="R395" s="87"/>
      <c r="S395" s="87"/>
      <c r="T395" s="88"/>
      <c r="U395" s="40"/>
      <c r="V395" s="40"/>
      <c r="W395" s="40"/>
      <c r="X395" s="40"/>
      <c r="Y395" s="40"/>
      <c r="Z395" s="40"/>
      <c r="AA395" s="40"/>
      <c r="AB395" s="40"/>
      <c r="AC395" s="40"/>
      <c r="AD395" s="40"/>
      <c r="AE395" s="40"/>
      <c r="AT395" s="19" t="s">
        <v>137</v>
      </c>
      <c r="AU395" s="19" t="s">
        <v>84</v>
      </c>
    </row>
    <row r="396" s="13" customFormat="1">
      <c r="A396" s="13"/>
      <c r="B396" s="239"/>
      <c r="C396" s="240"/>
      <c r="D396" s="234" t="s">
        <v>139</v>
      </c>
      <c r="E396" s="241" t="s">
        <v>28</v>
      </c>
      <c r="F396" s="242" t="s">
        <v>457</v>
      </c>
      <c r="G396" s="240"/>
      <c r="H396" s="241" t="s">
        <v>28</v>
      </c>
      <c r="I396" s="243"/>
      <c r="J396" s="240"/>
      <c r="K396" s="240"/>
      <c r="L396" s="244"/>
      <c r="M396" s="245"/>
      <c r="N396" s="246"/>
      <c r="O396" s="246"/>
      <c r="P396" s="246"/>
      <c r="Q396" s="246"/>
      <c r="R396" s="246"/>
      <c r="S396" s="246"/>
      <c r="T396" s="247"/>
      <c r="U396" s="13"/>
      <c r="V396" s="13"/>
      <c r="W396" s="13"/>
      <c r="X396" s="13"/>
      <c r="Y396" s="13"/>
      <c r="Z396" s="13"/>
      <c r="AA396" s="13"/>
      <c r="AB396" s="13"/>
      <c r="AC396" s="13"/>
      <c r="AD396" s="13"/>
      <c r="AE396" s="13"/>
      <c r="AT396" s="248" t="s">
        <v>139</v>
      </c>
      <c r="AU396" s="248" t="s">
        <v>84</v>
      </c>
      <c r="AV396" s="13" t="s">
        <v>82</v>
      </c>
      <c r="AW396" s="13" t="s">
        <v>35</v>
      </c>
      <c r="AX396" s="13" t="s">
        <v>74</v>
      </c>
      <c r="AY396" s="248" t="s">
        <v>126</v>
      </c>
    </row>
    <row r="397" s="13" customFormat="1">
      <c r="A397" s="13"/>
      <c r="B397" s="239"/>
      <c r="C397" s="240"/>
      <c r="D397" s="234" t="s">
        <v>139</v>
      </c>
      <c r="E397" s="241" t="s">
        <v>28</v>
      </c>
      <c r="F397" s="242" t="s">
        <v>458</v>
      </c>
      <c r="G397" s="240"/>
      <c r="H397" s="241" t="s">
        <v>28</v>
      </c>
      <c r="I397" s="243"/>
      <c r="J397" s="240"/>
      <c r="K397" s="240"/>
      <c r="L397" s="244"/>
      <c r="M397" s="245"/>
      <c r="N397" s="246"/>
      <c r="O397" s="246"/>
      <c r="P397" s="246"/>
      <c r="Q397" s="246"/>
      <c r="R397" s="246"/>
      <c r="S397" s="246"/>
      <c r="T397" s="247"/>
      <c r="U397" s="13"/>
      <c r="V397" s="13"/>
      <c r="W397" s="13"/>
      <c r="X397" s="13"/>
      <c r="Y397" s="13"/>
      <c r="Z397" s="13"/>
      <c r="AA397" s="13"/>
      <c r="AB397" s="13"/>
      <c r="AC397" s="13"/>
      <c r="AD397" s="13"/>
      <c r="AE397" s="13"/>
      <c r="AT397" s="248" t="s">
        <v>139</v>
      </c>
      <c r="AU397" s="248" t="s">
        <v>84</v>
      </c>
      <c r="AV397" s="13" t="s">
        <v>82</v>
      </c>
      <c r="AW397" s="13" t="s">
        <v>35</v>
      </c>
      <c r="AX397" s="13" t="s">
        <v>74</v>
      </c>
      <c r="AY397" s="248" t="s">
        <v>126</v>
      </c>
    </row>
    <row r="398" s="13" customFormat="1">
      <c r="A398" s="13"/>
      <c r="B398" s="239"/>
      <c r="C398" s="240"/>
      <c r="D398" s="234" t="s">
        <v>139</v>
      </c>
      <c r="E398" s="241" t="s">
        <v>28</v>
      </c>
      <c r="F398" s="242" t="s">
        <v>459</v>
      </c>
      <c r="G398" s="240"/>
      <c r="H398" s="241" t="s">
        <v>28</v>
      </c>
      <c r="I398" s="243"/>
      <c r="J398" s="240"/>
      <c r="K398" s="240"/>
      <c r="L398" s="244"/>
      <c r="M398" s="245"/>
      <c r="N398" s="246"/>
      <c r="O398" s="246"/>
      <c r="P398" s="246"/>
      <c r="Q398" s="246"/>
      <c r="R398" s="246"/>
      <c r="S398" s="246"/>
      <c r="T398" s="247"/>
      <c r="U398" s="13"/>
      <c r="V398" s="13"/>
      <c r="W398" s="13"/>
      <c r="X398" s="13"/>
      <c r="Y398" s="13"/>
      <c r="Z398" s="13"/>
      <c r="AA398" s="13"/>
      <c r="AB398" s="13"/>
      <c r="AC398" s="13"/>
      <c r="AD398" s="13"/>
      <c r="AE398" s="13"/>
      <c r="AT398" s="248" t="s">
        <v>139</v>
      </c>
      <c r="AU398" s="248" t="s">
        <v>84</v>
      </c>
      <c r="AV398" s="13" t="s">
        <v>82</v>
      </c>
      <c r="AW398" s="13" t="s">
        <v>35</v>
      </c>
      <c r="AX398" s="13" t="s">
        <v>74</v>
      </c>
      <c r="AY398" s="248" t="s">
        <v>126</v>
      </c>
    </row>
    <row r="399" s="14" customFormat="1">
      <c r="A399" s="14"/>
      <c r="B399" s="249"/>
      <c r="C399" s="250"/>
      <c r="D399" s="234" t="s">
        <v>139</v>
      </c>
      <c r="E399" s="251" t="s">
        <v>28</v>
      </c>
      <c r="F399" s="252" t="s">
        <v>84</v>
      </c>
      <c r="G399" s="250"/>
      <c r="H399" s="253">
        <v>2</v>
      </c>
      <c r="I399" s="254"/>
      <c r="J399" s="250"/>
      <c r="K399" s="250"/>
      <c r="L399" s="255"/>
      <c r="M399" s="256"/>
      <c r="N399" s="257"/>
      <c r="O399" s="257"/>
      <c r="P399" s="257"/>
      <c r="Q399" s="257"/>
      <c r="R399" s="257"/>
      <c r="S399" s="257"/>
      <c r="T399" s="258"/>
      <c r="U399" s="14"/>
      <c r="V399" s="14"/>
      <c r="W399" s="14"/>
      <c r="X399" s="14"/>
      <c r="Y399" s="14"/>
      <c r="Z399" s="14"/>
      <c r="AA399" s="14"/>
      <c r="AB399" s="14"/>
      <c r="AC399" s="14"/>
      <c r="AD399" s="14"/>
      <c r="AE399" s="14"/>
      <c r="AT399" s="259" t="s">
        <v>139</v>
      </c>
      <c r="AU399" s="259" t="s">
        <v>84</v>
      </c>
      <c r="AV399" s="14" t="s">
        <v>84</v>
      </c>
      <c r="AW399" s="14" t="s">
        <v>35</v>
      </c>
      <c r="AX399" s="14" t="s">
        <v>82</v>
      </c>
      <c r="AY399" s="259" t="s">
        <v>126</v>
      </c>
    </row>
    <row r="400" s="2" customFormat="1" ht="16.5" customHeight="1">
      <c r="A400" s="40"/>
      <c r="B400" s="41"/>
      <c r="C400" s="271" t="s">
        <v>460</v>
      </c>
      <c r="D400" s="271" t="s">
        <v>327</v>
      </c>
      <c r="E400" s="272" t="s">
        <v>461</v>
      </c>
      <c r="F400" s="273" t="s">
        <v>462</v>
      </c>
      <c r="G400" s="274" t="s">
        <v>159</v>
      </c>
      <c r="H400" s="275">
        <v>1</v>
      </c>
      <c r="I400" s="276"/>
      <c r="J400" s="277">
        <f>ROUND(I400*H400,2)</f>
        <v>0</v>
      </c>
      <c r="K400" s="273" t="s">
        <v>28</v>
      </c>
      <c r="L400" s="278"/>
      <c r="M400" s="279" t="s">
        <v>28</v>
      </c>
      <c r="N400" s="280" t="s">
        <v>47</v>
      </c>
      <c r="O400" s="87"/>
      <c r="P400" s="230">
        <f>O400*H400</f>
        <v>0</v>
      </c>
      <c r="Q400" s="230">
        <v>0</v>
      </c>
      <c r="R400" s="230">
        <f>Q400*H400</f>
        <v>0</v>
      </c>
      <c r="S400" s="230">
        <v>0</v>
      </c>
      <c r="T400" s="231">
        <f>S400*H400</f>
        <v>0</v>
      </c>
      <c r="U400" s="40"/>
      <c r="V400" s="40"/>
      <c r="W400" s="40"/>
      <c r="X400" s="40"/>
      <c r="Y400" s="40"/>
      <c r="Z400" s="40"/>
      <c r="AA400" s="40"/>
      <c r="AB400" s="40"/>
      <c r="AC400" s="40"/>
      <c r="AD400" s="40"/>
      <c r="AE400" s="40"/>
      <c r="AR400" s="232" t="s">
        <v>197</v>
      </c>
      <c r="AT400" s="232" t="s">
        <v>327</v>
      </c>
      <c r="AU400" s="232" t="s">
        <v>84</v>
      </c>
      <c r="AY400" s="19" t="s">
        <v>126</v>
      </c>
      <c r="BE400" s="233">
        <f>IF(N400="základní",J400,0)</f>
        <v>0</v>
      </c>
      <c r="BF400" s="233">
        <f>IF(N400="snížená",J400,0)</f>
        <v>0</v>
      </c>
      <c r="BG400" s="233">
        <f>IF(N400="zákl. přenesená",J400,0)</f>
        <v>0</v>
      </c>
      <c r="BH400" s="233">
        <f>IF(N400="sníž. přenesená",J400,0)</f>
        <v>0</v>
      </c>
      <c r="BI400" s="233">
        <f>IF(N400="nulová",J400,0)</f>
        <v>0</v>
      </c>
      <c r="BJ400" s="19" t="s">
        <v>133</v>
      </c>
      <c r="BK400" s="233">
        <f>ROUND(I400*H400,2)</f>
        <v>0</v>
      </c>
      <c r="BL400" s="19" t="s">
        <v>133</v>
      </c>
      <c r="BM400" s="232" t="s">
        <v>463</v>
      </c>
    </row>
    <row r="401" s="2" customFormat="1">
      <c r="A401" s="40"/>
      <c r="B401" s="41"/>
      <c r="C401" s="42"/>
      <c r="D401" s="234" t="s">
        <v>135</v>
      </c>
      <c r="E401" s="42"/>
      <c r="F401" s="235" t="s">
        <v>462</v>
      </c>
      <c r="G401" s="42"/>
      <c r="H401" s="42"/>
      <c r="I401" s="139"/>
      <c r="J401" s="42"/>
      <c r="K401" s="42"/>
      <c r="L401" s="46"/>
      <c r="M401" s="236"/>
      <c r="N401" s="237"/>
      <c r="O401" s="87"/>
      <c r="P401" s="87"/>
      <c r="Q401" s="87"/>
      <c r="R401" s="87"/>
      <c r="S401" s="87"/>
      <c r="T401" s="88"/>
      <c r="U401" s="40"/>
      <c r="V401" s="40"/>
      <c r="W401" s="40"/>
      <c r="X401" s="40"/>
      <c r="Y401" s="40"/>
      <c r="Z401" s="40"/>
      <c r="AA401" s="40"/>
      <c r="AB401" s="40"/>
      <c r="AC401" s="40"/>
      <c r="AD401" s="40"/>
      <c r="AE401" s="40"/>
      <c r="AT401" s="19" t="s">
        <v>135</v>
      </c>
      <c r="AU401" s="19" t="s">
        <v>84</v>
      </c>
    </row>
    <row r="402" s="13" customFormat="1">
      <c r="A402" s="13"/>
      <c r="B402" s="239"/>
      <c r="C402" s="240"/>
      <c r="D402" s="234" t="s">
        <v>139</v>
      </c>
      <c r="E402" s="241" t="s">
        <v>28</v>
      </c>
      <c r="F402" s="242" t="s">
        <v>464</v>
      </c>
      <c r="G402" s="240"/>
      <c r="H402" s="241" t="s">
        <v>28</v>
      </c>
      <c r="I402" s="243"/>
      <c r="J402" s="240"/>
      <c r="K402" s="240"/>
      <c r="L402" s="244"/>
      <c r="M402" s="245"/>
      <c r="N402" s="246"/>
      <c r="O402" s="246"/>
      <c r="P402" s="246"/>
      <c r="Q402" s="246"/>
      <c r="R402" s="246"/>
      <c r="S402" s="246"/>
      <c r="T402" s="247"/>
      <c r="U402" s="13"/>
      <c r="V402" s="13"/>
      <c r="W402" s="13"/>
      <c r="X402" s="13"/>
      <c r="Y402" s="13"/>
      <c r="Z402" s="13"/>
      <c r="AA402" s="13"/>
      <c r="AB402" s="13"/>
      <c r="AC402" s="13"/>
      <c r="AD402" s="13"/>
      <c r="AE402" s="13"/>
      <c r="AT402" s="248" t="s">
        <v>139</v>
      </c>
      <c r="AU402" s="248" t="s">
        <v>84</v>
      </c>
      <c r="AV402" s="13" t="s">
        <v>82</v>
      </c>
      <c r="AW402" s="13" t="s">
        <v>35</v>
      </c>
      <c r="AX402" s="13" t="s">
        <v>74</v>
      </c>
      <c r="AY402" s="248" t="s">
        <v>126</v>
      </c>
    </row>
    <row r="403" s="13" customFormat="1">
      <c r="A403" s="13"/>
      <c r="B403" s="239"/>
      <c r="C403" s="240"/>
      <c r="D403" s="234" t="s">
        <v>139</v>
      </c>
      <c r="E403" s="241" t="s">
        <v>28</v>
      </c>
      <c r="F403" s="242" t="s">
        <v>465</v>
      </c>
      <c r="G403" s="240"/>
      <c r="H403" s="241" t="s">
        <v>28</v>
      </c>
      <c r="I403" s="243"/>
      <c r="J403" s="240"/>
      <c r="K403" s="240"/>
      <c r="L403" s="244"/>
      <c r="M403" s="245"/>
      <c r="N403" s="246"/>
      <c r="O403" s="246"/>
      <c r="P403" s="246"/>
      <c r="Q403" s="246"/>
      <c r="R403" s="246"/>
      <c r="S403" s="246"/>
      <c r="T403" s="247"/>
      <c r="U403" s="13"/>
      <c r="V403" s="13"/>
      <c r="W403" s="13"/>
      <c r="X403" s="13"/>
      <c r="Y403" s="13"/>
      <c r="Z403" s="13"/>
      <c r="AA403" s="13"/>
      <c r="AB403" s="13"/>
      <c r="AC403" s="13"/>
      <c r="AD403" s="13"/>
      <c r="AE403" s="13"/>
      <c r="AT403" s="248" t="s">
        <v>139</v>
      </c>
      <c r="AU403" s="248" t="s">
        <v>84</v>
      </c>
      <c r="AV403" s="13" t="s">
        <v>82</v>
      </c>
      <c r="AW403" s="13" t="s">
        <v>35</v>
      </c>
      <c r="AX403" s="13" t="s">
        <v>74</v>
      </c>
      <c r="AY403" s="248" t="s">
        <v>126</v>
      </c>
    </row>
    <row r="404" s="13" customFormat="1">
      <c r="A404" s="13"/>
      <c r="B404" s="239"/>
      <c r="C404" s="240"/>
      <c r="D404" s="234" t="s">
        <v>139</v>
      </c>
      <c r="E404" s="241" t="s">
        <v>28</v>
      </c>
      <c r="F404" s="242" t="s">
        <v>459</v>
      </c>
      <c r="G404" s="240"/>
      <c r="H404" s="241" t="s">
        <v>28</v>
      </c>
      <c r="I404" s="243"/>
      <c r="J404" s="240"/>
      <c r="K404" s="240"/>
      <c r="L404" s="244"/>
      <c r="M404" s="245"/>
      <c r="N404" s="246"/>
      <c r="O404" s="246"/>
      <c r="P404" s="246"/>
      <c r="Q404" s="246"/>
      <c r="R404" s="246"/>
      <c r="S404" s="246"/>
      <c r="T404" s="247"/>
      <c r="U404" s="13"/>
      <c r="V404" s="13"/>
      <c r="W404" s="13"/>
      <c r="X404" s="13"/>
      <c r="Y404" s="13"/>
      <c r="Z404" s="13"/>
      <c r="AA404" s="13"/>
      <c r="AB404" s="13"/>
      <c r="AC404" s="13"/>
      <c r="AD404" s="13"/>
      <c r="AE404" s="13"/>
      <c r="AT404" s="248" t="s">
        <v>139</v>
      </c>
      <c r="AU404" s="248" t="s">
        <v>84</v>
      </c>
      <c r="AV404" s="13" t="s">
        <v>82</v>
      </c>
      <c r="AW404" s="13" t="s">
        <v>35</v>
      </c>
      <c r="AX404" s="13" t="s">
        <v>74</v>
      </c>
      <c r="AY404" s="248" t="s">
        <v>126</v>
      </c>
    </row>
    <row r="405" s="14" customFormat="1">
      <c r="A405" s="14"/>
      <c r="B405" s="249"/>
      <c r="C405" s="250"/>
      <c r="D405" s="234" t="s">
        <v>139</v>
      </c>
      <c r="E405" s="251" t="s">
        <v>28</v>
      </c>
      <c r="F405" s="252" t="s">
        <v>82</v>
      </c>
      <c r="G405" s="250"/>
      <c r="H405" s="253">
        <v>1</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139</v>
      </c>
      <c r="AU405" s="259" t="s">
        <v>84</v>
      </c>
      <c r="AV405" s="14" t="s">
        <v>84</v>
      </c>
      <c r="AW405" s="14" t="s">
        <v>35</v>
      </c>
      <c r="AX405" s="14" t="s">
        <v>82</v>
      </c>
      <c r="AY405" s="259" t="s">
        <v>126</v>
      </c>
    </row>
    <row r="406" s="2" customFormat="1" ht="16.5" customHeight="1">
      <c r="A406" s="40"/>
      <c r="B406" s="41"/>
      <c r="C406" s="221" t="s">
        <v>466</v>
      </c>
      <c r="D406" s="221" t="s">
        <v>128</v>
      </c>
      <c r="E406" s="222" t="s">
        <v>467</v>
      </c>
      <c r="F406" s="223" t="s">
        <v>468</v>
      </c>
      <c r="G406" s="224" t="s">
        <v>200</v>
      </c>
      <c r="H406" s="225">
        <v>40</v>
      </c>
      <c r="I406" s="226"/>
      <c r="J406" s="227">
        <f>ROUND(I406*H406,2)</f>
        <v>0</v>
      </c>
      <c r="K406" s="223" t="s">
        <v>132</v>
      </c>
      <c r="L406" s="46"/>
      <c r="M406" s="228" t="s">
        <v>28</v>
      </c>
      <c r="N406" s="229" t="s">
        <v>47</v>
      </c>
      <c r="O406" s="87"/>
      <c r="P406" s="230">
        <f>O406*H406</f>
        <v>0</v>
      </c>
      <c r="Q406" s="230">
        <v>0</v>
      </c>
      <c r="R406" s="230">
        <f>Q406*H406</f>
        <v>0</v>
      </c>
      <c r="S406" s="230">
        <v>0</v>
      </c>
      <c r="T406" s="231">
        <f>S406*H406</f>
        <v>0</v>
      </c>
      <c r="U406" s="40"/>
      <c r="V406" s="40"/>
      <c r="W406" s="40"/>
      <c r="X406" s="40"/>
      <c r="Y406" s="40"/>
      <c r="Z406" s="40"/>
      <c r="AA406" s="40"/>
      <c r="AB406" s="40"/>
      <c r="AC406" s="40"/>
      <c r="AD406" s="40"/>
      <c r="AE406" s="40"/>
      <c r="AR406" s="232" t="s">
        <v>133</v>
      </c>
      <c r="AT406" s="232" t="s">
        <v>128</v>
      </c>
      <c r="AU406" s="232" t="s">
        <v>84</v>
      </c>
      <c r="AY406" s="19" t="s">
        <v>126</v>
      </c>
      <c r="BE406" s="233">
        <f>IF(N406="základní",J406,0)</f>
        <v>0</v>
      </c>
      <c r="BF406" s="233">
        <f>IF(N406="snížená",J406,0)</f>
        <v>0</v>
      </c>
      <c r="BG406" s="233">
        <f>IF(N406="zákl. přenesená",J406,0)</f>
        <v>0</v>
      </c>
      <c r="BH406" s="233">
        <f>IF(N406="sníž. přenesená",J406,0)</f>
        <v>0</v>
      </c>
      <c r="BI406" s="233">
        <f>IF(N406="nulová",J406,0)</f>
        <v>0</v>
      </c>
      <c r="BJ406" s="19" t="s">
        <v>133</v>
      </c>
      <c r="BK406" s="233">
        <f>ROUND(I406*H406,2)</f>
        <v>0</v>
      </c>
      <c r="BL406" s="19" t="s">
        <v>133</v>
      </c>
      <c r="BM406" s="232" t="s">
        <v>469</v>
      </c>
    </row>
    <row r="407" s="2" customFormat="1">
      <c r="A407" s="40"/>
      <c r="B407" s="41"/>
      <c r="C407" s="42"/>
      <c r="D407" s="234" t="s">
        <v>135</v>
      </c>
      <c r="E407" s="42"/>
      <c r="F407" s="235" t="s">
        <v>470</v>
      </c>
      <c r="G407" s="42"/>
      <c r="H407" s="42"/>
      <c r="I407" s="139"/>
      <c r="J407" s="42"/>
      <c r="K407" s="42"/>
      <c r="L407" s="46"/>
      <c r="M407" s="236"/>
      <c r="N407" s="237"/>
      <c r="O407" s="87"/>
      <c r="P407" s="87"/>
      <c r="Q407" s="87"/>
      <c r="R407" s="87"/>
      <c r="S407" s="87"/>
      <c r="T407" s="88"/>
      <c r="U407" s="40"/>
      <c r="V407" s="40"/>
      <c r="W407" s="40"/>
      <c r="X407" s="40"/>
      <c r="Y407" s="40"/>
      <c r="Z407" s="40"/>
      <c r="AA407" s="40"/>
      <c r="AB407" s="40"/>
      <c r="AC407" s="40"/>
      <c r="AD407" s="40"/>
      <c r="AE407" s="40"/>
      <c r="AT407" s="19" t="s">
        <v>135</v>
      </c>
      <c r="AU407" s="19" t="s">
        <v>84</v>
      </c>
    </row>
    <row r="408" s="2" customFormat="1">
      <c r="A408" s="40"/>
      <c r="B408" s="41"/>
      <c r="C408" s="42"/>
      <c r="D408" s="234" t="s">
        <v>137</v>
      </c>
      <c r="E408" s="42"/>
      <c r="F408" s="238" t="s">
        <v>471</v>
      </c>
      <c r="G408" s="42"/>
      <c r="H408" s="42"/>
      <c r="I408" s="139"/>
      <c r="J408" s="42"/>
      <c r="K408" s="42"/>
      <c r="L408" s="46"/>
      <c r="M408" s="236"/>
      <c r="N408" s="237"/>
      <c r="O408" s="87"/>
      <c r="P408" s="87"/>
      <c r="Q408" s="87"/>
      <c r="R408" s="87"/>
      <c r="S408" s="87"/>
      <c r="T408" s="88"/>
      <c r="U408" s="40"/>
      <c r="V408" s="40"/>
      <c r="W408" s="40"/>
      <c r="X408" s="40"/>
      <c r="Y408" s="40"/>
      <c r="Z408" s="40"/>
      <c r="AA408" s="40"/>
      <c r="AB408" s="40"/>
      <c r="AC408" s="40"/>
      <c r="AD408" s="40"/>
      <c r="AE408" s="40"/>
      <c r="AT408" s="19" t="s">
        <v>137</v>
      </c>
      <c r="AU408" s="19" t="s">
        <v>84</v>
      </c>
    </row>
    <row r="409" s="13" customFormat="1">
      <c r="A409" s="13"/>
      <c r="B409" s="239"/>
      <c r="C409" s="240"/>
      <c r="D409" s="234" t="s">
        <v>139</v>
      </c>
      <c r="E409" s="241" t="s">
        <v>28</v>
      </c>
      <c r="F409" s="242" t="s">
        <v>472</v>
      </c>
      <c r="G409" s="240"/>
      <c r="H409" s="241" t="s">
        <v>28</v>
      </c>
      <c r="I409" s="243"/>
      <c r="J409" s="240"/>
      <c r="K409" s="240"/>
      <c r="L409" s="244"/>
      <c r="M409" s="245"/>
      <c r="N409" s="246"/>
      <c r="O409" s="246"/>
      <c r="P409" s="246"/>
      <c r="Q409" s="246"/>
      <c r="R409" s="246"/>
      <c r="S409" s="246"/>
      <c r="T409" s="247"/>
      <c r="U409" s="13"/>
      <c r="V409" s="13"/>
      <c r="W409" s="13"/>
      <c r="X409" s="13"/>
      <c r="Y409" s="13"/>
      <c r="Z409" s="13"/>
      <c r="AA409" s="13"/>
      <c r="AB409" s="13"/>
      <c r="AC409" s="13"/>
      <c r="AD409" s="13"/>
      <c r="AE409" s="13"/>
      <c r="AT409" s="248" t="s">
        <v>139</v>
      </c>
      <c r="AU409" s="248" t="s">
        <v>84</v>
      </c>
      <c r="AV409" s="13" t="s">
        <v>82</v>
      </c>
      <c r="AW409" s="13" t="s">
        <v>35</v>
      </c>
      <c r="AX409" s="13" t="s">
        <v>74</v>
      </c>
      <c r="AY409" s="248" t="s">
        <v>126</v>
      </c>
    </row>
    <row r="410" s="13" customFormat="1">
      <c r="A410" s="13"/>
      <c r="B410" s="239"/>
      <c r="C410" s="240"/>
      <c r="D410" s="234" t="s">
        <v>139</v>
      </c>
      <c r="E410" s="241" t="s">
        <v>28</v>
      </c>
      <c r="F410" s="242" t="s">
        <v>205</v>
      </c>
      <c r="G410" s="240"/>
      <c r="H410" s="241" t="s">
        <v>28</v>
      </c>
      <c r="I410" s="243"/>
      <c r="J410" s="240"/>
      <c r="K410" s="240"/>
      <c r="L410" s="244"/>
      <c r="M410" s="245"/>
      <c r="N410" s="246"/>
      <c r="O410" s="246"/>
      <c r="P410" s="246"/>
      <c r="Q410" s="246"/>
      <c r="R410" s="246"/>
      <c r="S410" s="246"/>
      <c r="T410" s="247"/>
      <c r="U410" s="13"/>
      <c r="V410" s="13"/>
      <c r="W410" s="13"/>
      <c r="X410" s="13"/>
      <c r="Y410" s="13"/>
      <c r="Z410" s="13"/>
      <c r="AA410" s="13"/>
      <c r="AB410" s="13"/>
      <c r="AC410" s="13"/>
      <c r="AD410" s="13"/>
      <c r="AE410" s="13"/>
      <c r="AT410" s="248" t="s">
        <v>139</v>
      </c>
      <c r="AU410" s="248" t="s">
        <v>84</v>
      </c>
      <c r="AV410" s="13" t="s">
        <v>82</v>
      </c>
      <c r="AW410" s="13" t="s">
        <v>35</v>
      </c>
      <c r="AX410" s="13" t="s">
        <v>74</v>
      </c>
      <c r="AY410" s="248" t="s">
        <v>126</v>
      </c>
    </row>
    <row r="411" s="13" customFormat="1">
      <c r="A411" s="13"/>
      <c r="B411" s="239"/>
      <c r="C411" s="240"/>
      <c r="D411" s="234" t="s">
        <v>139</v>
      </c>
      <c r="E411" s="241" t="s">
        <v>28</v>
      </c>
      <c r="F411" s="242" t="s">
        <v>473</v>
      </c>
      <c r="G411" s="240"/>
      <c r="H411" s="241" t="s">
        <v>28</v>
      </c>
      <c r="I411" s="243"/>
      <c r="J411" s="240"/>
      <c r="K411" s="240"/>
      <c r="L411" s="244"/>
      <c r="M411" s="245"/>
      <c r="N411" s="246"/>
      <c r="O411" s="246"/>
      <c r="P411" s="246"/>
      <c r="Q411" s="246"/>
      <c r="R411" s="246"/>
      <c r="S411" s="246"/>
      <c r="T411" s="247"/>
      <c r="U411" s="13"/>
      <c r="V411" s="13"/>
      <c r="W411" s="13"/>
      <c r="X411" s="13"/>
      <c r="Y411" s="13"/>
      <c r="Z411" s="13"/>
      <c r="AA411" s="13"/>
      <c r="AB411" s="13"/>
      <c r="AC411" s="13"/>
      <c r="AD411" s="13"/>
      <c r="AE411" s="13"/>
      <c r="AT411" s="248" t="s">
        <v>139</v>
      </c>
      <c r="AU411" s="248" t="s">
        <v>84</v>
      </c>
      <c r="AV411" s="13" t="s">
        <v>82</v>
      </c>
      <c r="AW411" s="13" t="s">
        <v>35</v>
      </c>
      <c r="AX411" s="13" t="s">
        <v>74</v>
      </c>
      <c r="AY411" s="248" t="s">
        <v>126</v>
      </c>
    </row>
    <row r="412" s="14" customFormat="1">
      <c r="A412" s="14"/>
      <c r="B412" s="249"/>
      <c r="C412" s="250"/>
      <c r="D412" s="234" t="s">
        <v>139</v>
      </c>
      <c r="E412" s="251" t="s">
        <v>28</v>
      </c>
      <c r="F412" s="252" t="s">
        <v>474</v>
      </c>
      <c r="G412" s="250"/>
      <c r="H412" s="253">
        <v>3</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139</v>
      </c>
      <c r="AU412" s="259" t="s">
        <v>84</v>
      </c>
      <c r="AV412" s="14" t="s">
        <v>84</v>
      </c>
      <c r="AW412" s="14" t="s">
        <v>35</v>
      </c>
      <c r="AX412" s="14" t="s">
        <v>74</v>
      </c>
      <c r="AY412" s="259" t="s">
        <v>126</v>
      </c>
    </row>
    <row r="413" s="13" customFormat="1">
      <c r="A413" s="13"/>
      <c r="B413" s="239"/>
      <c r="C413" s="240"/>
      <c r="D413" s="234" t="s">
        <v>139</v>
      </c>
      <c r="E413" s="241" t="s">
        <v>28</v>
      </c>
      <c r="F413" s="242" t="s">
        <v>475</v>
      </c>
      <c r="G413" s="240"/>
      <c r="H413" s="241" t="s">
        <v>28</v>
      </c>
      <c r="I413" s="243"/>
      <c r="J413" s="240"/>
      <c r="K413" s="240"/>
      <c r="L413" s="244"/>
      <c r="M413" s="245"/>
      <c r="N413" s="246"/>
      <c r="O413" s="246"/>
      <c r="P413" s="246"/>
      <c r="Q413" s="246"/>
      <c r="R413" s="246"/>
      <c r="S413" s="246"/>
      <c r="T413" s="247"/>
      <c r="U413" s="13"/>
      <c r="V413" s="13"/>
      <c r="W413" s="13"/>
      <c r="X413" s="13"/>
      <c r="Y413" s="13"/>
      <c r="Z413" s="13"/>
      <c r="AA413" s="13"/>
      <c r="AB413" s="13"/>
      <c r="AC413" s="13"/>
      <c r="AD413" s="13"/>
      <c r="AE413" s="13"/>
      <c r="AT413" s="248" t="s">
        <v>139</v>
      </c>
      <c r="AU413" s="248" t="s">
        <v>84</v>
      </c>
      <c r="AV413" s="13" t="s">
        <v>82</v>
      </c>
      <c r="AW413" s="13" t="s">
        <v>35</v>
      </c>
      <c r="AX413" s="13" t="s">
        <v>74</v>
      </c>
      <c r="AY413" s="248" t="s">
        <v>126</v>
      </c>
    </row>
    <row r="414" s="14" customFormat="1">
      <c r="A414" s="14"/>
      <c r="B414" s="249"/>
      <c r="C414" s="250"/>
      <c r="D414" s="234" t="s">
        <v>139</v>
      </c>
      <c r="E414" s="251" t="s">
        <v>28</v>
      </c>
      <c r="F414" s="252" t="s">
        <v>476</v>
      </c>
      <c r="G414" s="250"/>
      <c r="H414" s="253">
        <v>17</v>
      </c>
      <c r="I414" s="254"/>
      <c r="J414" s="250"/>
      <c r="K414" s="250"/>
      <c r="L414" s="255"/>
      <c r="M414" s="256"/>
      <c r="N414" s="257"/>
      <c r="O414" s="257"/>
      <c r="P414" s="257"/>
      <c r="Q414" s="257"/>
      <c r="R414" s="257"/>
      <c r="S414" s="257"/>
      <c r="T414" s="258"/>
      <c r="U414" s="14"/>
      <c r="V414" s="14"/>
      <c r="W414" s="14"/>
      <c r="X414" s="14"/>
      <c r="Y414" s="14"/>
      <c r="Z414" s="14"/>
      <c r="AA414" s="14"/>
      <c r="AB414" s="14"/>
      <c r="AC414" s="14"/>
      <c r="AD414" s="14"/>
      <c r="AE414" s="14"/>
      <c r="AT414" s="259" t="s">
        <v>139</v>
      </c>
      <c r="AU414" s="259" t="s">
        <v>84</v>
      </c>
      <c r="AV414" s="14" t="s">
        <v>84</v>
      </c>
      <c r="AW414" s="14" t="s">
        <v>35</v>
      </c>
      <c r="AX414" s="14" t="s">
        <v>74</v>
      </c>
      <c r="AY414" s="259" t="s">
        <v>126</v>
      </c>
    </row>
    <row r="415" s="13" customFormat="1">
      <c r="A415" s="13"/>
      <c r="B415" s="239"/>
      <c r="C415" s="240"/>
      <c r="D415" s="234" t="s">
        <v>139</v>
      </c>
      <c r="E415" s="241" t="s">
        <v>28</v>
      </c>
      <c r="F415" s="242" t="s">
        <v>477</v>
      </c>
      <c r="G415" s="240"/>
      <c r="H415" s="241" t="s">
        <v>28</v>
      </c>
      <c r="I415" s="243"/>
      <c r="J415" s="240"/>
      <c r="K415" s="240"/>
      <c r="L415" s="244"/>
      <c r="M415" s="245"/>
      <c r="N415" s="246"/>
      <c r="O415" s="246"/>
      <c r="P415" s="246"/>
      <c r="Q415" s="246"/>
      <c r="R415" s="246"/>
      <c r="S415" s="246"/>
      <c r="T415" s="247"/>
      <c r="U415" s="13"/>
      <c r="V415" s="13"/>
      <c r="W415" s="13"/>
      <c r="X415" s="13"/>
      <c r="Y415" s="13"/>
      <c r="Z415" s="13"/>
      <c r="AA415" s="13"/>
      <c r="AB415" s="13"/>
      <c r="AC415" s="13"/>
      <c r="AD415" s="13"/>
      <c r="AE415" s="13"/>
      <c r="AT415" s="248" t="s">
        <v>139</v>
      </c>
      <c r="AU415" s="248" t="s">
        <v>84</v>
      </c>
      <c r="AV415" s="13" t="s">
        <v>82</v>
      </c>
      <c r="AW415" s="13" t="s">
        <v>35</v>
      </c>
      <c r="AX415" s="13" t="s">
        <v>74</v>
      </c>
      <c r="AY415" s="248" t="s">
        <v>126</v>
      </c>
    </row>
    <row r="416" s="14" customFormat="1">
      <c r="A416" s="14"/>
      <c r="B416" s="249"/>
      <c r="C416" s="250"/>
      <c r="D416" s="234" t="s">
        <v>139</v>
      </c>
      <c r="E416" s="251" t="s">
        <v>28</v>
      </c>
      <c r="F416" s="252" t="s">
        <v>478</v>
      </c>
      <c r="G416" s="250"/>
      <c r="H416" s="253">
        <v>15</v>
      </c>
      <c r="I416" s="254"/>
      <c r="J416" s="250"/>
      <c r="K416" s="250"/>
      <c r="L416" s="255"/>
      <c r="M416" s="256"/>
      <c r="N416" s="257"/>
      <c r="O416" s="257"/>
      <c r="P416" s="257"/>
      <c r="Q416" s="257"/>
      <c r="R416" s="257"/>
      <c r="S416" s="257"/>
      <c r="T416" s="258"/>
      <c r="U416" s="14"/>
      <c r="V416" s="14"/>
      <c r="W416" s="14"/>
      <c r="X416" s="14"/>
      <c r="Y416" s="14"/>
      <c r="Z416" s="14"/>
      <c r="AA416" s="14"/>
      <c r="AB416" s="14"/>
      <c r="AC416" s="14"/>
      <c r="AD416" s="14"/>
      <c r="AE416" s="14"/>
      <c r="AT416" s="259" t="s">
        <v>139</v>
      </c>
      <c r="AU416" s="259" t="s">
        <v>84</v>
      </c>
      <c r="AV416" s="14" t="s">
        <v>84</v>
      </c>
      <c r="AW416" s="14" t="s">
        <v>35</v>
      </c>
      <c r="AX416" s="14" t="s">
        <v>74</v>
      </c>
      <c r="AY416" s="259" t="s">
        <v>126</v>
      </c>
    </row>
    <row r="417" s="16" customFormat="1">
      <c r="A417" s="16"/>
      <c r="B417" s="281"/>
      <c r="C417" s="282"/>
      <c r="D417" s="234" t="s">
        <v>139</v>
      </c>
      <c r="E417" s="283" t="s">
        <v>28</v>
      </c>
      <c r="F417" s="284" t="s">
        <v>479</v>
      </c>
      <c r="G417" s="282"/>
      <c r="H417" s="285">
        <v>35</v>
      </c>
      <c r="I417" s="286"/>
      <c r="J417" s="282"/>
      <c r="K417" s="282"/>
      <c r="L417" s="287"/>
      <c r="M417" s="288"/>
      <c r="N417" s="289"/>
      <c r="O417" s="289"/>
      <c r="P417" s="289"/>
      <c r="Q417" s="289"/>
      <c r="R417" s="289"/>
      <c r="S417" s="289"/>
      <c r="T417" s="290"/>
      <c r="U417" s="16"/>
      <c r="V417" s="16"/>
      <c r="W417" s="16"/>
      <c r="X417" s="16"/>
      <c r="Y417" s="16"/>
      <c r="Z417" s="16"/>
      <c r="AA417" s="16"/>
      <c r="AB417" s="16"/>
      <c r="AC417" s="16"/>
      <c r="AD417" s="16"/>
      <c r="AE417" s="16"/>
      <c r="AT417" s="291" t="s">
        <v>139</v>
      </c>
      <c r="AU417" s="291" t="s">
        <v>84</v>
      </c>
      <c r="AV417" s="16" t="s">
        <v>156</v>
      </c>
      <c r="AW417" s="16" t="s">
        <v>35</v>
      </c>
      <c r="AX417" s="16" t="s">
        <v>74</v>
      </c>
      <c r="AY417" s="291" t="s">
        <v>126</v>
      </c>
    </row>
    <row r="418" s="13" customFormat="1">
      <c r="A418" s="13"/>
      <c r="B418" s="239"/>
      <c r="C418" s="240"/>
      <c r="D418" s="234" t="s">
        <v>139</v>
      </c>
      <c r="E418" s="241" t="s">
        <v>28</v>
      </c>
      <c r="F418" s="242" t="s">
        <v>422</v>
      </c>
      <c r="G418" s="240"/>
      <c r="H418" s="241" t="s">
        <v>28</v>
      </c>
      <c r="I418" s="243"/>
      <c r="J418" s="240"/>
      <c r="K418" s="240"/>
      <c r="L418" s="244"/>
      <c r="M418" s="245"/>
      <c r="N418" s="246"/>
      <c r="O418" s="246"/>
      <c r="P418" s="246"/>
      <c r="Q418" s="246"/>
      <c r="R418" s="246"/>
      <c r="S418" s="246"/>
      <c r="T418" s="247"/>
      <c r="U418" s="13"/>
      <c r="V418" s="13"/>
      <c r="W418" s="13"/>
      <c r="X418" s="13"/>
      <c r="Y418" s="13"/>
      <c r="Z418" s="13"/>
      <c r="AA418" s="13"/>
      <c r="AB418" s="13"/>
      <c r="AC418" s="13"/>
      <c r="AD418" s="13"/>
      <c r="AE418" s="13"/>
      <c r="AT418" s="248" t="s">
        <v>139</v>
      </c>
      <c r="AU418" s="248" t="s">
        <v>84</v>
      </c>
      <c r="AV418" s="13" t="s">
        <v>82</v>
      </c>
      <c r="AW418" s="13" t="s">
        <v>35</v>
      </c>
      <c r="AX418" s="13" t="s">
        <v>74</v>
      </c>
      <c r="AY418" s="248" t="s">
        <v>126</v>
      </c>
    </row>
    <row r="419" s="13" customFormat="1">
      <c r="A419" s="13"/>
      <c r="B419" s="239"/>
      <c r="C419" s="240"/>
      <c r="D419" s="234" t="s">
        <v>139</v>
      </c>
      <c r="E419" s="241" t="s">
        <v>28</v>
      </c>
      <c r="F419" s="242" t="s">
        <v>480</v>
      </c>
      <c r="G419" s="240"/>
      <c r="H419" s="241" t="s">
        <v>28</v>
      </c>
      <c r="I419" s="243"/>
      <c r="J419" s="240"/>
      <c r="K419" s="240"/>
      <c r="L419" s="244"/>
      <c r="M419" s="245"/>
      <c r="N419" s="246"/>
      <c r="O419" s="246"/>
      <c r="P419" s="246"/>
      <c r="Q419" s="246"/>
      <c r="R419" s="246"/>
      <c r="S419" s="246"/>
      <c r="T419" s="247"/>
      <c r="U419" s="13"/>
      <c r="V419" s="13"/>
      <c r="W419" s="13"/>
      <c r="X419" s="13"/>
      <c r="Y419" s="13"/>
      <c r="Z419" s="13"/>
      <c r="AA419" s="13"/>
      <c r="AB419" s="13"/>
      <c r="AC419" s="13"/>
      <c r="AD419" s="13"/>
      <c r="AE419" s="13"/>
      <c r="AT419" s="248" t="s">
        <v>139</v>
      </c>
      <c r="AU419" s="248" t="s">
        <v>84</v>
      </c>
      <c r="AV419" s="13" t="s">
        <v>82</v>
      </c>
      <c r="AW419" s="13" t="s">
        <v>35</v>
      </c>
      <c r="AX419" s="13" t="s">
        <v>74</v>
      </c>
      <c r="AY419" s="248" t="s">
        <v>126</v>
      </c>
    </row>
    <row r="420" s="14" customFormat="1">
      <c r="A420" s="14"/>
      <c r="B420" s="249"/>
      <c r="C420" s="250"/>
      <c r="D420" s="234" t="s">
        <v>139</v>
      </c>
      <c r="E420" s="251" t="s">
        <v>28</v>
      </c>
      <c r="F420" s="252" t="s">
        <v>481</v>
      </c>
      <c r="G420" s="250"/>
      <c r="H420" s="253">
        <v>5</v>
      </c>
      <c r="I420" s="254"/>
      <c r="J420" s="250"/>
      <c r="K420" s="250"/>
      <c r="L420" s="255"/>
      <c r="M420" s="256"/>
      <c r="N420" s="257"/>
      <c r="O420" s="257"/>
      <c r="P420" s="257"/>
      <c r="Q420" s="257"/>
      <c r="R420" s="257"/>
      <c r="S420" s="257"/>
      <c r="T420" s="258"/>
      <c r="U420" s="14"/>
      <c r="V420" s="14"/>
      <c r="W420" s="14"/>
      <c r="X420" s="14"/>
      <c r="Y420" s="14"/>
      <c r="Z420" s="14"/>
      <c r="AA420" s="14"/>
      <c r="AB420" s="14"/>
      <c r="AC420" s="14"/>
      <c r="AD420" s="14"/>
      <c r="AE420" s="14"/>
      <c r="AT420" s="259" t="s">
        <v>139</v>
      </c>
      <c r="AU420" s="259" t="s">
        <v>84</v>
      </c>
      <c r="AV420" s="14" t="s">
        <v>84</v>
      </c>
      <c r="AW420" s="14" t="s">
        <v>35</v>
      </c>
      <c r="AX420" s="14" t="s">
        <v>74</v>
      </c>
      <c r="AY420" s="259" t="s">
        <v>126</v>
      </c>
    </row>
    <row r="421" s="15" customFormat="1">
      <c r="A421" s="15"/>
      <c r="B421" s="260"/>
      <c r="C421" s="261"/>
      <c r="D421" s="234" t="s">
        <v>139</v>
      </c>
      <c r="E421" s="262" t="s">
        <v>28</v>
      </c>
      <c r="F421" s="263" t="s">
        <v>155</v>
      </c>
      <c r="G421" s="261"/>
      <c r="H421" s="264">
        <v>40</v>
      </c>
      <c r="I421" s="265"/>
      <c r="J421" s="261"/>
      <c r="K421" s="261"/>
      <c r="L421" s="266"/>
      <c r="M421" s="267"/>
      <c r="N421" s="268"/>
      <c r="O421" s="268"/>
      <c r="P421" s="268"/>
      <c r="Q421" s="268"/>
      <c r="R421" s="268"/>
      <c r="S421" s="268"/>
      <c r="T421" s="269"/>
      <c r="U421" s="15"/>
      <c r="V421" s="15"/>
      <c r="W421" s="15"/>
      <c r="X421" s="15"/>
      <c r="Y421" s="15"/>
      <c r="Z421" s="15"/>
      <c r="AA421" s="15"/>
      <c r="AB421" s="15"/>
      <c r="AC421" s="15"/>
      <c r="AD421" s="15"/>
      <c r="AE421" s="15"/>
      <c r="AT421" s="270" t="s">
        <v>139</v>
      </c>
      <c r="AU421" s="270" t="s">
        <v>84</v>
      </c>
      <c r="AV421" s="15" t="s">
        <v>133</v>
      </c>
      <c r="AW421" s="15" t="s">
        <v>35</v>
      </c>
      <c r="AX421" s="15" t="s">
        <v>82</v>
      </c>
      <c r="AY421" s="270" t="s">
        <v>126</v>
      </c>
    </row>
    <row r="422" s="2" customFormat="1" ht="24" customHeight="1">
      <c r="A422" s="40"/>
      <c r="B422" s="41"/>
      <c r="C422" s="271" t="s">
        <v>482</v>
      </c>
      <c r="D422" s="271" t="s">
        <v>327</v>
      </c>
      <c r="E422" s="272" t="s">
        <v>483</v>
      </c>
      <c r="F422" s="273" t="s">
        <v>484</v>
      </c>
      <c r="G422" s="274" t="s">
        <v>200</v>
      </c>
      <c r="H422" s="275">
        <v>17</v>
      </c>
      <c r="I422" s="276"/>
      <c r="J422" s="277">
        <f>ROUND(I422*H422,2)</f>
        <v>0</v>
      </c>
      <c r="K422" s="273" t="s">
        <v>28</v>
      </c>
      <c r="L422" s="278"/>
      <c r="M422" s="279" t="s">
        <v>28</v>
      </c>
      <c r="N422" s="280" t="s">
        <v>47</v>
      </c>
      <c r="O422" s="87"/>
      <c r="P422" s="230">
        <f>O422*H422</f>
        <v>0</v>
      </c>
      <c r="Q422" s="230">
        <v>0.0018</v>
      </c>
      <c r="R422" s="230">
        <f>Q422*H422</f>
        <v>0.030599999999999999</v>
      </c>
      <c r="S422" s="230">
        <v>0</v>
      </c>
      <c r="T422" s="231">
        <f>S422*H422</f>
        <v>0</v>
      </c>
      <c r="U422" s="40"/>
      <c r="V422" s="40"/>
      <c r="W422" s="40"/>
      <c r="X422" s="40"/>
      <c r="Y422" s="40"/>
      <c r="Z422" s="40"/>
      <c r="AA422" s="40"/>
      <c r="AB422" s="40"/>
      <c r="AC422" s="40"/>
      <c r="AD422" s="40"/>
      <c r="AE422" s="40"/>
      <c r="AR422" s="232" t="s">
        <v>197</v>
      </c>
      <c r="AT422" s="232" t="s">
        <v>327</v>
      </c>
      <c r="AU422" s="232" t="s">
        <v>84</v>
      </c>
      <c r="AY422" s="19" t="s">
        <v>126</v>
      </c>
      <c r="BE422" s="233">
        <f>IF(N422="základní",J422,0)</f>
        <v>0</v>
      </c>
      <c r="BF422" s="233">
        <f>IF(N422="snížená",J422,0)</f>
        <v>0</v>
      </c>
      <c r="BG422" s="233">
        <f>IF(N422="zákl. přenesená",J422,0)</f>
        <v>0</v>
      </c>
      <c r="BH422" s="233">
        <f>IF(N422="sníž. přenesená",J422,0)</f>
        <v>0</v>
      </c>
      <c r="BI422" s="233">
        <f>IF(N422="nulová",J422,0)</f>
        <v>0</v>
      </c>
      <c r="BJ422" s="19" t="s">
        <v>133</v>
      </c>
      <c r="BK422" s="233">
        <f>ROUND(I422*H422,2)</f>
        <v>0</v>
      </c>
      <c r="BL422" s="19" t="s">
        <v>133</v>
      </c>
      <c r="BM422" s="232" t="s">
        <v>485</v>
      </c>
    </row>
    <row r="423" s="2" customFormat="1">
      <c r="A423" s="40"/>
      <c r="B423" s="41"/>
      <c r="C423" s="42"/>
      <c r="D423" s="234" t="s">
        <v>135</v>
      </c>
      <c r="E423" s="42"/>
      <c r="F423" s="235" t="s">
        <v>484</v>
      </c>
      <c r="G423" s="42"/>
      <c r="H423" s="42"/>
      <c r="I423" s="139"/>
      <c r="J423" s="42"/>
      <c r="K423" s="42"/>
      <c r="L423" s="46"/>
      <c r="M423" s="236"/>
      <c r="N423" s="237"/>
      <c r="O423" s="87"/>
      <c r="P423" s="87"/>
      <c r="Q423" s="87"/>
      <c r="R423" s="87"/>
      <c r="S423" s="87"/>
      <c r="T423" s="88"/>
      <c r="U423" s="40"/>
      <c r="V423" s="40"/>
      <c r="W423" s="40"/>
      <c r="X423" s="40"/>
      <c r="Y423" s="40"/>
      <c r="Z423" s="40"/>
      <c r="AA423" s="40"/>
      <c r="AB423" s="40"/>
      <c r="AC423" s="40"/>
      <c r="AD423" s="40"/>
      <c r="AE423" s="40"/>
      <c r="AT423" s="19" t="s">
        <v>135</v>
      </c>
      <c r="AU423" s="19" t="s">
        <v>84</v>
      </c>
    </row>
    <row r="424" s="13" customFormat="1">
      <c r="A424" s="13"/>
      <c r="B424" s="239"/>
      <c r="C424" s="240"/>
      <c r="D424" s="234" t="s">
        <v>139</v>
      </c>
      <c r="E424" s="241" t="s">
        <v>28</v>
      </c>
      <c r="F424" s="242" t="s">
        <v>414</v>
      </c>
      <c r="G424" s="240"/>
      <c r="H424" s="241" t="s">
        <v>28</v>
      </c>
      <c r="I424" s="243"/>
      <c r="J424" s="240"/>
      <c r="K424" s="240"/>
      <c r="L424" s="244"/>
      <c r="M424" s="245"/>
      <c r="N424" s="246"/>
      <c r="O424" s="246"/>
      <c r="P424" s="246"/>
      <c r="Q424" s="246"/>
      <c r="R424" s="246"/>
      <c r="S424" s="246"/>
      <c r="T424" s="247"/>
      <c r="U424" s="13"/>
      <c r="V424" s="13"/>
      <c r="W424" s="13"/>
      <c r="X424" s="13"/>
      <c r="Y424" s="13"/>
      <c r="Z424" s="13"/>
      <c r="AA424" s="13"/>
      <c r="AB424" s="13"/>
      <c r="AC424" s="13"/>
      <c r="AD424" s="13"/>
      <c r="AE424" s="13"/>
      <c r="AT424" s="248" t="s">
        <v>139</v>
      </c>
      <c r="AU424" s="248" t="s">
        <v>84</v>
      </c>
      <c r="AV424" s="13" t="s">
        <v>82</v>
      </c>
      <c r="AW424" s="13" t="s">
        <v>35</v>
      </c>
      <c r="AX424" s="13" t="s">
        <v>74</v>
      </c>
      <c r="AY424" s="248" t="s">
        <v>126</v>
      </c>
    </row>
    <row r="425" s="13" customFormat="1">
      <c r="A425" s="13"/>
      <c r="B425" s="239"/>
      <c r="C425" s="240"/>
      <c r="D425" s="234" t="s">
        <v>139</v>
      </c>
      <c r="E425" s="241" t="s">
        <v>28</v>
      </c>
      <c r="F425" s="242" t="s">
        <v>475</v>
      </c>
      <c r="G425" s="240"/>
      <c r="H425" s="241" t="s">
        <v>28</v>
      </c>
      <c r="I425" s="243"/>
      <c r="J425" s="240"/>
      <c r="K425" s="240"/>
      <c r="L425" s="244"/>
      <c r="M425" s="245"/>
      <c r="N425" s="246"/>
      <c r="O425" s="246"/>
      <c r="P425" s="246"/>
      <c r="Q425" s="246"/>
      <c r="R425" s="246"/>
      <c r="S425" s="246"/>
      <c r="T425" s="247"/>
      <c r="U425" s="13"/>
      <c r="V425" s="13"/>
      <c r="W425" s="13"/>
      <c r="X425" s="13"/>
      <c r="Y425" s="13"/>
      <c r="Z425" s="13"/>
      <c r="AA425" s="13"/>
      <c r="AB425" s="13"/>
      <c r="AC425" s="13"/>
      <c r="AD425" s="13"/>
      <c r="AE425" s="13"/>
      <c r="AT425" s="248" t="s">
        <v>139</v>
      </c>
      <c r="AU425" s="248" t="s">
        <v>84</v>
      </c>
      <c r="AV425" s="13" t="s">
        <v>82</v>
      </c>
      <c r="AW425" s="13" t="s">
        <v>35</v>
      </c>
      <c r="AX425" s="13" t="s">
        <v>74</v>
      </c>
      <c r="AY425" s="248" t="s">
        <v>126</v>
      </c>
    </row>
    <row r="426" s="14" customFormat="1">
      <c r="A426" s="14"/>
      <c r="B426" s="249"/>
      <c r="C426" s="250"/>
      <c r="D426" s="234" t="s">
        <v>139</v>
      </c>
      <c r="E426" s="251" t="s">
        <v>28</v>
      </c>
      <c r="F426" s="252" t="s">
        <v>476</v>
      </c>
      <c r="G426" s="250"/>
      <c r="H426" s="253">
        <v>17</v>
      </c>
      <c r="I426" s="254"/>
      <c r="J426" s="250"/>
      <c r="K426" s="250"/>
      <c r="L426" s="255"/>
      <c r="M426" s="256"/>
      <c r="N426" s="257"/>
      <c r="O426" s="257"/>
      <c r="P426" s="257"/>
      <c r="Q426" s="257"/>
      <c r="R426" s="257"/>
      <c r="S426" s="257"/>
      <c r="T426" s="258"/>
      <c r="U426" s="14"/>
      <c r="V426" s="14"/>
      <c r="W426" s="14"/>
      <c r="X426" s="14"/>
      <c r="Y426" s="14"/>
      <c r="Z426" s="14"/>
      <c r="AA426" s="14"/>
      <c r="AB426" s="14"/>
      <c r="AC426" s="14"/>
      <c r="AD426" s="14"/>
      <c r="AE426" s="14"/>
      <c r="AT426" s="259" t="s">
        <v>139</v>
      </c>
      <c r="AU426" s="259" t="s">
        <v>84</v>
      </c>
      <c r="AV426" s="14" t="s">
        <v>84</v>
      </c>
      <c r="AW426" s="14" t="s">
        <v>35</v>
      </c>
      <c r="AX426" s="14" t="s">
        <v>82</v>
      </c>
      <c r="AY426" s="259" t="s">
        <v>126</v>
      </c>
    </row>
    <row r="427" s="2" customFormat="1" ht="24" customHeight="1">
      <c r="A427" s="40"/>
      <c r="B427" s="41"/>
      <c r="C427" s="271" t="s">
        <v>486</v>
      </c>
      <c r="D427" s="271" t="s">
        <v>327</v>
      </c>
      <c r="E427" s="272" t="s">
        <v>487</v>
      </c>
      <c r="F427" s="273" t="s">
        <v>488</v>
      </c>
      <c r="G427" s="274" t="s">
        <v>200</v>
      </c>
      <c r="H427" s="275">
        <v>15</v>
      </c>
      <c r="I427" s="276"/>
      <c r="J427" s="277">
        <f>ROUND(I427*H427,2)</f>
        <v>0</v>
      </c>
      <c r="K427" s="273" t="s">
        <v>28</v>
      </c>
      <c r="L427" s="278"/>
      <c r="M427" s="279" t="s">
        <v>28</v>
      </c>
      <c r="N427" s="280" t="s">
        <v>47</v>
      </c>
      <c r="O427" s="87"/>
      <c r="P427" s="230">
        <f>O427*H427</f>
        <v>0</v>
      </c>
      <c r="Q427" s="230">
        <v>0.0015</v>
      </c>
      <c r="R427" s="230">
        <f>Q427*H427</f>
        <v>0.022499999999999999</v>
      </c>
      <c r="S427" s="230">
        <v>0</v>
      </c>
      <c r="T427" s="231">
        <f>S427*H427</f>
        <v>0</v>
      </c>
      <c r="U427" s="40"/>
      <c r="V427" s="40"/>
      <c r="W427" s="40"/>
      <c r="X427" s="40"/>
      <c r="Y427" s="40"/>
      <c r="Z427" s="40"/>
      <c r="AA427" s="40"/>
      <c r="AB427" s="40"/>
      <c r="AC427" s="40"/>
      <c r="AD427" s="40"/>
      <c r="AE427" s="40"/>
      <c r="AR427" s="232" t="s">
        <v>197</v>
      </c>
      <c r="AT427" s="232" t="s">
        <v>327</v>
      </c>
      <c r="AU427" s="232" t="s">
        <v>84</v>
      </c>
      <c r="AY427" s="19" t="s">
        <v>126</v>
      </c>
      <c r="BE427" s="233">
        <f>IF(N427="základní",J427,0)</f>
        <v>0</v>
      </c>
      <c r="BF427" s="233">
        <f>IF(N427="snížená",J427,0)</f>
        <v>0</v>
      </c>
      <c r="BG427" s="233">
        <f>IF(N427="zákl. přenesená",J427,0)</f>
        <v>0</v>
      </c>
      <c r="BH427" s="233">
        <f>IF(N427="sníž. přenesená",J427,0)</f>
        <v>0</v>
      </c>
      <c r="BI427" s="233">
        <f>IF(N427="nulová",J427,0)</f>
        <v>0</v>
      </c>
      <c r="BJ427" s="19" t="s">
        <v>133</v>
      </c>
      <c r="BK427" s="233">
        <f>ROUND(I427*H427,2)</f>
        <v>0</v>
      </c>
      <c r="BL427" s="19" t="s">
        <v>133</v>
      </c>
      <c r="BM427" s="232" t="s">
        <v>489</v>
      </c>
    </row>
    <row r="428" s="2" customFormat="1">
      <c r="A428" s="40"/>
      <c r="B428" s="41"/>
      <c r="C428" s="42"/>
      <c r="D428" s="234" t="s">
        <v>135</v>
      </c>
      <c r="E428" s="42"/>
      <c r="F428" s="235" t="s">
        <v>488</v>
      </c>
      <c r="G428" s="42"/>
      <c r="H428" s="42"/>
      <c r="I428" s="139"/>
      <c r="J428" s="42"/>
      <c r="K428" s="42"/>
      <c r="L428" s="46"/>
      <c r="M428" s="236"/>
      <c r="N428" s="237"/>
      <c r="O428" s="87"/>
      <c r="P428" s="87"/>
      <c r="Q428" s="87"/>
      <c r="R428" s="87"/>
      <c r="S428" s="87"/>
      <c r="T428" s="88"/>
      <c r="U428" s="40"/>
      <c r="V428" s="40"/>
      <c r="W428" s="40"/>
      <c r="X428" s="40"/>
      <c r="Y428" s="40"/>
      <c r="Z428" s="40"/>
      <c r="AA428" s="40"/>
      <c r="AB428" s="40"/>
      <c r="AC428" s="40"/>
      <c r="AD428" s="40"/>
      <c r="AE428" s="40"/>
      <c r="AT428" s="19" t="s">
        <v>135</v>
      </c>
      <c r="AU428" s="19" t="s">
        <v>84</v>
      </c>
    </row>
    <row r="429" s="13" customFormat="1">
      <c r="A429" s="13"/>
      <c r="B429" s="239"/>
      <c r="C429" s="240"/>
      <c r="D429" s="234" t="s">
        <v>139</v>
      </c>
      <c r="E429" s="241" t="s">
        <v>28</v>
      </c>
      <c r="F429" s="242" t="s">
        <v>414</v>
      </c>
      <c r="G429" s="240"/>
      <c r="H429" s="241" t="s">
        <v>28</v>
      </c>
      <c r="I429" s="243"/>
      <c r="J429" s="240"/>
      <c r="K429" s="240"/>
      <c r="L429" s="244"/>
      <c r="M429" s="245"/>
      <c r="N429" s="246"/>
      <c r="O429" s="246"/>
      <c r="P429" s="246"/>
      <c r="Q429" s="246"/>
      <c r="R429" s="246"/>
      <c r="S429" s="246"/>
      <c r="T429" s="247"/>
      <c r="U429" s="13"/>
      <c r="V429" s="13"/>
      <c r="W429" s="13"/>
      <c r="X429" s="13"/>
      <c r="Y429" s="13"/>
      <c r="Z429" s="13"/>
      <c r="AA429" s="13"/>
      <c r="AB429" s="13"/>
      <c r="AC429" s="13"/>
      <c r="AD429" s="13"/>
      <c r="AE429" s="13"/>
      <c r="AT429" s="248" t="s">
        <v>139</v>
      </c>
      <c r="AU429" s="248" t="s">
        <v>84</v>
      </c>
      <c r="AV429" s="13" t="s">
        <v>82</v>
      </c>
      <c r="AW429" s="13" t="s">
        <v>35</v>
      </c>
      <c r="AX429" s="13" t="s">
        <v>74</v>
      </c>
      <c r="AY429" s="248" t="s">
        <v>126</v>
      </c>
    </row>
    <row r="430" s="13" customFormat="1">
      <c r="A430" s="13"/>
      <c r="B430" s="239"/>
      <c r="C430" s="240"/>
      <c r="D430" s="234" t="s">
        <v>139</v>
      </c>
      <c r="E430" s="241" t="s">
        <v>28</v>
      </c>
      <c r="F430" s="242" t="s">
        <v>477</v>
      </c>
      <c r="G430" s="240"/>
      <c r="H430" s="241" t="s">
        <v>28</v>
      </c>
      <c r="I430" s="243"/>
      <c r="J430" s="240"/>
      <c r="K430" s="240"/>
      <c r="L430" s="244"/>
      <c r="M430" s="245"/>
      <c r="N430" s="246"/>
      <c r="O430" s="246"/>
      <c r="P430" s="246"/>
      <c r="Q430" s="246"/>
      <c r="R430" s="246"/>
      <c r="S430" s="246"/>
      <c r="T430" s="247"/>
      <c r="U430" s="13"/>
      <c r="V430" s="13"/>
      <c r="W430" s="13"/>
      <c r="X430" s="13"/>
      <c r="Y430" s="13"/>
      <c r="Z430" s="13"/>
      <c r="AA430" s="13"/>
      <c r="AB430" s="13"/>
      <c r="AC430" s="13"/>
      <c r="AD430" s="13"/>
      <c r="AE430" s="13"/>
      <c r="AT430" s="248" t="s">
        <v>139</v>
      </c>
      <c r="AU430" s="248" t="s">
        <v>84</v>
      </c>
      <c r="AV430" s="13" t="s">
        <v>82</v>
      </c>
      <c r="AW430" s="13" t="s">
        <v>35</v>
      </c>
      <c r="AX430" s="13" t="s">
        <v>74</v>
      </c>
      <c r="AY430" s="248" t="s">
        <v>126</v>
      </c>
    </row>
    <row r="431" s="14" customFormat="1">
      <c r="A431" s="14"/>
      <c r="B431" s="249"/>
      <c r="C431" s="250"/>
      <c r="D431" s="234" t="s">
        <v>139</v>
      </c>
      <c r="E431" s="251" t="s">
        <v>28</v>
      </c>
      <c r="F431" s="252" t="s">
        <v>478</v>
      </c>
      <c r="G431" s="250"/>
      <c r="H431" s="253">
        <v>15</v>
      </c>
      <c r="I431" s="254"/>
      <c r="J431" s="250"/>
      <c r="K431" s="250"/>
      <c r="L431" s="255"/>
      <c r="M431" s="256"/>
      <c r="N431" s="257"/>
      <c r="O431" s="257"/>
      <c r="P431" s="257"/>
      <c r="Q431" s="257"/>
      <c r="R431" s="257"/>
      <c r="S431" s="257"/>
      <c r="T431" s="258"/>
      <c r="U431" s="14"/>
      <c r="V431" s="14"/>
      <c r="W431" s="14"/>
      <c r="X431" s="14"/>
      <c r="Y431" s="14"/>
      <c r="Z431" s="14"/>
      <c r="AA431" s="14"/>
      <c r="AB431" s="14"/>
      <c r="AC431" s="14"/>
      <c r="AD431" s="14"/>
      <c r="AE431" s="14"/>
      <c r="AT431" s="259" t="s">
        <v>139</v>
      </c>
      <c r="AU431" s="259" t="s">
        <v>84</v>
      </c>
      <c r="AV431" s="14" t="s">
        <v>84</v>
      </c>
      <c r="AW431" s="14" t="s">
        <v>35</v>
      </c>
      <c r="AX431" s="14" t="s">
        <v>82</v>
      </c>
      <c r="AY431" s="259" t="s">
        <v>126</v>
      </c>
    </row>
    <row r="432" s="2" customFormat="1" ht="16.5" customHeight="1">
      <c r="A432" s="40"/>
      <c r="B432" s="41"/>
      <c r="C432" s="221" t="s">
        <v>490</v>
      </c>
      <c r="D432" s="221" t="s">
        <v>128</v>
      </c>
      <c r="E432" s="222" t="s">
        <v>491</v>
      </c>
      <c r="F432" s="223" t="s">
        <v>492</v>
      </c>
      <c r="G432" s="224" t="s">
        <v>200</v>
      </c>
      <c r="H432" s="225">
        <v>39</v>
      </c>
      <c r="I432" s="226"/>
      <c r="J432" s="227">
        <f>ROUND(I432*H432,2)</f>
        <v>0</v>
      </c>
      <c r="K432" s="223" t="s">
        <v>132</v>
      </c>
      <c r="L432" s="46"/>
      <c r="M432" s="228" t="s">
        <v>28</v>
      </c>
      <c r="N432" s="229" t="s">
        <v>47</v>
      </c>
      <c r="O432" s="87"/>
      <c r="P432" s="230">
        <f>O432*H432</f>
        <v>0</v>
      </c>
      <c r="Q432" s="230">
        <v>0</v>
      </c>
      <c r="R432" s="230">
        <f>Q432*H432</f>
        <v>0</v>
      </c>
      <c r="S432" s="230">
        <v>0</v>
      </c>
      <c r="T432" s="231">
        <f>S432*H432</f>
        <v>0</v>
      </c>
      <c r="U432" s="40"/>
      <c r="V432" s="40"/>
      <c r="W432" s="40"/>
      <c r="X432" s="40"/>
      <c r="Y432" s="40"/>
      <c r="Z432" s="40"/>
      <c r="AA432" s="40"/>
      <c r="AB432" s="40"/>
      <c r="AC432" s="40"/>
      <c r="AD432" s="40"/>
      <c r="AE432" s="40"/>
      <c r="AR432" s="232" t="s">
        <v>133</v>
      </c>
      <c r="AT432" s="232" t="s">
        <v>128</v>
      </c>
      <c r="AU432" s="232" t="s">
        <v>84</v>
      </c>
      <c r="AY432" s="19" t="s">
        <v>126</v>
      </c>
      <c r="BE432" s="233">
        <f>IF(N432="základní",J432,0)</f>
        <v>0</v>
      </c>
      <c r="BF432" s="233">
        <f>IF(N432="snížená",J432,0)</f>
        <v>0</v>
      </c>
      <c r="BG432" s="233">
        <f>IF(N432="zákl. přenesená",J432,0)</f>
        <v>0</v>
      </c>
      <c r="BH432" s="233">
        <f>IF(N432="sníž. přenesená",J432,0)</f>
        <v>0</v>
      </c>
      <c r="BI432" s="233">
        <f>IF(N432="nulová",J432,0)</f>
        <v>0</v>
      </c>
      <c r="BJ432" s="19" t="s">
        <v>133</v>
      </c>
      <c r="BK432" s="233">
        <f>ROUND(I432*H432,2)</f>
        <v>0</v>
      </c>
      <c r="BL432" s="19" t="s">
        <v>133</v>
      </c>
      <c r="BM432" s="232" t="s">
        <v>493</v>
      </c>
    </row>
    <row r="433" s="2" customFormat="1">
      <c r="A433" s="40"/>
      <c r="B433" s="41"/>
      <c r="C433" s="42"/>
      <c r="D433" s="234" t="s">
        <v>135</v>
      </c>
      <c r="E433" s="42"/>
      <c r="F433" s="235" t="s">
        <v>494</v>
      </c>
      <c r="G433" s="42"/>
      <c r="H433" s="42"/>
      <c r="I433" s="139"/>
      <c r="J433" s="42"/>
      <c r="K433" s="42"/>
      <c r="L433" s="46"/>
      <c r="M433" s="236"/>
      <c r="N433" s="237"/>
      <c r="O433" s="87"/>
      <c r="P433" s="87"/>
      <c r="Q433" s="87"/>
      <c r="R433" s="87"/>
      <c r="S433" s="87"/>
      <c r="T433" s="88"/>
      <c r="U433" s="40"/>
      <c r="V433" s="40"/>
      <c r="W433" s="40"/>
      <c r="X433" s="40"/>
      <c r="Y433" s="40"/>
      <c r="Z433" s="40"/>
      <c r="AA433" s="40"/>
      <c r="AB433" s="40"/>
      <c r="AC433" s="40"/>
      <c r="AD433" s="40"/>
      <c r="AE433" s="40"/>
      <c r="AT433" s="19" t="s">
        <v>135</v>
      </c>
      <c r="AU433" s="19" t="s">
        <v>84</v>
      </c>
    </row>
    <row r="434" s="2" customFormat="1">
      <c r="A434" s="40"/>
      <c r="B434" s="41"/>
      <c r="C434" s="42"/>
      <c r="D434" s="234" t="s">
        <v>137</v>
      </c>
      <c r="E434" s="42"/>
      <c r="F434" s="238" t="s">
        <v>471</v>
      </c>
      <c r="G434" s="42"/>
      <c r="H434" s="42"/>
      <c r="I434" s="139"/>
      <c r="J434" s="42"/>
      <c r="K434" s="42"/>
      <c r="L434" s="46"/>
      <c r="M434" s="236"/>
      <c r="N434" s="237"/>
      <c r="O434" s="87"/>
      <c r="P434" s="87"/>
      <c r="Q434" s="87"/>
      <c r="R434" s="87"/>
      <c r="S434" s="87"/>
      <c r="T434" s="88"/>
      <c r="U434" s="40"/>
      <c r="V434" s="40"/>
      <c r="W434" s="40"/>
      <c r="X434" s="40"/>
      <c r="Y434" s="40"/>
      <c r="Z434" s="40"/>
      <c r="AA434" s="40"/>
      <c r="AB434" s="40"/>
      <c r="AC434" s="40"/>
      <c r="AD434" s="40"/>
      <c r="AE434" s="40"/>
      <c r="AT434" s="19" t="s">
        <v>137</v>
      </c>
      <c r="AU434" s="19" t="s">
        <v>84</v>
      </c>
    </row>
    <row r="435" s="13" customFormat="1">
      <c r="A435" s="13"/>
      <c r="B435" s="239"/>
      <c r="C435" s="240"/>
      <c r="D435" s="234" t="s">
        <v>139</v>
      </c>
      <c r="E435" s="241" t="s">
        <v>28</v>
      </c>
      <c r="F435" s="242" t="s">
        <v>205</v>
      </c>
      <c r="G435" s="240"/>
      <c r="H435" s="241" t="s">
        <v>28</v>
      </c>
      <c r="I435" s="243"/>
      <c r="J435" s="240"/>
      <c r="K435" s="240"/>
      <c r="L435" s="244"/>
      <c r="M435" s="245"/>
      <c r="N435" s="246"/>
      <c r="O435" s="246"/>
      <c r="P435" s="246"/>
      <c r="Q435" s="246"/>
      <c r="R435" s="246"/>
      <c r="S435" s="246"/>
      <c r="T435" s="247"/>
      <c r="U435" s="13"/>
      <c r="V435" s="13"/>
      <c r="W435" s="13"/>
      <c r="X435" s="13"/>
      <c r="Y435" s="13"/>
      <c r="Z435" s="13"/>
      <c r="AA435" s="13"/>
      <c r="AB435" s="13"/>
      <c r="AC435" s="13"/>
      <c r="AD435" s="13"/>
      <c r="AE435" s="13"/>
      <c r="AT435" s="248" t="s">
        <v>139</v>
      </c>
      <c r="AU435" s="248" t="s">
        <v>84</v>
      </c>
      <c r="AV435" s="13" t="s">
        <v>82</v>
      </c>
      <c r="AW435" s="13" t="s">
        <v>35</v>
      </c>
      <c r="AX435" s="13" t="s">
        <v>74</v>
      </c>
      <c r="AY435" s="248" t="s">
        <v>126</v>
      </c>
    </row>
    <row r="436" s="13" customFormat="1">
      <c r="A436" s="13"/>
      <c r="B436" s="239"/>
      <c r="C436" s="240"/>
      <c r="D436" s="234" t="s">
        <v>139</v>
      </c>
      <c r="E436" s="241" t="s">
        <v>28</v>
      </c>
      <c r="F436" s="242" t="s">
        <v>495</v>
      </c>
      <c r="G436" s="240"/>
      <c r="H436" s="241" t="s">
        <v>28</v>
      </c>
      <c r="I436" s="243"/>
      <c r="J436" s="240"/>
      <c r="K436" s="240"/>
      <c r="L436" s="244"/>
      <c r="M436" s="245"/>
      <c r="N436" s="246"/>
      <c r="O436" s="246"/>
      <c r="P436" s="246"/>
      <c r="Q436" s="246"/>
      <c r="R436" s="246"/>
      <c r="S436" s="246"/>
      <c r="T436" s="247"/>
      <c r="U436" s="13"/>
      <c r="V436" s="13"/>
      <c r="W436" s="13"/>
      <c r="X436" s="13"/>
      <c r="Y436" s="13"/>
      <c r="Z436" s="13"/>
      <c r="AA436" s="13"/>
      <c r="AB436" s="13"/>
      <c r="AC436" s="13"/>
      <c r="AD436" s="13"/>
      <c r="AE436" s="13"/>
      <c r="AT436" s="248" t="s">
        <v>139</v>
      </c>
      <c r="AU436" s="248" t="s">
        <v>84</v>
      </c>
      <c r="AV436" s="13" t="s">
        <v>82</v>
      </c>
      <c r="AW436" s="13" t="s">
        <v>35</v>
      </c>
      <c r="AX436" s="13" t="s">
        <v>74</v>
      </c>
      <c r="AY436" s="248" t="s">
        <v>126</v>
      </c>
    </row>
    <row r="437" s="13" customFormat="1">
      <c r="A437" s="13"/>
      <c r="B437" s="239"/>
      <c r="C437" s="240"/>
      <c r="D437" s="234" t="s">
        <v>139</v>
      </c>
      <c r="E437" s="241" t="s">
        <v>28</v>
      </c>
      <c r="F437" s="242" t="s">
        <v>496</v>
      </c>
      <c r="G437" s="240"/>
      <c r="H437" s="241" t="s">
        <v>28</v>
      </c>
      <c r="I437" s="243"/>
      <c r="J437" s="240"/>
      <c r="K437" s="240"/>
      <c r="L437" s="244"/>
      <c r="M437" s="245"/>
      <c r="N437" s="246"/>
      <c r="O437" s="246"/>
      <c r="P437" s="246"/>
      <c r="Q437" s="246"/>
      <c r="R437" s="246"/>
      <c r="S437" s="246"/>
      <c r="T437" s="247"/>
      <c r="U437" s="13"/>
      <c r="V437" s="13"/>
      <c r="W437" s="13"/>
      <c r="X437" s="13"/>
      <c r="Y437" s="13"/>
      <c r="Z437" s="13"/>
      <c r="AA437" s="13"/>
      <c r="AB437" s="13"/>
      <c r="AC437" s="13"/>
      <c r="AD437" s="13"/>
      <c r="AE437" s="13"/>
      <c r="AT437" s="248" t="s">
        <v>139</v>
      </c>
      <c r="AU437" s="248" t="s">
        <v>84</v>
      </c>
      <c r="AV437" s="13" t="s">
        <v>82</v>
      </c>
      <c r="AW437" s="13" t="s">
        <v>35</v>
      </c>
      <c r="AX437" s="13" t="s">
        <v>74</v>
      </c>
      <c r="AY437" s="248" t="s">
        <v>126</v>
      </c>
    </row>
    <row r="438" s="14" customFormat="1">
      <c r="A438" s="14"/>
      <c r="B438" s="249"/>
      <c r="C438" s="250"/>
      <c r="D438" s="234" t="s">
        <v>139</v>
      </c>
      <c r="E438" s="251" t="s">
        <v>28</v>
      </c>
      <c r="F438" s="252" t="s">
        <v>497</v>
      </c>
      <c r="G438" s="250"/>
      <c r="H438" s="253">
        <v>4</v>
      </c>
      <c r="I438" s="254"/>
      <c r="J438" s="250"/>
      <c r="K438" s="250"/>
      <c r="L438" s="255"/>
      <c r="M438" s="256"/>
      <c r="N438" s="257"/>
      <c r="O438" s="257"/>
      <c r="P438" s="257"/>
      <c r="Q438" s="257"/>
      <c r="R438" s="257"/>
      <c r="S438" s="257"/>
      <c r="T438" s="258"/>
      <c r="U438" s="14"/>
      <c r="V438" s="14"/>
      <c r="W438" s="14"/>
      <c r="X438" s="14"/>
      <c r="Y438" s="14"/>
      <c r="Z438" s="14"/>
      <c r="AA438" s="14"/>
      <c r="AB438" s="14"/>
      <c r="AC438" s="14"/>
      <c r="AD438" s="14"/>
      <c r="AE438" s="14"/>
      <c r="AT438" s="259" t="s">
        <v>139</v>
      </c>
      <c r="AU438" s="259" t="s">
        <v>84</v>
      </c>
      <c r="AV438" s="14" t="s">
        <v>84</v>
      </c>
      <c r="AW438" s="14" t="s">
        <v>35</v>
      </c>
      <c r="AX438" s="14" t="s">
        <v>74</v>
      </c>
      <c r="AY438" s="259" t="s">
        <v>126</v>
      </c>
    </row>
    <row r="439" s="13" customFormat="1">
      <c r="A439" s="13"/>
      <c r="B439" s="239"/>
      <c r="C439" s="240"/>
      <c r="D439" s="234" t="s">
        <v>139</v>
      </c>
      <c r="E439" s="241" t="s">
        <v>28</v>
      </c>
      <c r="F439" s="242" t="s">
        <v>211</v>
      </c>
      <c r="G439" s="240"/>
      <c r="H439" s="241" t="s">
        <v>28</v>
      </c>
      <c r="I439" s="243"/>
      <c r="J439" s="240"/>
      <c r="K439" s="240"/>
      <c r="L439" s="244"/>
      <c r="M439" s="245"/>
      <c r="N439" s="246"/>
      <c r="O439" s="246"/>
      <c r="P439" s="246"/>
      <c r="Q439" s="246"/>
      <c r="R439" s="246"/>
      <c r="S439" s="246"/>
      <c r="T439" s="247"/>
      <c r="U439" s="13"/>
      <c r="V439" s="13"/>
      <c r="W439" s="13"/>
      <c r="X439" s="13"/>
      <c r="Y439" s="13"/>
      <c r="Z439" s="13"/>
      <c r="AA439" s="13"/>
      <c r="AB439" s="13"/>
      <c r="AC439" s="13"/>
      <c r="AD439" s="13"/>
      <c r="AE439" s="13"/>
      <c r="AT439" s="248" t="s">
        <v>139</v>
      </c>
      <c r="AU439" s="248" t="s">
        <v>84</v>
      </c>
      <c r="AV439" s="13" t="s">
        <v>82</v>
      </c>
      <c r="AW439" s="13" t="s">
        <v>35</v>
      </c>
      <c r="AX439" s="13" t="s">
        <v>74</v>
      </c>
      <c r="AY439" s="248" t="s">
        <v>126</v>
      </c>
    </row>
    <row r="440" s="14" customFormat="1">
      <c r="A440" s="14"/>
      <c r="B440" s="249"/>
      <c r="C440" s="250"/>
      <c r="D440" s="234" t="s">
        <v>139</v>
      </c>
      <c r="E440" s="251" t="s">
        <v>28</v>
      </c>
      <c r="F440" s="252" t="s">
        <v>498</v>
      </c>
      <c r="G440" s="250"/>
      <c r="H440" s="253">
        <v>18</v>
      </c>
      <c r="I440" s="254"/>
      <c r="J440" s="250"/>
      <c r="K440" s="250"/>
      <c r="L440" s="255"/>
      <c r="M440" s="256"/>
      <c r="N440" s="257"/>
      <c r="O440" s="257"/>
      <c r="P440" s="257"/>
      <c r="Q440" s="257"/>
      <c r="R440" s="257"/>
      <c r="S440" s="257"/>
      <c r="T440" s="258"/>
      <c r="U440" s="14"/>
      <c r="V440" s="14"/>
      <c r="W440" s="14"/>
      <c r="X440" s="14"/>
      <c r="Y440" s="14"/>
      <c r="Z440" s="14"/>
      <c r="AA440" s="14"/>
      <c r="AB440" s="14"/>
      <c r="AC440" s="14"/>
      <c r="AD440" s="14"/>
      <c r="AE440" s="14"/>
      <c r="AT440" s="259" t="s">
        <v>139</v>
      </c>
      <c r="AU440" s="259" t="s">
        <v>84</v>
      </c>
      <c r="AV440" s="14" t="s">
        <v>84</v>
      </c>
      <c r="AW440" s="14" t="s">
        <v>35</v>
      </c>
      <c r="AX440" s="14" t="s">
        <v>74</v>
      </c>
      <c r="AY440" s="259" t="s">
        <v>126</v>
      </c>
    </row>
    <row r="441" s="13" customFormat="1">
      <c r="A441" s="13"/>
      <c r="B441" s="239"/>
      <c r="C441" s="240"/>
      <c r="D441" s="234" t="s">
        <v>139</v>
      </c>
      <c r="E441" s="241" t="s">
        <v>28</v>
      </c>
      <c r="F441" s="242" t="s">
        <v>420</v>
      </c>
      <c r="G441" s="240"/>
      <c r="H441" s="241" t="s">
        <v>28</v>
      </c>
      <c r="I441" s="243"/>
      <c r="J441" s="240"/>
      <c r="K441" s="240"/>
      <c r="L441" s="244"/>
      <c r="M441" s="245"/>
      <c r="N441" s="246"/>
      <c r="O441" s="246"/>
      <c r="P441" s="246"/>
      <c r="Q441" s="246"/>
      <c r="R441" s="246"/>
      <c r="S441" s="246"/>
      <c r="T441" s="247"/>
      <c r="U441" s="13"/>
      <c r="V441" s="13"/>
      <c r="W441" s="13"/>
      <c r="X441" s="13"/>
      <c r="Y441" s="13"/>
      <c r="Z441" s="13"/>
      <c r="AA441" s="13"/>
      <c r="AB441" s="13"/>
      <c r="AC441" s="13"/>
      <c r="AD441" s="13"/>
      <c r="AE441" s="13"/>
      <c r="AT441" s="248" t="s">
        <v>139</v>
      </c>
      <c r="AU441" s="248" t="s">
        <v>84</v>
      </c>
      <c r="AV441" s="13" t="s">
        <v>82</v>
      </c>
      <c r="AW441" s="13" t="s">
        <v>35</v>
      </c>
      <c r="AX441" s="13" t="s">
        <v>74</v>
      </c>
      <c r="AY441" s="248" t="s">
        <v>126</v>
      </c>
    </row>
    <row r="442" s="14" customFormat="1">
      <c r="A442" s="14"/>
      <c r="B442" s="249"/>
      <c r="C442" s="250"/>
      <c r="D442" s="234" t="s">
        <v>139</v>
      </c>
      <c r="E442" s="251" t="s">
        <v>28</v>
      </c>
      <c r="F442" s="252" t="s">
        <v>499</v>
      </c>
      <c r="G442" s="250"/>
      <c r="H442" s="253">
        <v>17</v>
      </c>
      <c r="I442" s="254"/>
      <c r="J442" s="250"/>
      <c r="K442" s="250"/>
      <c r="L442" s="255"/>
      <c r="M442" s="256"/>
      <c r="N442" s="257"/>
      <c r="O442" s="257"/>
      <c r="P442" s="257"/>
      <c r="Q442" s="257"/>
      <c r="R442" s="257"/>
      <c r="S442" s="257"/>
      <c r="T442" s="258"/>
      <c r="U442" s="14"/>
      <c r="V442" s="14"/>
      <c r="W442" s="14"/>
      <c r="X442" s="14"/>
      <c r="Y442" s="14"/>
      <c r="Z442" s="14"/>
      <c r="AA442" s="14"/>
      <c r="AB442" s="14"/>
      <c r="AC442" s="14"/>
      <c r="AD442" s="14"/>
      <c r="AE442" s="14"/>
      <c r="AT442" s="259" t="s">
        <v>139</v>
      </c>
      <c r="AU442" s="259" t="s">
        <v>84</v>
      </c>
      <c r="AV442" s="14" t="s">
        <v>84</v>
      </c>
      <c r="AW442" s="14" t="s">
        <v>35</v>
      </c>
      <c r="AX442" s="14" t="s">
        <v>74</v>
      </c>
      <c r="AY442" s="259" t="s">
        <v>126</v>
      </c>
    </row>
    <row r="443" s="15" customFormat="1">
      <c r="A443" s="15"/>
      <c r="B443" s="260"/>
      <c r="C443" s="261"/>
      <c r="D443" s="234" t="s">
        <v>139</v>
      </c>
      <c r="E443" s="262" t="s">
        <v>28</v>
      </c>
      <c r="F443" s="263" t="s">
        <v>155</v>
      </c>
      <c r="G443" s="261"/>
      <c r="H443" s="264">
        <v>39</v>
      </c>
      <c r="I443" s="265"/>
      <c r="J443" s="261"/>
      <c r="K443" s="261"/>
      <c r="L443" s="266"/>
      <c r="M443" s="267"/>
      <c r="N443" s="268"/>
      <c r="O443" s="268"/>
      <c r="P443" s="268"/>
      <c r="Q443" s="268"/>
      <c r="R443" s="268"/>
      <c r="S443" s="268"/>
      <c r="T443" s="269"/>
      <c r="U443" s="15"/>
      <c r="V443" s="15"/>
      <c r="W443" s="15"/>
      <c r="X443" s="15"/>
      <c r="Y443" s="15"/>
      <c r="Z443" s="15"/>
      <c r="AA443" s="15"/>
      <c r="AB443" s="15"/>
      <c r="AC443" s="15"/>
      <c r="AD443" s="15"/>
      <c r="AE443" s="15"/>
      <c r="AT443" s="270" t="s">
        <v>139</v>
      </c>
      <c r="AU443" s="270" t="s">
        <v>84</v>
      </c>
      <c r="AV443" s="15" t="s">
        <v>133</v>
      </c>
      <c r="AW443" s="15" t="s">
        <v>35</v>
      </c>
      <c r="AX443" s="15" t="s">
        <v>82</v>
      </c>
      <c r="AY443" s="270" t="s">
        <v>126</v>
      </c>
    </row>
    <row r="444" s="2" customFormat="1" ht="16.5" customHeight="1">
      <c r="A444" s="40"/>
      <c r="B444" s="41"/>
      <c r="C444" s="271" t="s">
        <v>500</v>
      </c>
      <c r="D444" s="271" t="s">
        <v>327</v>
      </c>
      <c r="E444" s="272" t="s">
        <v>501</v>
      </c>
      <c r="F444" s="273" t="s">
        <v>502</v>
      </c>
      <c r="G444" s="274" t="s">
        <v>200</v>
      </c>
      <c r="H444" s="275">
        <v>35</v>
      </c>
      <c r="I444" s="276"/>
      <c r="J444" s="277">
        <f>ROUND(I444*H444,2)</f>
        <v>0</v>
      </c>
      <c r="K444" s="273" t="s">
        <v>132</v>
      </c>
      <c r="L444" s="278"/>
      <c r="M444" s="279" t="s">
        <v>28</v>
      </c>
      <c r="N444" s="280" t="s">
        <v>47</v>
      </c>
      <c r="O444" s="87"/>
      <c r="P444" s="230">
        <f>O444*H444</f>
        <v>0</v>
      </c>
      <c r="Q444" s="230">
        <v>4.0000000000000003E-05</v>
      </c>
      <c r="R444" s="230">
        <f>Q444*H444</f>
        <v>0.0014000000000000002</v>
      </c>
      <c r="S444" s="230">
        <v>0</v>
      </c>
      <c r="T444" s="231">
        <f>S444*H444</f>
        <v>0</v>
      </c>
      <c r="U444" s="40"/>
      <c r="V444" s="40"/>
      <c r="W444" s="40"/>
      <c r="X444" s="40"/>
      <c r="Y444" s="40"/>
      <c r="Z444" s="40"/>
      <c r="AA444" s="40"/>
      <c r="AB444" s="40"/>
      <c r="AC444" s="40"/>
      <c r="AD444" s="40"/>
      <c r="AE444" s="40"/>
      <c r="AR444" s="232" t="s">
        <v>197</v>
      </c>
      <c r="AT444" s="232" t="s">
        <v>327</v>
      </c>
      <c r="AU444" s="232" t="s">
        <v>84</v>
      </c>
      <c r="AY444" s="19" t="s">
        <v>126</v>
      </c>
      <c r="BE444" s="233">
        <f>IF(N444="základní",J444,0)</f>
        <v>0</v>
      </c>
      <c r="BF444" s="233">
        <f>IF(N444="snížená",J444,0)</f>
        <v>0</v>
      </c>
      <c r="BG444" s="233">
        <f>IF(N444="zákl. přenesená",J444,0)</f>
        <v>0</v>
      </c>
      <c r="BH444" s="233">
        <f>IF(N444="sníž. přenesená",J444,0)</f>
        <v>0</v>
      </c>
      <c r="BI444" s="233">
        <f>IF(N444="nulová",J444,0)</f>
        <v>0</v>
      </c>
      <c r="BJ444" s="19" t="s">
        <v>133</v>
      </c>
      <c r="BK444" s="233">
        <f>ROUND(I444*H444,2)</f>
        <v>0</v>
      </c>
      <c r="BL444" s="19" t="s">
        <v>133</v>
      </c>
      <c r="BM444" s="232" t="s">
        <v>503</v>
      </c>
    </row>
    <row r="445" s="2" customFormat="1">
      <c r="A445" s="40"/>
      <c r="B445" s="41"/>
      <c r="C445" s="42"/>
      <c r="D445" s="234" t="s">
        <v>135</v>
      </c>
      <c r="E445" s="42"/>
      <c r="F445" s="235" t="s">
        <v>502</v>
      </c>
      <c r="G445" s="42"/>
      <c r="H445" s="42"/>
      <c r="I445" s="139"/>
      <c r="J445" s="42"/>
      <c r="K445" s="42"/>
      <c r="L445" s="46"/>
      <c r="M445" s="236"/>
      <c r="N445" s="237"/>
      <c r="O445" s="87"/>
      <c r="P445" s="87"/>
      <c r="Q445" s="87"/>
      <c r="R445" s="87"/>
      <c r="S445" s="87"/>
      <c r="T445" s="88"/>
      <c r="U445" s="40"/>
      <c r="V445" s="40"/>
      <c r="W445" s="40"/>
      <c r="X445" s="40"/>
      <c r="Y445" s="40"/>
      <c r="Z445" s="40"/>
      <c r="AA445" s="40"/>
      <c r="AB445" s="40"/>
      <c r="AC445" s="40"/>
      <c r="AD445" s="40"/>
      <c r="AE445" s="40"/>
      <c r="AT445" s="19" t="s">
        <v>135</v>
      </c>
      <c r="AU445" s="19" t="s">
        <v>84</v>
      </c>
    </row>
    <row r="446" s="13" customFormat="1">
      <c r="A446" s="13"/>
      <c r="B446" s="239"/>
      <c r="C446" s="240"/>
      <c r="D446" s="234" t="s">
        <v>139</v>
      </c>
      <c r="E446" s="241" t="s">
        <v>28</v>
      </c>
      <c r="F446" s="242" t="s">
        <v>205</v>
      </c>
      <c r="G446" s="240"/>
      <c r="H446" s="241" t="s">
        <v>28</v>
      </c>
      <c r="I446" s="243"/>
      <c r="J446" s="240"/>
      <c r="K446" s="240"/>
      <c r="L446" s="244"/>
      <c r="M446" s="245"/>
      <c r="N446" s="246"/>
      <c r="O446" s="246"/>
      <c r="P446" s="246"/>
      <c r="Q446" s="246"/>
      <c r="R446" s="246"/>
      <c r="S446" s="246"/>
      <c r="T446" s="247"/>
      <c r="U446" s="13"/>
      <c r="V446" s="13"/>
      <c r="W446" s="13"/>
      <c r="X446" s="13"/>
      <c r="Y446" s="13"/>
      <c r="Z446" s="13"/>
      <c r="AA446" s="13"/>
      <c r="AB446" s="13"/>
      <c r="AC446" s="13"/>
      <c r="AD446" s="13"/>
      <c r="AE446" s="13"/>
      <c r="AT446" s="248" t="s">
        <v>139</v>
      </c>
      <c r="AU446" s="248" t="s">
        <v>84</v>
      </c>
      <c r="AV446" s="13" t="s">
        <v>82</v>
      </c>
      <c r="AW446" s="13" t="s">
        <v>35</v>
      </c>
      <c r="AX446" s="13" t="s">
        <v>74</v>
      </c>
      <c r="AY446" s="248" t="s">
        <v>126</v>
      </c>
    </row>
    <row r="447" s="13" customFormat="1">
      <c r="A447" s="13"/>
      <c r="B447" s="239"/>
      <c r="C447" s="240"/>
      <c r="D447" s="234" t="s">
        <v>139</v>
      </c>
      <c r="E447" s="241" t="s">
        <v>28</v>
      </c>
      <c r="F447" s="242" t="s">
        <v>495</v>
      </c>
      <c r="G447" s="240"/>
      <c r="H447" s="241" t="s">
        <v>28</v>
      </c>
      <c r="I447" s="243"/>
      <c r="J447" s="240"/>
      <c r="K447" s="240"/>
      <c r="L447" s="244"/>
      <c r="M447" s="245"/>
      <c r="N447" s="246"/>
      <c r="O447" s="246"/>
      <c r="P447" s="246"/>
      <c r="Q447" s="246"/>
      <c r="R447" s="246"/>
      <c r="S447" s="246"/>
      <c r="T447" s="247"/>
      <c r="U447" s="13"/>
      <c r="V447" s="13"/>
      <c r="W447" s="13"/>
      <c r="X447" s="13"/>
      <c r="Y447" s="13"/>
      <c r="Z447" s="13"/>
      <c r="AA447" s="13"/>
      <c r="AB447" s="13"/>
      <c r="AC447" s="13"/>
      <c r="AD447" s="13"/>
      <c r="AE447" s="13"/>
      <c r="AT447" s="248" t="s">
        <v>139</v>
      </c>
      <c r="AU447" s="248" t="s">
        <v>84</v>
      </c>
      <c r="AV447" s="13" t="s">
        <v>82</v>
      </c>
      <c r="AW447" s="13" t="s">
        <v>35</v>
      </c>
      <c r="AX447" s="13" t="s">
        <v>74</v>
      </c>
      <c r="AY447" s="248" t="s">
        <v>126</v>
      </c>
    </row>
    <row r="448" s="13" customFormat="1">
      <c r="A448" s="13"/>
      <c r="B448" s="239"/>
      <c r="C448" s="240"/>
      <c r="D448" s="234" t="s">
        <v>139</v>
      </c>
      <c r="E448" s="241" t="s">
        <v>28</v>
      </c>
      <c r="F448" s="242" t="s">
        <v>211</v>
      </c>
      <c r="G448" s="240"/>
      <c r="H448" s="241" t="s">
        <v>28</v>
      </c>
      <c r="I448" s="243"/>
      <c r="J448" s="240"/>
      <c r="K448" s="240"/>
      <c r="L448" s="244"/>
      <c r="M448" s="245"/>
      <c r="N448" s="246"/>
      <c r="O448" s="246"/>
      <c r="P448" s="246"/>
      <c r="Q448" s="246"/>
      <c r="R448" s="246"/>
      <c r="S448" s="246"/>
      <c r="T448" s="247"/>
      <c r="U448" s="13"/>
      <c r="V448" s="13"/>
      <c r="W448" s="13"/>
      <c r="X448" s="13"/>
      <c r="Y448" s="13"/>
      <c r="Z448" s="13"/>
      <c r="AA448" s="13"/>
      <c r="AB448" s="13"/>
      <c r="AC448" s="13"/>
      <c r="AD448" s="13"/>
      <c r="AE448" s="13"/>
      <c r="AT448" s="248" t="s">
        <v>139</v>
      </c>
      <c r="AU448" s="248" t="s">
        <v>84</v>
      </c>
      <c r="AV448" s="13" t="s">
        <v>82</v>
      </c>
      <c r="AW448" s="13" t="s">
        <v>35</v>
      </c>
      <c r="AX448" s="13" t="s">
        <v>74</v>
      </c>
      <c r="AY448" s="248" t="s">
        <v>126</v>
      </c>
    </row>
    <row r="449" s="14" customFormat="1">
      <c r="A449" s="14"/>
      <c r="B449" s="249"/>
      <c r="C449" s="250"/>
      <c r="D449" s="234" t="s">
        <v>139</v>
      </c>
      <c r="E449" s="251" t="s">
        <v>28</v>
      </c>
      <c r="F449" s="252" t="s">
        <v>498</v>
      </c>
      <c r="G449" s="250"/>
      <c r="H449" s="253">
        <v>18</v>
      </c>
      <c r="I449" s="254"/>
      <c r="J449" s="250"/>
      <c r="K449" s="250"/>
      <c r="L449" s="255"/>
      <c r="M449" s="256"/>
      <c r="N449" s="257"/>
      <c r="O449" s="257"/>
      <c r="P449" s="257"/>
      <c r="Q449" s="257"/>
      <c r="R449" s="257"/>
      <c r="S449" s="257"/>
      <c r="T449" s="258"/>
      <c r="U449" s="14"/>
      <c r="V449" s="14"/>
      <c r="W449" s="14"/>
      <c r="X449" s="14"/>
      <c r="Y449" s="14"/>
      <c r="Z449" s="14"/>
      <c r="AA449" s="14"/>
      <c r="AB449" s="14"/>
      <c r="AC449" s="14"/>
      <c r="AD449" s="14"/>
      <c r="AE449" s="14"/>
      <c r="AT449" s="259" t="s">
        <v>139</v>
      </c>
      <c r="AU449" s="259" t="s">
        <v>84</v>
      </c>
      <c r="AV449" s="14" t="s">
        <v>84</v>
      </c>
      <c r="AW449" s="14" t="s">
        <v>35</v>
      </c>
      <c r="AX449" s="14" t="s">
        <v>74</v>
      </c>
      <c r="AY449" s="259" t="s">
        <v>126</v>
      </c>
    </row>
    <row r="450" s="13" customFormat="1">
      <c r="A450" s="13"/>
      <c r="B450" s="239"/>
      <c r="C450" s="240"/>
      <c r="D450" s="234" t="s">
        <v>139</v>
      </c>
      <c r="E450" s="241" t="s">
        <v>28</v>
      </c>
      <c r="F450" s="242" t="s">
        <v>420</v>
      </c>
      <c r="G450" s="240"/>
      <c r="H450" s="241" t="s">
        <v>28</v>
      </c>
      <c r="I450" s="243"/>
      <c r="J450" s="240"/>
      <c r="K450" s="240"/>
      <c r="L450" s="244"/>
      <c r="M450" s="245"/>
      <c r="N450" s="246"/>
      <c r="O450" s="246"/>
      <c r="P450" s="246"/>
      <c r="Q450" s="246"/>
      <c r="R450" s="246"/>
      <c r="S450" s="246"/>
      <c r="T450" s="247"/>
      <c r="U450" s="13"/>
      <c r="V450" s="13"/>
      <c r="W450" s="13"/>
      <c r="X450" s="13"/>
      <c r="Y450" s="13"/>
      <c r="Z450" s="13"/>
      <c r="AA450" s="13"/>
      <c r="AB450" s="13"/>
      <c r="AC450" s="13"/>
      <c r="AD450" s="13"/>
      <c r="AE450" s="13"/>
      <c r="AT450" s="248" t="s">
        <v>139</v>
      </c>
      <c r="AU450" s="248" t="s">
        <v>84</v>
      </c>
      <c r="AV450" s="13" t="s">
        <v>82</v>
      </c>
      <c r="AW450" s="13" t="s">
        <v>35</v>
      </c>
      <c r="AX450" s="13" t="s">
        <v>74</v>
      </c>
      <c r="AY450" s="248" t="s">
        <v>126</v>
      </c>
    </row>
    <row r="451" s="14" customFormat="1">
      <c r="A451" s="14"/>
      <c r="B451" s="249"/>
      <c r="C451" s="250"/>
      <c r="D451" s="234" t="s">
        <v>139</v>
      </c>
      <c r="E451" s="251" t="s">
        <v>28</v>
      </c>
      <c r="F451" s="252" t="s">
        <v>499</v>
      </c>
      <c r="G451" s="250"/>
      <c r="H451" s="253">
        <v>17</v>
      </c>
      <c r="I451" s="254"/>
      <c r="J451" s="250"/>
      <c r="K451" s="250"/>
      <c r="L451" s="255"/>
      <c r="M451" s="256"/>
      <c r="N451" s="257"/>
      <c r="O451" s="257"/>
      <c r="P451" s="257"/>
      <c r="Q451" s="257"/>
      <c r="R451" s="257"/>
      <c r="S451" s="257"/>
      <c r="T451" s="258"/>
      <c r="U451" s="14"/>
      <c r="V451" s="14"/>
      <c r="W451" s="14"/>
      <c r="X451" s="14"/>
      <c r="Y451" s="14"/>
      <c r="Z451" s="14"/>
      <c r="AA451" s="14"/>
      <c r="AB451" s="14"/>
      <c r="AC451" s="14"/>
      <c r="AD451" s="14"/>
      <c r="AE451" s="14"/>
      <c r="AT451" s="259" t="s">
        <v>139</v>
      </c>
      <c r="AU451" s="259" t="s">
        <v>84</v>
      </c>
      <c r="AV451" s="14" t="s">
        <v>84</v>
      </c>
      <c r="AW451" s="14" t="s">
        <v>35</v>
      </c>
      <c r="AX451" s="14" t="s">
        <v>74</v>
      </c>
      <c r="AY451" s="259" t="s">
        <v>126</v>
      </c>
    </row>
    <row r="452" s="15" customFormat="1">
      <c r="A452" s="15"/>
      <c r="B452" s="260"/>
      <c r="C452" s="261"/>
      <c r="D452" s="234" t="s">
        <v>139</v>
      </c>
      <c r="E452" s="262" t="s">
        <v>28</v>
      </c>
      <c r="F452" s="263" t="s">
        <v>155</v>
      </c>
      <c r="G452" s="261"/>
      <c r="H452" s="264">
        <v>35</v>
      </c>
      <c r="I452" s="265"/>
      <c r="J452" s="261"/>
      <c r="K452" s="261"/>
      <c r="L452" s="266"/>
      <c r="M452" s="267"/>
      <c r="N452" s="268"/>
      <c r="O452" s="268"/>
      <c r="P452" s="268"/>
      <c r="Q452" s="268"/>
      <c r="R452" s="268"/>
      <c r="S452" s="268"/>
      <c r="T452" s="269"/>
      <c r="U452" s="15"/>
      <c r="V452" s="15"/>
      <c r="W452" s="15"/>
      <c r="X452" s="15"/>
      <c r="Y452" s="15"/>
      <c r="Z452" s="15"/>
      <c r="AA452" s="15"/>
      <c r="AB452" s="15"/>
      <c r="AC452" s="15"/>
      <c r="AD452" s="15"/>
      <c r="AE452" s="15"/>
      <c r="AT452" s="270" t="s">
        <v>139</v>
      </c>
      <c r="AU452" s="270" t="s">
        <v>84</v>
      </c>
      <c r="AV452" s="15" t="s">
        <v>133</v>
      </c>
      <c r="AW452" s="15" t="s">
        <v>35</v>
      </c>
      <c r="AX452" s="15" t="s">
        <v>82</v>
      </c>
      <c r="AY452" s="270" t="s">
        <v>126</v>
      </c>
    </row>
    <row r="453" s="2" customFormat="1" ht="16.5" customHeight="1">
      <c r="A453" s="40"/>
      <c r="B453" s="41"/>
      <c r="C453" s="221" t="s">
        <v>504</v>
      </c>
      <c r="D453" s="221" t="s">
        <v>128</v>
      </c>
      <c r="E453" s="222" t="s">
        <v>505</v>
      </c>
      <c r="F453" s="223" t="s">
        <v>506</v>
      </c>
      <c r="G453" s="224" t="s">
        <v>200</v>
      </c>
      <c r="H453" s="225">
        <v>6</v>
      </c>
      <c r="I453" s="226"/>
      <c r="J453" s="227">
        <f>ROUND(I453*H453,2)</f>
        <v>0</v>
      </c>
      <c r="K453" s="223" t="s">
        <v>132</v>
      </c>
      <c r="L453" s="46"/>
      <c r="M453" s="228" t="s">
        <v>28</v>
      </c>
      <c r="N453" s="229" t="s">
        <v>47</v>
      </c>
      <c r="O453" s="87"/>
      <c r="P453" s="230">
        <f>O453*H453</f>
        <v>0</v>
      </c>
      <c r="Q453" s="230">
        <v>0</v>
      </c>
      <c r="R453" s="230">
        <f>Q453*H453</f>
        <v>0</v>
      </c>
      <c r="S453" s="230">
        <v>0</v>
      </c>
      <c r="T453" s="231">
        <f>S453*H453</f>
        <v>0</v>
      </c>
      <c r="U453" s="40"/>
      <c r="V453" s="40"/>
      <c r="W453" s="40"/>
      <c r="X453" s="40"/>
      <c r="Y453" s="40"/>
      <c r="Z453" s="40"/>
      <c r="AA453" s="40"/>
      <c r="AB453" s="40"/>
      <c r="AC453" s="40"/>
      <c r="AD453" s="40"/>
      <c r="AE453" s="40"/>
      <c r="AR453" s="232" t="s">
        <v>133</v>
      </c>
      <c r="AT453" s="232" t="s">
        <v>128</v>
      </c>
      <c r="AU453" s="232" t="s">
        <v>84</v>
      </c>
      <c r="AY453" s="19" t="s">
        <v>126</v>
      </c>
      <c r="BE453" s="233">
        <f>IF(N453="základní",J453,0)</f>
        <v>0</v>
      </c>
      <c r="BF453" s="233">
        <f>IF(N453="snížená",J453,0)</f>
        <v>0</v>
      </c>
      <c r="BG453" s="233">
        <f>IF(N453="zákl. přenesená",J453,0)</f>
        <v>0</v>
      </c>
      <c r="BH453" s="233">
        <f>IF(N453="sníž. přenesená",J453,0)</f>
        <v>0</v>
      </c>
      <c r="BI453" s="233">
        <f>IF(N453="nulová",J453,0)</f>
        <v>0</v>
      </c>
      <c r="BJ453" s="19" t="s">
        <v>133</v>
      </c>
      <c r="BK453" s="233">
        <f>ROUND(I453*H453,2)</f>
        <v>0</v>
      </c>
      <c r="BL453" s="19" t="s">
        <v>133</v>
      </c>
      <c r="BM453" s="232" t="s">
        <v>507</v>
      </c>
    </row>
    <row r="454" s="2" customFormat="1">
      <c r="A454" s="40"/>
      <c r="B454" s="41"/>
      <c r="C454" s="42"/>
      <c r="D454" s="234" t="s">
        <v>135</v>
      </c>
      <c r="E454" s="42"/>
      <c r="F454" s="235" t="s">
        <v>508</v>
      </c>
      <c r="G454" s="42"/>
      <c r="H454" s="42"/>
      <c r="I454" s="139"/>
      <c r="J454" s="42"/>
      <c r="K454" s="42"/>
      <c r="L454" s="46"/>
      <c r="M454" s="236"/>
      <c r="N454" s="237"/>
      <c r="O454" s="87"/>
      <c r="P454" s="87"/>
      <c r="Q454" s="87"/>
      <c r="R454" s="87"/>
      <c r="S454" s="87"/>
      <c r="T454" s="88"/>
      <c r="U454" s="40"/>
      <c r="V454" s="40"/>
      <c r="W454" s="40"/>
      <c r="X454" s="40"/>
      <c r="Y454" s="40"/>
      <c r="Z454" s="40"/>
      <c r="AA454" s="40"/>
      <c r="AB454" s="40"/>
      <c r="AC454" s="40"/>
      <c r="AD454" s="40"/>
      <c r="AE454" s="40"/>
      <c r="AT454" s="19" t="s">
        <v>135</v>
      </c>
      <c r="AU454" s="19" t="s">
        <v>84</v>
      </c>
    </row>
    <row r="455" s="2" customFormat="1">
      <c r="A455" s="40"/>
      <c r="B455" s="41"/>
      <c r="C455" s="42"/>
      <c r="D455" s="234" t="s">
        <v>137</v>
      </c>
      <c r="E455" s="42"/>
      <c r="F455" s="238" t="s">
        <v>471</v>
      </c>
      <c r="G455" s="42"/>
      <c r="H455" s="42"/>
      <c r="I455" s="139"/>
      <c r="J455" s="42"/>
      <c r="K455" s="42"/>
      <c r="L455" s="46"/>
      <c r="M455" s="236"/>
      <c r="N455" s="237"/>
      <c r="O455" s="87"/>
      <c r="P455" s="87"/>
      <c r="Q455" s="87"/>
      <c r="R455" s="87"/>
      <c r="S455" s="87"/>
      <c r="T455" s="88"/>
      <c r="U455" s="40"/>
      <c r="V455" s="40"/>
      <c r="W455" s="40"/>
      <c r="X455" s="40"/>
      <c r="Y455" s="40"/>
      <c r="Z455" s="40"/>
      <c r="AA455" s="40"/>
      <c r="AB455" s="40"/>
      <c r="AC455" s="40"/>
      <c r="AD455" s="40"/>
      <c r="AE455" s="40"/>
      <c r="AT455" s="19" t="s">
        <v>137</v>
      </c>
      <c r="AU455" s="19" t="s">
        <v>84</v>
      </c>
    </row>
    <row r="456" s="13" customFormat="1">
      <c r="A456" s="13"/>
      <c r="B456" s="239"/>
      <c r="C456" s="240"/>
      <c r="D456" s="234" t="s">
        <v>139</v>
      </c>
      <c r="E456" s="241" t="s">
        <v>28</v>
      </c>
      <c r="F456" s="242" t="s">
        <v>205</v>
      </c>
      <c r="G456" s="240"/>
      <c r="H456" s="241" t="s">
        <v>28</v>
      </c>
      <c r="I456" s="243"/>
      <c r="J456" s="240"/>
      <c r="K456" s="240"/>
      <c r="L456" s="244"/>
      <c r="M456" s="245"/>
      <c r="N456" s="246"/>
      <c r="O456" s="246"/>
      <c r="P456" s="246"/>
      <c r="Q456" s="246"/>
      <c r="R456" s="246"/>
      <c r="S456" s="246"/>
      <c r="T456" s="247"/>
      <c r="U456" s="13"/>
      <c r="V456" s="13"/>
      <c r="W456" s="13"/>
      <c r="X456" s="13"/>
      <c r="Y456" s="13"/>
      <c r="Z456" s="13"/>
      <c r="AA456" s="13"/>
      <c r="AB456" s="13"/>
      <c r="AC456" s="13"/>
      <c r="AD456" s="13"/>
      <c r="AE456" s="13"/>
      <c r="AT456" s="248" t="s">
        <v>139</v>
      </c>
      <c r="AU456" s="248" t="s">
        <v>84</v>
      </c>
      <c r="AV456" s="13" t="s">
        <v>82</v>
      </c>
      <c r="AW456" s="13" t="s">
        <v>35</v>
      </c>
      <c r="AX456" s="13" t="s">
        <v>74</v>
      </c>
      <c r="AY456" s="248" t="s">
        <v>126</v>
      </c>
    </row>
    <row r="457" s="13" customFormat="1">
      <c r="A457" s="13"/>
      <c r="B457" s="239"/>
      <c r="C457" s="240"/>
      <c r="D457" s="234" t="s">
        <v>139</v>
      </c>
      <c r="E457" s="241" t="s">
        <v>28</v>
      </c>
      <c r="F457" s="242" t="s">
        <v>496</v>
      </c>
      <c r="G457" s="240"/>
      <c r="H457" s="241" t="s">
        <v>28</v>
      </c>
      <c r="I457" s="243"/>
      <c r="J457" s="240"/>
      <c r="K457" s="240"/>
      <c r="L457" s="244"/>
      <c r="M457" s="245"/>
      <c r="N457" s="246"/>
      <c r="O457" s="246"/>
      <c r="P457" s="246"/>
      <c r="Q457" s="246"/>
      <c r="R457" s="246"/>
      <c r="S457" s="246"/>
      <c r="T457" s="247"/>
      <c r="U457" s="13"/>
      <c r="V457" s="13"/>
      <c r="W457" s="13"/>
      <c r="X457" s="13"/>
      <c r="Y457" s="13"/>
      <c r="Z457" s="13"/>
      <c r="AA457" s="13"/>
      <c r="AB457" s="13"/>
      <c r="AC457" s="13"/>
      <c r="AD457" s="13"/>
      <c r="AE457" s="13"/>
      <c r="AT457" s="248" t="s">
        <v>139</v>
      </c>
      <c r="AU457" s="248" t="s">
        <v>84</v>
      </c>
      <c r="AV457" s="13" t="s">
        <v>82</v>
      </c>
      <c r="AW457" s="13" t="s">
        <v>35</v>
      </c>
      <c r="AX457" s="13" t="s">
        <v>74</v>
      </c>
      <c r="AY457" s="248" t="s">
        <v>126</v>
      </c>
    </row>
    <row r="458" s="14" customFormat="1">
      <c r="A458" s="14"/>
      <c r="B458" s="249"/>
      <c r="C458" s="250"/>
      <c r="D458" s="234" t="s">
        <v>139</v>
      </c>
      <c r="E458" s="251" t="s">
        <v>28</v>
      </c>
      <c r="F458" s="252" t="s">
        <v>509</v>
      </c>
      <c r="G458" s="250"/>
      <c r="H458" s="253">
        <v>0.5</v>
      </c>
      <c r="I458" s="254"/>
      <c r="J458" s="250"/>
      <c r="K458" s="250"/>
      <c r="L458" s="255"/>
      <c r="M458" s="256"/>
      <c r="N458" s="257"/>
      <c r="O458" s="257"/>
      <c r="P458" s="257"/>
      <c r="Q458" s="257"/>
      <c r="R458" s="257"/>
      <c r="S458" s="257"/>
      <c r="T458" s="258"/>
      <c r="U458" s="14"/>
      <c r="V458" s="14"/>
      <c r="W458" s="14"/>
      <c r="X458" s="14"/>
      <c r="Y458" s="14"/>
      <c r="Z458" s="14"/>
      <c r="AA458" s="14"/>
      <c r="AB458" s="14"/>
      <c r="AC458" s="14"/>
      <c r="AD458" s="14"/>
      <c r="AE458" s="14"/>
      <c r="AT458" s="259" t="s">
        <v>139</v>
      </c>
      <c r="AU458" s="259" t="s">
        <v>84</v>
      </c>
      <c r="AV458" s="14" t="s">
        <v>84</v>
      </c>
      <c r="AW458" s="14" t="s">
        <v>35</v>
      </c>
      <c r="AX458" s="14" t="s">
        <v>74</v>
      </c>
      <c r="AY458" s="259" t="s">
        <v>126</v>
      </c>
    </row>
    <row r="459" s="13" customFormat="1">
      <c r="A459" s="13"/>
      <c r="B459" s="239"/>
      <c r="C459" s="240"/>
      <c r="D459" s="234" t="s">
        <v>139</v>
      </c>
      <c r="E459" s="241" t="s">
        <v>28</v>
      </c>
      <c r="F459" s="242" t="s">
        <v>211</v>
      </c>
      <c r="G459" s="240"/>
      <c r="H459" s="241" t="s">
        <v>28</v>
      </c>
      <c r="I459" s="243"/>
      <c r="J459" s="240"/>
      <c r="K459" s="240"/>
      <c r="L459" s="244"/>
      <c r="M459" s="245"/>
      <c r="N459" s="246"/>
      <c r="O459" s="246"/>
      <c r="P459" s="246"/>
      <c r="Q459" s="246"/>
      <c r="R459" s="246"/>
      <c r="S459" s="246"/>
      <c r="T459" s="247"/>
      <c r="U459" s="13"/>
      <c r="V459" s="13"/>
      <c r="W459" s="13"/>
      <c r="X459" s="13"/>
      <c r="Y459" s="13"/>
      <c r="Z459" s="13"/>
      <c r="AA459" s="13"/>
      <c r="AB459" s="13"/>
      <c r="AC459" s="13"/>
      <c r="AD459" s="13"/>
      <c r="AE459" s="13"/>
      <c r="AT459" s="248" t="s">
        <v>139</v>
      </c>
      <c r="AU459" s="248" t="s">
        <v>84</v>
      </c>
      <c r="AV459" s="13" t="s">
        <v>82</v>
      </c>
      <c r="AW459" s="13" t="s">
        <v>35</v>
      </c>
      <c r="AX459" s="13" t="s">
        <v>74</v>
      </c>
      <c r="AY459" s="248" t="s">
        <v>126</v>
      </c>
    </row>
    <row r="460" s="14" customFormat="1">
      <c r="A460" s="14"/>
      <c r="B460" s="249"/>
      <c r="C460" s="250"/>
      <c r="D460" s="234" t="s">
        <v>139</v>
      </c>
      <c r="E460" s="251" t="s">
        <v>28</v>
      </c>
      <c r="F460" s="252" t="s">
        <v>474</v>
      </c>
      <c r="G460" s="250"/>
      <c r="H460" s="253">
        <v>3</v>
      </c>
      <c r="I460" s="254"/>
      <c r="J460" s="250"/>
      <c r="K460" s="250"/>
      <c r="L460" s="255"/>
      <c r="M460" s="256"/>
      <c r="N460" s="257"/>
      <c r="O460" s="257"/>
      <c r="P460" s="257"/>
      <c r="Q460" s="257"/>
      <c r="R460" s="257"/>
      <c r="S460" s="257"/>
      <c r="T460" s="258"/>
      <c r="U460" s="14"/>
      <c r="V460" s="14"/>
      <c r="W460" s="14"/>
      <c r="X460" s="14"/>
      <c r="Y460" s="14"/>
      <c r="Z460" s="14"/>
      <c r="AA460" s="14"/>
      <c r="AB460" s="14"/>
      <c r="AC460" s="14"/>
      <c r="AD460" s="14"/>
      <c r="AE460" s="14"/>
      <c r="AT460" s="259" t="s">
        <v>139</v>
      </c>
      <c r="AU460" s="259" t="s">
        <v>84</v>
      </c>
      <c r="AV460" s="14" t="s">
        <v>84</v>
      </c>
      <c r="AW460" s="14" t="s">
        <v>35</v>
      </c>
      <c r="AX460" s="14" t="s">
        <v>74</v>
      </c>
      <c r="AY460" s="259" t="s">
        <v>126</v>
      </c>
    </row>
    <row r="461" s="13" customFormat="1">
      <c r="A461" s="13"/>
      <c r="B461" s="239"/>
      <c r="C461" s="240"/>
      <c r="D461" s="234" t="s">
        <v>139</v>
      </c>
      <c r="E461" s="241" t="s">
        <v>28</v>
      </c>
      <c r="F461" s="242" t="s">
        <v>420</v>
      </c>
      <c r="G461" s="240"/>
      <c r="H461" s="241" t="s">
        <v>28</v>
      </c>
      <c r="I461" s="243"/>
      <c r="J461" s="240"/>
      <c r="K461" s="240"/>
      <c r="L461" s="244"/>
      <c r="M461" s="245"/>
      <c r="N461" s="246"/>
      <c r="O461" s="246"/>
      <c r="P461" s="246"/>
      <c r="Q461" s="246"/>
      <c r="R461" s="246"/>
      <c r="S461" s="246"/>
      <c r="T461" s="247"/>
      <c r="U461" s="13"/>
      <c r="V461" s="13"/>
      <c r="W461" s="13"/>
      <c r="X461" s="13"/>
      <c r="Y461" s="13"/>
      <c r="Z461" s="13"/>
      <c r="AA461" s="13"/>
      <c r="AB461" s="13"/>
      <c r="AC461" s="13"/>
      <c r="AD461" s="13"/>
      <c r="AE461" s="13"/>
      <c r="AT461" s="248" t="s">
        <v>139</v>
      </c>
      <c r="AU461" s="248" t="s">
        <v>84</v>
      </c>
      <c r="AV461" s="13" t="s">
        <v>82</v>
      </c>
      <c r="AW461" s="13" t="s">
        <v>35</v>
      </c>
      <c r="AX461" s="13" t="s">
        <v>74</v>
      </c>
      <c r="AY461" s="248" t="s">
        <v>126</v>
      </c>
    </row>
    <row r="462" s="14" customFormat="1">
      <c r="A462" s="14"/>
      <c r="B462" s="249"/>
      <c r="C462" s="250"/>
      <c r="D462" s="234" t="s">
        <v>139</v>
      </c>
      <c r="E462" s="251" t="s">
        <v>28</v>
      </c>
      <c r="F462" s="252" t="s">
        <v>510</v>
      </c>
      <c r="G462" s="250"/>
      <c r="H462" s="253">
        <v>2.5</v>
      </c>
      <c r="I462" s="254"/>
      <c r="J462" s="250"/>
      <c r="K462" s="250"/>
      <c r="L462" s="255"/>
      <c r="M462" s="256"/>
      <c r="N462" s="257"/>
      <c r="O462" s="257"/>
      <c r="P462" s="257"/>
      <c r="Q462" s="257"/>
      <c r="R462" s="257"/>
      <c r="S462" s="257"/>
      <c r="T462" s="258"/>
      <c r="U462" s="14"/>
      <c r="V462" s="14"/>
      <c r="W462" s="14"/>
      <c r="X462" s="14"/>
      <c r="Y462" s="14"/>
      <c r="Z462" s="14"/>
      <c r="AA462" s="14"/>
      <c r="AB462" s="14"/>
      <c r="AC462" s="14"/>
      <c r="AD462" s="14"/>
      <c r="AE462" s="14"/>
      <c r="AT462" s="259" t="s">
        <v>139</v>
      </c>
      <c r="AU462" s="259" t="s">
        <v>84</v>
      </c>
      <c r="AV462" s="14" t="s">
        <v>84</v>
      </c>
      <c r="AW462" s="14" t="s">
        <v>35</v>
      </c>
      <c r="AX462" s="14" t="s">
        <v>74</v>
      </c>
      <c r="AY462" s="259" t="s">
        <v>126</v>
      </c>
    </row>
    <row r="463" s="15" customFormat="1">
      <c r="A463" s="15"/>
      <c r="B463" s="260"/>
      <c r="C463" s="261"/>
      <c r="D463" s="234" t="s">
        <v>139</v>
      </c>
      <c r="E463" s="262" t="s">
        <v>28</v>
      </c>
      <c r="F463" s="263" t="s">
        <v>155</v>
      </c>
      <c r="G463" s="261"/>
      <c r="H463" s="264">
        <v>6</v>
      </c>
      <c r="I463" s="265"/>
      <c r="J463" s="261"/>
      <c r="K463" s="261"/>
      <c r="L463" s="266"/>
      <c r="M463" s="267"/>
      <c r="N463" s="268"/>
      <c r="O463" s="268"/>
      <c r="P463" s="268"/>
      <c r="Q463" s="268"/>
      <c r="R463" s="268"/>
      <c r="S463" s="268"/>
      <c r="T463" s="269"/>
      <c r="U463" s="15"/>
      <c r="V463" s="15"/>
      <c r="W463" s="15"/>
      <c r="X463" s="15"/>
      <c r="Y463" s="15"/>
      <c r="Z463" s="15"/>
      <c r="AA463" s="15"/>
      <c r="AB463" s="15"/>
      <c r="AC463" s="15"/>
      <c r="AD463" s="15"/>
      <c r="AE463" s="15"/>
      <c r="AT463" s="270" t="s">
        <v>139</v>
      </c>
      <c r="AU463" s="270" t="s">
        <v>84</v>
      </c>
      <c r="AV463" s="15" t="s">
        <v>133</v>
      </c>
      <c r="AW463" s="15" t="s">
        <v>35</v>
      </c>
      <c r="AX463" s="15" t="s">
        <v>82</v>
      </c>
      <c r="AY463" s="270" t="s">
        <v>126</v>
      </c>
    </row>
    <row r="464" s="2" customFormat="1" ht="16.5" customHeight="1">
      <c r="A464" s="40"/>
      <c r="B464" s="41"/>
      <c r="C464" s="271" t="s">
        <v>511</v>
      </c>
      <c r="D464" s="271" t="s">
        <v>327</v>
      </c>
      <c r="E464" s="272" t="s">
        <v>512</v>
      </c>
      <c r="F464" s="273" t="s">
        <v>513</v>
      </c>
      <c r="G464" s="274" t="s">
        <v>200</v>
      </c>
      <c r="H464" s="275">
        <v>26</v>
      </c>
      <c r="I464" s="276"/>
      <c r="J464" s="277">
        <f>ROUND(I464*H464,2)</f>
        <v>0</v>
      </c>
      <c r="K464" s="273" t="s">
        <v>132</v>
      </c>
      <c r="L464" s="278"/>
      <c r="M464" s="279" t="s">
        <v>28</v>
      </c>
      <c r="N464" s="280" t="s">
        <v>47</v>
      </c>
      <c r="O464" s="87"/>
      <c r="P464" s="230">
        <f>O464*H464</f>
        <v>0</v>
      </c>
      <c r="Q464" s="230">
        <v>2.0000000000000002E-05</v>
      </c>
      <c r="R464" s="230">
        <f>Q464*H464</f>
        <v>0.00052000000000000006</v>
      </c>
      <c r="S464" s="230">
        <v>0</v>
      </c>
      <c r="T464" s="231">
        <f>S464*H464</f>
        <v>0</v>
      </c>
      <c r="U464" s="40"/>
      <c r="V464" s="40"/>
      <c r="W464" s="40"/>
      <c r="X464" s="40"/>
      <c r="Y464" s="40"/>
      <c r="Z464" s="40"/>
      <c r="AA464" s="40"/>
      <c r="AB464" s="40"/>
      <c r="AC464" s="40"/>
      <c r="AD464" s="40"/>
      <c r="AE464" s="40"/>
      <c r="AR464" s="232" t="s">
        <v>197</v>
      </c>
      <c r="AT464" s="232" t="s">
        <v>327</v>
      </c>
      <c r="AU464" s="232" t="s">
        <v>84</v>
      </c>
      <c r="AY464" s="19" t="s">
        <v>126</v>
      </c>
      <c r="BE464" s="233">
        <f>IF(N464="základní",J464,0)</f>
        <v>0</v>
      </c>
      <c r="BF464" s="233">
        <f>IF(N464="snížená",J464,0)</f>
        <v>0</v>
      </c>
      <c r="BG464" s="233">
        <f>IF(N464="zákl. přenesená",J464,0)</f>
        <v>0</v>
      </c>
      <c r="BH464" s="233">
        <f>IF(N464="sníž. přenesená",J464,0)</f>
        <v>0</v>
      </c>
      <c r="BI464" s="233">
        <f>IF(N464="nulová",J464,0)</f>
        <v>0</v>
      </c>
      <c r="BJ464" s="19" t="s">
        <v>133</v>
      </c>
      <c r="BK464" s="233">
        <f>ROUND(I464*H464,2)</f>
        <v>0</v>
      </c>
      <c r="BL464" s="19" t="s">
        <v>133</v>
      </c>
      <c r="BM464" s="232" t="s">
        <v>514</v>
      </c>
    </row>
    <row r="465" s="2" customFormat="1">
      <c r="A465" s="40"/>
      <c r="B465" s="41"/>
      <c r="C465" s="42"/>
      <c r="D465" s="234" t="s">
        <v>135</v>
      </c>
      <c r="E465" s="42"/>
      <c r="F465" s="235" t="s">
        <v>513</v>
      </c>
      <c r="G465" s="42"/>
      <c r="H465" s="42"/>
      <c r="I465" s="139"/>
      <c r="J465" s="42"/>
      <c r="K465" s="42"/>
      <c r="L465" s="46"/>
      <c r="M465" s="236"/>
      <c r="N465" s="237"/>
      <c r="O465" s="87"/>
      <c r="P465" s="87"/>
      <c r="Q465" s="87"/>
      <c r="R465" s="87"/>
      <c r="S465" s="87"/>
      <c r="T465" s="88"/>
      <c r="U465" s="40"/>
      <c r="V465" s="40"/>
      <c r="W465" s="40"/>
      <c r="X465" s="40"/>
      <c r="Y465" s="40"/>
      <c r="Z465" s="40"/>
      <c r="AA465" s="40"/>
      <c r="AB465" s="40"/>
      <c r="AC465" s="40"/>
      <c r="AD465" s="40"/>
      <c r="AE465" s="40"/>
      <c r="AT465" s="19" t="s">
        <v>135</v>
      </c>
      <c r="AU465" s="19" t="s">
        <v>84</v>
      </c>
    </row>
    <row r="466" s="13" customFormat="1">
      <c r="A466" s="13"/>
      <c r="B466" s="239"/>
      <c r="C466" s="240"/>
      <c r="D466" s="234" t="s">
        <v>139</v>
      </c>
      <c r="E466" s="241" t="s">
        <v>28</v>
      </c>
      <c r="F466" s="242" t="s">
        <v>205</v>
      </c>
      <c r="G466" s="240"/>
      <c r="H466" s="241" t="s">
        <v>28</v>
      </c>
      <c r="I466" s="243"/>
      <c r="J466" s="240"/>
      <c r="K466" s="240"/>
      <c r="L466" s="244"/>
      <c r="M466" s="245"/>
      <c r="N466" s="246"/>
      <c r="O466" s="246"/>
      <c r="P466" s="246"/>
      <c r="Q466" s="246"/>
      <c r="R466" s="246"/>
      <c r="S466" s="246"/>
      <c r="T466" s="247"/>
      <c r="U466" s="13"/>
      <c r="V466" s="13"/>
      <c r="W466" s="13"/>
      <c r="X466" s="13"/>
      <c r="Y466" s="13"/>
      <c r="Z466" s="13"/>
      <c r="AA466" s="13"/>
      <c r="AB466" s="13"/>
      <c r="AC466" s="13"/>
      <c r="AD466" s="13"/>
      <c r="AE466" s="13"/>
      <c r="AT466" s="248" t="s">
        <v>139</v>
      </c>
      <c r="AU466" s="248" t="s">
        <v>84</v>
      </c>
      <c r="AV466" s="13" t="s">
        <v>82</v>
      </c>
      <c r="AW466" s="13" t="s">
        <v>35</v>
      </c>
      <c r="AX466" s="13" t="s">
        <v>74</v>
      </c>
      <c r="AY466" s="248" t="s">
        <v>126</v>
      </c>
    </row>
    <row r="467" s="13" customFormat="1">
      <c r="A467" s="13"/>
      <c r="B467" s="239"/>
      <c r="C467" s="240"/>
      <c r="D467" s="234" t="s">
        <v>139</v>
      </c>
      <c r="E467" s="241" t="s">
        <v>28</v>
      </c>
      <c r="F467" s="242" t="s">
        <v>515</v>
      </c>
      <c r="G467" s="240"/>
      <c r="H467" s="241" t="s">
        <v>28</v>
      </c>
      <c r="I467" s="243"/>
      <c r="J467" s="240"/>
      <c r="K467" s="240"/>
      <c r="L467" s="244"/>
      <c r="M467" s="245"/>
      <c r="N467" s="246"/>
      <c r="O467" s="246"/>
      <c r="P467" s="246"/>
      <c r="Q467" s="246"/>
      <c r="R467" s="246"/>
      <c r="S467" s="246"/>
      <c r="T467" s="247"/>
      <c r="U467" s="13"/>
      <c r="V467" s="13"/>
      <c r="W467" s="13"/>
      <c r="X467" s="13"/>
      <c r="Y467" s="13"/>
      <c r="Z467" s="13"/>
      <c r="AA467" s="13"/>
      <c r="AB467" s="13"/>
      <c r="AC467" s="13"/>
      <c r="AD467" s="13"/>
      <c r="AE467" s="13"/>
      <c r="AT467" s="248" t="s">
        <v>139</v>
      </c>
      <c r="AU467" s="248" t="s">
        <v>84</v>
      </c>
      <c r="AV467" s="13" t="s">
        <v>82</v>
      </c>
      <c r="AW467" s="13" t="s">
        <v>35</v>
      </c>
      <c r="AX467" s="13" t="s">
        <v>74</v>
      </c>
      <c r="AY467" s="248" t="s">
        <v>126</v>
      </c>
    </row>
    <row r="468" s="13" customFormat="1">
      <c r="A468" s="13"/>
      <c r="B468" s="239"/>
      <c r="C468" s="240"/>
      <c r="D468" s="234" t="s">
        <v>139</v>
      </c>
      <c r="E468" s="241" t="s">
        <v>28</v>
      </c>
      <c r="F468" s="242" t="s">
        <v>496</v>
      </c>
      <c r="G468" s="240"/>
      <c r="H468" s="241" t="s">
        <v>28</v>
      </c>
      <c r="I468" s="243"/>
      <c r="J468" s="240"/>
      <c r="K468" s="240"/>
      <c r="L468" s="244"/>
      <c r="M468" s="245"/>
      <c r="N468" s="246"/>
      <c r="O468" s="246"/>
      <c r="P468" s="246"/>
      <c r="Q468" s="246"/>
      <c r="R468" s="246"/>
      <c r="S468" s="246"/>
      <c r="T468" s="247"/>
      <c r="U468" s="13"/>
      <c r="V468" s="13"/>
      <c r="W468" s="13"/>
      <c r="X468" s="13"/>
      <c r="Y468" s="13"/>
      <c r="Z468" s="13"/>
      <c r="AA468" s="13"/>
      <c r="AB468" s="13"/>
      <c r="AC468" s="13"/>
      <c r="AD468" s="13"/>
      <c r="AE468" s="13"/>
      <c r="AT468" s="248" t="s">
        <v>139</v>
      </c>
      <c r="AU468" s="248" t="s">
        <v>84</v>
      </c>
      <c r="AV468" s="13" t="s">
        <v>82</v>
      </c>
      <c r="AW468" s="13" t="s">
        <v>35</v>
      </c>
      <c r="AX468" s="13" t="s">
        <v>74</v>
      </c>
      <c r="AY468" s="248" t="s">
        <v>126</v>
      </c>
    </row>
    <row r="469" s="14" customFormat="1">
      <c r="A469" s="14"/>
      <c r="B469" s="249"/>
      <c r="C469" s="250"/>
      <c r="D469" s="234" t="s">
        <v>139</v>
      </c>
      <c r="E469" s="251" t="s">
        <v>28</v>
      </c>
      <c r="F469" s="252" t="s">
        <v>516</v>
      </c>
      <c r="G469" s="250"/>
      <c r="H469" s="253">
        <v>2.5</v>
      </c>
      <c r="I469" s="254"/>
      <c r="J469" s="250"/>
      <c r="K469" s="250"/>
      <c r="L469" s="255"/>
      <c r="M469" s="256"/>
      <c r="N469" s="257"/>
      <c r="O469" s="257"/>
      <c r="P469" s="257"/>
      <c r="Q469" s="257"/>
      <c r="R469" s="257"/>
      <c r="S469" s="257"/>
      <c r="T469" s="258"/>
      <c r="U469" s="14"/>
      <c r="V469" s="14"/>
      <c r="W469" s="14"/>
      <c r="X469" s="14"/>
      <c r="Y469" s="14"/>
      <c r="Z469" s="14"/>
      <c r="AA469" s="14"/>
      <c r="AB469" s="14"/>
      <c r="AC469" s="14"/>
      <c r="AD469" s="14"/>
      <c r="AE469" s="14"/>
      <c r="AT469" s="259" t="s">
        <v>139</v>
      </c>
      <c r="AU469" s="259" t="s">
        <v>84</v>
      </c>
      <c r="AV469" s="14" t="s">
        <v>84</v>
      </c>
      <c r="AW469" s="14" t="s">
        <v>35</v>
      </c>
      <c r="AX469" s="14" t="s">
        <v>74</v>
      </c>
      <c r="AY469" s="259" t="s">
        <v>126</v>
      </c>
    </row>
    <row r="470" s="13" customFormat="1">
      <c r="A470" s="13"/>
      <c r="B470" s="239"/>
      <c r="C470" s="240"/>
      <c r="D470" s="234" t="s">
        <v>139</v>
      </c>
      <c r="E470" s="241" t="s">
        <v>28</v>
      </c>
      <c r="F470" s="242" t="s">
        <v>211</v>
      </c>
      <c r="G470" s="240"/>
      <c r="H470" s="241" t="s">
        <v>28</v>
      </c>
      <c r="I470" s="243"/>
      <c r="J470" s="240"/>
      <c r="K470" s="240"/>
      <c r="L470" s="244"/>
      <c r="M470" s="245"/>
      <c r="N470" s="246"/>
      <c r="O470" s="246"/>
      <c r="P470" s="246"/>
      <c r="Q470" s="246"/>
      <c r="R470" s="246"/>
      <c r="S470" s="246"/>
      <c r="T470" s="247"/>
      <c r="U470" s="13"/>
      <c r="V470" s="13"/>
      <c r="W470" s="13"/>
      <c r="X470" s="13"/>
      <c r="Y470" s="13"/>
      <c r="Z470" s="13"/>
      <c r="AA470" s="13"/>
      <c r="AB470" s="13"/>
      <c r="AC470" s="13"/>
      <c r="AD470" s="13"/>
      <c r="AE470" s="13"/>
      <c r="AT470" s="248" t="s">
        <v>139</v>
      </c>
      <c r="AU470" s="248" t="s">
        <v>84</v>
      </c>
      <c r="AV470" s="13" t="s">
        <v>82</v>
      </c>
      <c r="AW470" s="13" t="s">
        <v>35</v>
      </c>
      <c r="AX470" s="13" t="s">
        <v>74</v>
      </c>
      <c r="AY470" s="248" t="s">
        <v>126</v>
      </c>
    </row>
    <row r="471" s="14" customFormat="1">
      <c r="A471" s="14"/>
      <c r="B471" s="249"/>
      <c r="C471" s="250"/>
      <c r="D471" s="234" t="s">
        <v>139</v>
      </c>
      <c r="E471" s="251" t="s">
        <v>28</v>
      </c>
      <c r="F471" s="252" t="s">
        <v>517</v>
      </c>
      <c r="G471" s="250"/>
      <c r="H471" s="253">
        <v>11</v>
      </c>
      <c r="I471" s="254"/>
      <c r="J471" s="250"/>
      <c r="K471" s="250"/>
      <c r="L471" s="255"/>
      <c r="M471" s="256"/>
      <c r="N471" s="257"/>
      <c r="O471" s="257"/>
      <c r="P471" s="257"/>
      <c r="Q471" s="257"/>
      <c r="R471" s="257"/>
      <c r="S471" s="257"/>
      <c r="T471" s="258"/>
      <c r="U471" s="14"/>
      <c r="V471" s="14"/>
      <c r="W471" s="14"/>
      <c r="X471" s="14"/>
      <c r="Y471" s="14"/>
      <c r="Z471" s="14"/>
      <c r="AA471" s="14"/>
      <c r="AB471" s="14"/>
      <c r="AC471" s="14"/>
      <c r="AD471" s="14"/>
      <c r="AE471" s="14"/>
      <c r="AT471" s="259" t="s">
        <v>139</v>
      </c>
      <c r="AU471" s="259" t="s">
        <v>84</v>
      </c>
      <c r="AV471" s="14" t="s">
        <v>84</v>
      </c>
      <c r="AW471" s="14" t="s">
        <v>35</v>
      </c>
      <c r="AX471" s="14" t="s">
        <v>74</v>
      </c>
      <c r="AY471" s="259" t="s">
        <v>126</v>
      </c>
    </row>
    <row r="472" s="13" customFormat="1">
      <c r="A472" s="13"/>
      <c r="B472" s="239"/>
      <c r="C472" s="240"/>
      <c r="D472" s="234" t="s">
        <v>139</v>
      </c>
      <c r="E472" s="241" t="s">
        <v>28</v>
      </c>
      <c r="F472" s="242" t="s">
        <v>420</v>
      </c>
      <c r="G472" s="240"/>
      <c r="H472" s="241" t="s">
        <v>28</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139</v>
      </c>
      <c r="AU472" s="248" t="s">
        <v>84</v>
      </c>
      <c r="AV472" s="13" t="s">
        <v>82</v>
      </c>
      <c r="AW472" s="13" t="s">
        <v>35</v>
      </c>
      <c r="AX472" s="13" t="s">
        <v>74</v>
      </c>
      <c r="AY472" s="248" t="s">
        <v>126</v>
      </c>
    </row>
    <row r="473" s="14" customFormat="1">
      <c r="A473" s="14"/>
      <c r="B473" s="249"/>
      <c r="C473" s="250"/>
      <c r="D473" s="234" t="s">
        <v>139</v>
      </c>
      <c r="E473" s="251" t="s">
        <v>28</v>
      </c>
      <c r="F473" s="252" t="s">
        <v>518</v>
      </c>
      <c r="G473" s="250"/>
      <c r="H473" s="253">
        <v>12.5</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139</v>
      </c>
      <c r="AU473" s="259" t="s">
        <v>84</v>
      </c>
      <c r="AV473" s="14" t="s">
        <v>84</v>
      </c>
      <c r="AW473" s="14" t="s">
        <v>35</v>
      </c>
      <c r="AX473" s="14" t="s">
        <v>74</v>
      </c>
      <c r="AY473" s="259" t="s">
        <v>126</v>
      </c>
    </row>
    <row r="474" s="15" customFormat="1">
      <c r="A474" s="15"/>
      <c r="B474" s="260"/>
      <c r="C474" s="261"/>
      <c r="D474" s="234" t="s">
        <v>139</v>
      </c>
      <c r="E474" s="262" t="s">
        <v>28</v>
      </c>
      <c r="F474" s="263" t="s">
        <v>155</v>
      </c>
      <c r="G474" s="261"/>
      <c r="H474" s="264">
        <v>26</v>
      </c>
      <c r="I474" s="265"/>
      <c r="J474" s="261"/>
      <c r="K474" s="261"/>
      <c r="L474" s="266"/>
      <c r="M474" s="267"/>
      <c r="N474" s="268"/>
      <c r="O474" s="268"/>
      <c r="P474" s="268"/>
      <c r="Q474" s="268"/>
      <c r="R474" s="268"/>
      <c r="S474" s="268"/>
      <c r="T474" s="269"/>
      <c r="U474" s="15"/>
      <c r="V474" s="15"/>
      <c r="W474" s="15"/>
      <c r="X474" s="15"/>
      <c r="Y474" s="15"/>
      <c r="Z474" s="15"/>
      <c r="AA474" s="15"/>
      <c r="AB474" s="15"/>
      <c r="AC474" s="15"/>
      <c r="AD474" s="15"/>
      <c r="AE474" s="15"/>
      <c r="AT474" s="270" t="s">
        <v>139</v>
      </c>
      <c r="AU474" s="270" t="s">
        <v>84</v>
      </c>
      <c r="AV474" s="15" t="s">
        <v>133</v>
      </c>
      <c r="AW474" s="15" t="s">
        <v>35</v>
      </c>
      <c r="AX474" s="15" t="s">
        <v>82</v>
      </c>
      <c r="AY474" s="270" t="s">
        <v>126</v>
      </c>
    </row>
    <row r="475" s="12" customFormat="1" ht="22.8" customHeight="1">
      <c r="A475" s="12"/>
      <c r="B475" s="205"/>
      <c r="C475" s="206"/>
      <c r="D475" s="207" t="s">
        <v>73</v>
      </c>
      <c r="E475" s="219" t="s">
        <v>176</v>
      </c>
      <c r="F475" s="219" t="s">
        <v>519</v>
      </c>
      <c r="G475" s="206"/>
      <c r="H475" s="206"/>
      <c r="I475" s="209"/>
      <c r="J475" s="220">
        <f>BK475</f>
        <v>0</v>
      </c>
      <c r="K475" s="206"/>
      <c r="L475" s="211"/>
      <c r="M475" s="212"/>
      <c r="N475" s="213"/>
      <c r="O475" s="213"/>
      <c r="P475" s="214">
        <f>SUM(P476:P489)</f>
        <v>0</v>
      </c>
      <c r="Q475" s="213"/>
      <c r="R475" s="214">
        <f>SUM(R476:R489)</f>
        <v>0</v>
      </c>
      <c r="S475" s="213"/>
      <c r="T475" s="215">
        <f>SUM(T476:T489)</f>
        <v>0</v>
      </c>
      <c r="U475" s="12"/>
      <c r="V475" s="12"/>
      <c r="W475" s="12"/>
      <c r="X475" s="12"/>
      <c r="Y475" s="12"/>
      <c r="Z475" s="12"/>
      <c r="AA475" s="12"/>
      <c r="AB475" s="12"/>
      <c r="AC475" s="12"/>
      <c r="AD475" s="12"/>
      <c r="AE475" s="12"/>
      <c r="AR475" s="216" t="s">
        <v>82</v>
      </c>
      <c r="AT475" s="217" t="s">
        <v>73</v>
      </c>
      <c r="AU475" s="217" t="s">
        <v>82</v>
      </c>
      <c r="AY475" s="216" t="s">
        <v>126</v>
      </c>
      <c r="BK475" s="218">
        <f>SUM(BK476:BK489)</f>
        <v>0</v>
      </c>
    </row>
    <row r="476" s="2" customFormat="1" ht="16.5" customHeight="1">
      <c r="A476" s="40"/>
      <c r="B476" s="41"/>
      <c r="C476" s="221" t="s">
        <v>520</v>
      </c>
      <c r="D476" s="221" t="s">
        <v>128</v>
      </c>
      <c r="E476" s="222" t="s">
        <v>521</v>
      </c>
      <c r="F476" s="223" t="s">
        <v>522</v>
      </c>
      <c r="G476" s="224" t="s">
        <v>131</v>
      </c>
      <c r="H476" s="225">
        <v>243</v>
      </c>
      <c r="I476" s="226"/>
      <c r="J476" s="227">
        <f>ROUND(I476*H476,2)</f>
        <v>0</v>
      </c>
      <c r="K476" s="223" t="s">
        <v>28</v>
      </c>
      <c r="L476" s="46"/>
      <c r="M476" s="228" t="s">
        <v>28</v>
      </c>
      <c r="N476" s="229" t="s">
        <v>47</v>
      </c>
      <c r="O476" s="87"/>
      <c r="P476" s="230">
        <f>O476*H476</f>
        <v>0</v>
      </c>
      <c r="Q476" s="230">
        <v>0</v>
      </c>
      <c r="R476" s="230">
        <f>Q476*H476</f>
        <v>0</v>
      </c>
      <c r="S476" s="230">
        <v>0</v>
      </c>
      <c r="T476" s="231">
        <f>S476*H476</f>
        <v>0</v>
      </c>
      <c r="U476" s="40"/>
      <c r="V476" s="40"/>
      <c r="W476" s="40"/>
      <c r="X476" s="40"/>
      <c r="Y476" s="40"/>
      <c r="Z476" s="40"/>
      <c r="AA476" s="40"/>
      <c r="AB476" s="40"/>
      <c r="AC476" s="40"/>
      <c r="AD476" s="40"/>
      <c r="AE476" s="40"/>
      <c r="AR476" s="232" t="s">
        <v>133</v>
      </c>
      <c r="AT476" s="232" t="s">
        <v>128</v>
      </c>
      <c r="AU476" s="232" t="s">
        <v>84</v>
      </c>
      <c r="AY476" s="19" t="s">
        <v>126</v>
      </c>
      <c r="BE476" s="233">
        <f>IF(N476="základní",J476,0)</f>
        <v>0</v>
      </c>
      <c r="BF476" s="233">
        <f>IF(N476="snížená",J476,0)</f>
        <v>0</v>
      </c>
      <c r="BG476" s="233">
        <f>IF(N476="zákl. přenesená",J476,0)</f>
        <v>0</v>
      </c>
      <c r="BH476" s="233">
        <f>IF(N476="sníž. přenesená",J476,0)</f>
        <v>0</v>
      </c>
      <c r="BI476" s="233">
        <f>IF(N476="nulová",J476,0)</f>
        <v>0</v>
      </c>
      <c r="BJ476" s="19" t="s">
        <v>133</v>
      </c>
      <c r="BK476" s="233">
        <f>ROUND(I476*H476,2)</f>
        <v>0</v>
      </c>
      <c r="BL476" s="19" t="s">
        <v>133</v>
      </c>
      <c r="BM476" s="232" t="s">
        <v>523</v>
      </c>
    </row>
    <row r="477" s="2" customFormat="1">
      <c r="A477" s="40"/>
      <c r="B477" s="41"/>
      <c r="C477" s="42"/>
      <c r="D477" s="234" t="s">
        <v>135</v>
      </c>
      <c r="E477" s="42"/>
      <c r="F477" s="235" t="s">
        <v>522</v>
      </c>
      <c r="G477" s="42"/>
      <c r="H477" s="42"/>
      <c r="I477" s="139"/>
      <c r="J477" s="42"/>
      <c r="K477" s="42"/>
      <c r="L477" s="46"/>
      <c r="M477" s="236"/>
      <c r="N477" s="237"/>
      <c r="O477" s="87"/>
      <c r="P477" s="87"/>
      <c r="Q477" s="87"/>
      <c r="R477" s="87"/>
      <c r="S477" s="87"/>
      <c r="T477" s="88"/>
      <c r="U477" s="40"/>
      <c r="V477" s="40"/>
      <c r="W477" s="40"/>
      <c r="X477" s="40"/>
      <c r="Y477" s="40"/>
      <c r="Z477" s="40"/>
      <c r="AA477" s="40"/>
      <c r="AB477" s="40"/>
      <c r="AC477" s="40"/>
      <c r="AD477" s="40"/>
      <c r="AE477" s="40"/>
      <c r="AT477" s="19" t="s">
        <v>135</v>
      </c>
      <c r="AU477" s="19" t="s">
        <v>84</v>
      </c>
    </row>
    <row r="478" s="13" customFormat="1">
      <c r="A478" s="13"/>
      <c r="B478" s="239"/>
      <c r="C478" s="240"/>
      <c r="D478" s="234" t="s">
        <v>139</v>
      </c>
      <c r="E478" s="241" t="s">
        <v>28</v>
      </c>
      <c r="F478" s="242" t="s">
        <v>524</v>
      </c>
      <c r="G478" s="240"/>
      <c r="H478" s="241" t="s">
        <v>28</v>
      </c>
      <c r="I478" s="243"/>
      <c r="J478" s="240"/>
      <c r="K478" s="240"/>
      <c r="L478" s="244"/>
      <c r="M478" s="245"/>
      <c r="N478" s="246"/>
      <c r="O478" s="246"/>
      <c r="P478" s="246"/>
      <c r="Q478" s="246"/>
      <c r="R478" s="246"/>
      <c r="S478" s="246"/>
      <c r="T478" s="247"/>
      <c r="U478" s="13"/>
      <c r="V478" s="13"/>
      <c r="W478" s="13"/>
      <c r="X478" s="13"/>
      <c r="Y478" s="13"/>
      <c r="Z478" s="13"/>
      <c r="AA478" s="13"/>
      <c r="AB478" s="13"/>
      <c r="AC478" s="13"/>
      <c r="AD478" s="13"/>
      <c r="AE478" s="13"/>
      <c r="AT478" s="248" t="s">
        <v>139</v>
      </c>
      <c r="AU478" s="248" t="s">
        <v>84</v>
      </c>
      <c r="AV478" s="13" t="s">
        <v>82</v>
      </c>
      <c r="AW478" s="13" t="s">
        <v>35</v>
      </c>
      <c r="AX478" s="13" t="s">
        <v>74</v>
      </c>
      <c r="AY478" s="248" t="s">
        <v>126</v>
      </c>
    </row>
    <row r="479" s="13" customFormat="1">
      <c r="A479" s="13"/>
      <c r="B479" s="239"/>
      <c r="C479" s="240"/>
      <c r="D479" s="234" t="s">
        <v>139</v>
      </c>
      <c r="E479" s="241" t="s">
        <v>28</v>
      </c>
      <c r="F479" s="242" t="s">
        <v>525</v>
      </c>
      <c r="G479" s="240"/>
      <c r="H479" s="241" t="s">
        <v>28</v>
      </c>
      <c r="I479" s="243"/>
      <c r="J479" s="240"/>
      <c r="K479" s="240"/>
      <c r="L479" s="244"/>
      <c r="M479" s="245"/>
      <c r="N479" s="246"/>
      <c r="O479" s="246"/>
      <c r="P479" s="246"/>
      <c r="Q479" s="246"/>
      <c r="R479" s="246"/>
      <c r="S479" s="246"/>
      <c r="T479" s="247"/>
      <c r="U479" s="13"/>
      <c r="V479" s="13"/>
      <c r="W479" s="13"/>
      <c r="X479" s="13"/>
      <c r="Y479" s="13"/>
      <c r="Z479" s="13"/>
      <c r="AA479" s="13"/>
      <c r="AB479" s="13"/>
      <c r="AC479" s="13"/>
      <c r="AD479" s="13"/>
      <c r="AE479" s="13"/>
      <c r="AT479" s="248" t="s">
        <v>139</v>
      </c>
      <c r="AU479" s="248" t="s">
        <v>84</v>
      </c>
      <c r="AV479" s="13" t="s">
        <v>82</v>
      </c>
      <c r="AW479" s="13" t="s">
        <v>35</v>
      </c>
      <c r="AX479" s="13" t="s">
        <v>74</v>
      </c>
      <c r="AY479" s="248" t="s">
        <v>126</v>
      </c>
    </row>
    <row r="480" s="13" customFormat="1">
      <c r="A480" s="13"/>
      <c r="B480" s="239"/>
      <c r="C480" s="240"/>
      <c r="D480" s="234" t="s">
        <v>139</v>
      </c>
      <c r="E480" s="241" t="s">
        <v>28</v>
      </c>
      <c r="F480" s="242" t="s">
        <v>526</v>
      </c>
      <c r="G480" s="240"/>
      <c r="H480" s="241" t="s">
        <v>28</v>
      </c>
      <c r="I480" s="243"/>
      <c r="J480" s="240"/>
      <c r="K480" s="240"/>
      <c r="L480" s="244"/>
      <c r="M480" s="245"/>
      <c r="N480" s="246"/>
      <c r="O480" s="246"/>
      <c r="P480" s="246"/>
      <c r="Q480" s="246"/>
      <c r="R480" s="246"/>
      <c r="S480" s="246"/>
      <c r="T480" s="247"/>
      <c r="U480" s="13"/>
      <c r="V480" s="13"/>
      <c r="W480" s="13"/>
      <c r="X480" s="13"/>
      <c r="Y480" s="13"/>
      <c r="Z480" s="13"/>
      <c r="AA480" s="13"/>
      <c r="AB480" s="13"/>
      <c r="AC480" s="13"/>
      <c r="AD480" s="13"/>
      <c r="AE480" s="13"/>
      <c r="AT480" s="248" t="s">
        <v>139</v>
      </c>
      <c r="AU480" s="248" t="s">
        <v>84</v>
      </c>
      <c r="AV480" s="13" t="s">
        <v>82</v>
      </c>
      <c r="AW480" s="13" t="s">
        <v>35</v>
      </c>
      <c r="AX480" s="13" t="s">
        <v>74</v>
      </c>
      <c r="AY480" s="248" t="s">
        <v>126</v>
      </c>
    </row>
    <row r="481" s="13" customFormat="1">
      <c r="A481" s="13"/>
      <c r="B481" s="239"/>
      <c r="C481" s="240"/>
      <c r="D481" s="234" t="s">
        <v>139</v>
      </c>
      <c r="E481" s="241" t="s">
        <v>28</v>
      </c>
      <c r="F481" s="242" t="s">
        <v>527</v>
      </c>
      <c r="G481" s="240"/>
      <c r="H481" s="241" t="s">
        <v>28</v>
      </c>
      <c r="I481" s="243"/>
      <c r="J481" s="240"/>
      <c r="K481" s="240"/>
      <c r="L481" s="244"/>
      <c r="M481" s="245"/>
      <c r="N481" s="246"/>
      <c r="O481" s="246"/>
      <c r="P481" s="246"/>
      <c r="Q481" s="246"/>
      <c r="R481" s="246"/>
      <c r="S481" s="246"/>
      <c r="T481" s="247"/>
      <c r="U481" s="13"/>
      <c r="V481" s="13"/>
      <c r="W481" s="13"/>
      <c r="X481" s="13"/>
      <c r="Y481" s="13"/>
      <c r="Z481" s="13"/>
      <c r="AA481" s="13"/>
      <c r="AB481" s="13"/>
      <c r="AC481" s="13"/>
      <c r="AD481" s="13"/>
      <c r="AE481" s="13"/>
      <c r="AT481" s="248" t="s">
        <v>139</v>
      </c>
      <c r="AU481" s="248" t="s">
        <v>84</v>
      </c>
      <c r="AV481" s="13" t="s">
        <v>82</v>
      </c>
      <c r="AW481" s="13" t="s">
        <v>35</v>
      </c>
      <c r="AX481" s="13" t="s">
        <v>74</v>
      </c>
      <c r="AY481" s="248" t="s">
        <v>126</v>
      </c>
    </row>
    <row r="482" s="13" customFormat="1">
      <c r="A482" s="13"/>
      <c r="B482" s="239"/>
      <c r="C482" s="240"/>
      <c r="D482" s="234" t="s">
        <v>139</v>
      </c>
      <c r="E482" s="241" t="s">
        <v>28</v>
      </c>
      <c r="F482" s="242" t="s">
        <v>528</v>
      </c>
      <c r="G482" s="240"/>
      <c r="H482" s="241" t="s">
        <v>28</v>
      </c>
      <c r="I482" s="243"/>
      <c r="J482" s="240"/>
      <c r="K482" s="240"/>
      <c r="L482" s="244"/>
      <c r="M482" s="245"/>
      <c r="N482" s="246"/>
      <c r="O482" s="246"/>
      <c r="P482" s="246"/>
      <c r="Q482" s="246"/>
      <c r="R482" s="246"/>
      <c r="S482" s="246"/>
      <c r="T482" s="247"/>
      <c r="U482" s="13"/>
      <c r="V482" s="13"/>
      <c r="W482" s="13"/>
      <c r="X482" s="13"/>
      <c r="Y482" s="13"/>
      <c r="Z482" s="13"/>
      <c r="AA482" s="13"/>
      <c r="AB482" s="13"/>
      <c r="AC482" s="13"/>
      <c r="AD482" s="13"/>
      <c r="AE482" s="13"/>
      <c r="AT482" s="248" t="s">
        <v>139</v>
      </c>
      <c r="AU482" s="248" t="s">
        <v>84</v>
      </c>
      <c r="AV482" s="13" t="s">
        <v>82</v>
      </c>
      <c r="AW482" s="13" t="s">
        <v>35</v>
      </c>
      <c r="AX482" s="13" t="s">
        <v>74</v>
      </c>
      <c r="AY482" s="248" t="s">
        <v>126</v>
      </c>
    </row>
    <row r="483" s="13" customFormat="1">
      <c r="A483" s="13"/>
      <c r="B483" s="239"/>
      <c r="C483" s="240"/>
      <c r="D483" s="234" t="s">
        <v>139</v>
      </c>
      <c r="E483" s="241" t="s">
        <v>28</v>
      </c>
      <c r="F483" s="242" t="s">
        <v>529</v>
      </c>
      <c r="G483" s="240"/>
      <c r="H483" s="241" t="s">
        <v>28</v>
      </c>
      <c r="I483" s="243"/>
      <c r="J483" s="240"/>
      <c r="K483" s="240"/>
      <c r="L483" s="244"/>
      <c r="M483" s="245"/>
      <c r="N483" s="246"/>
      <c r="O483" s="246"/>
      <c r="P483" s="246"/>
      <c r="Q483" s="246"/>
      <c r="R483" s="246"/>
      <c r="S483" s="246"/>
      <c r="T483" s="247"/>
      <c r="U483" s="13"/>
      <c r="V483" s="13"/>
      <c r="W483" s="13"/>
      <c r="X483" s="13"/>
      <c r="Y483" s="13"/>
      <c r="Z483" s="13"/>
      <c r="AA483" s="13"/>
      <c r="AB483" s="13"/>
      <c r="AC483" s="13"/>
      <c r="AD483" s="13"/>
      <c r="AE483" s="13"/>
      <c r="AT483" s="248" t="s">
        <v>139</v>
      </c>
      <c r="AU483" s="248" t="s">
        <v>84</v>
      </c>
      <c r="AV483" s="13" t="s">
        <v>82</v>
      </c>
      <c r="AW483" s="13" t="s">
        <v>35</v>
      </c>
      <c r="AX483" s="13" t="s">
        <v>74</v>
      </c>
      <c r="AY483" s="248" t="s">
        <v>126</v>
      </c>
    </row>
    <row r="484" s="13" customFormat="1">
      <c r="A484" s="13"/>
      <c r="B484" s="239"/>
      <c r="C484" s="240"/>
      <c r="D484" s="234" t="s">
        <v>139</v>
      </c>
      <c r="E484" s="241" t="s">
        <v>28</v>
      </c>
      <c r="F484" s="242" t="s">
        <v>530</v>
      </c>
      <c r="G484" s="240"/>
      <c r="H484" s="241" t="s">
        <v>28</v>
      </c>
      <c r="I484" s="243"/>
      <c r="J484" s="240"/>
      <c r="K484" s="240"/>
      <c r="L484" s="244"/>
      <c r="M484" s="245"/>
      <c r="N484" s="246"/>
      <c r="O484" s="246"/>
      <c r="P484" s="246"/>
      <c r="Q484" s="246"/>
      <c r="R484" s="246"/>
      <c r="S484" s="246"/>
      <c r="T484" s="247"/>
      <c r="U484" s="13"/>
      <c r="V484" s="13"/>
      <c r="W484" s="13"/>
      <c r="X484" s="13"/>
      <c r="Y484" s="13"/>
      <c r="Z484" s="13"/>
      <c r="AA484" s="13"/>
      <c r="AB484" s="13"/>
      <c r="AC484" s="13"/>
      <c r="AD484" s="13"/>
      <c r="AE484" s="13"/>
      <c r="AT484" s="248" t="s">
        <v>139</v>
      </c>
      <c r="AU484" s="248" t="s">
        <v>84</v>
      </c>
      <c r="AV484" s="13" t="s">
        <v>82</v>
      </c>
      <c r="AW484" s="13" t="s">
        <v>35</v>
      </c>
      <c r="AX484" s="13" t="s">
        <v>74</v>
      </c>
      <c r="AY484" s="248" t="s">
        <v>126</v>
      </c>
    </row>
    <row r="485" s="14" customFormat="1">
      <c r="A485" s="14"/>
      <c r="B485" s="249"/>
      <c r="C485" s="250"/>
      <c r="D485" s="234" t="s">
        <v>139</v>
      </c>
      <c r="E485" s="251" t="s">
        <v>28</v>
      </c>
      <c r="F485" s="252" t="s">
        <v>531</v>
      </c>
      <c r="G485" s="250"/>
      <c r="H485" s="253">
        <v>108</v>
      </c>
      <c r="I485" s="254"/>
      <c r="J485" s="250"/>
      <c r="K485" s="250"/>
      <c r="L485" s="255"/>
      <c r="M485" s="256"/>
      <c r="N485" s="257"/>
      <c r="O485" s="257"/>
      <c r="P485" s="257"/>
      <c r="Q485" s="257"/>
      <c r="R485" s="257"/>
      <c r="S485" s="257"/>
      <c r="T485" s="258"/>
      <c r="U485" s="14"/>
      <c r="V485" s="14"/>
      <c r="W485" s="14"/>
      <c r="X485" s="14"/>
      <c r="Y485" s="14"/>
      <c r="Z485" s="14"/>
      <c r="AA485" s="14"/>
      <c r="AB485" s="14"/>
      <c r="AC485" s="14"/>
      <c r="AD485" s="14"/>
      <c r="AE485" s="14"/>
      <c r="AT485" s="259" t="s">
        <v>139</v>
      </c>
      <c r="AU485" s="259" t="s">
        <v>84</v>
      </c>
      <c r="AV485" s="14" t="s">
        <v>84</v>
      </c>
      <c r="AW485" s="14" t="s">
        <v>35</v>
      </c>
      <c r="AX485" s="14" t="s">
        <v>74</v>
      </c>
      <c r="AY485" s="259" t="s">
        <v>126</v>
      </c>
    </row>
    <row r="486" s="13" customFormat="1">
      <c r="A486" s="13"/>
      <c r="B486" s="239"/>
      <c r="C486" s="240"/>
      <c r="D486" s="234" t="s">
        <v>139</v>
      </c>
      <c r="E486" s="241" t="s">
        <v>28</v>
      </c>
      <c r="F486" s="242" t="s">
        <v>532</v>
      </c>
      <c r="G486" s="240"/>
      <c r="H486" s="241" t="s">
        <v>28</v>
      </c>
      <c r="I486" s="243"/>
      <c r="J486" s="240"/>
      <c r="K486" s="240"/>
      <c r="L486" s="244"/>
      <c r="M486" s="245"/>
      <c r="N486" s="246"/>
      <c r="O486" s="246"/>
      <c r="P486" s="246"/>
      <c r="Q486" s="246"/>
      <c r="R486" s="246"/>
      <c r="S486" s="246"/>
      <c r="T486" s="247"/>
      <c r="U486" s="13"/>
      <c r="V486" s="13"/>
      <c r="W486" s="13"/>
      <c r="X486" s="13"/>
      <c r="Y486" s="13"/>
      <c r="Z486" s="13"/>
      <c r="AA486" s="13"/>
      <c r="AB486" s="13"/>
      <c r="AC486" s="13"/>
      <c r="AD486" s="13"/>
      <c r="AE486" s="13"/>
      <c r="AT486" s="248" t="s">
        <v>139</v>
      </c>
      <c r="AU486" s="248" t="s">
        <v>84</v>
      </c>
      <c r="AV486" s="13" t="s">
        <v>82</v>
      </c>
      <c r="AW486" s="13" t="s">
        <v>35</v>
      </c>
      <c r="AX486" s="13" t="s">
        <v>74</v>
      </c>
      <c r="AY486" s="248" t="s">
        <v>126</v>
      </c>
    </row>
    <row r="487" s="13" customFormat="1">
      <c r="A487" s="13"/>
      <c r="B487" s="239"/>
      <c r="C487" s="240"/>
      <c r="D487" s="234" t="s">
        <v>139</v>
      </c>
      <c r="E487" s="241" t="s">
        <v>28</v>
      </c>
      <c r="F487" s="242" t="s">
        <v>533</v>
      </c>
      <c r="G487" s="240"/>
      <c r="H487" s="241" t="s">
        <v>28</v>
      </c>
      <c r="I487" s="243"/>
      <c r="J487" s="240"/>
      <c r="K487" s="240"/>
      <c r="L487" s="244"/>
      <c r="M487" s="245"/>
      <c r="N487" s="246"/>
      <c r="O487" s="246"/>
      <c r="P487" s="246"/>
      <c r="Q487" s="246"/>
      <c r="R487" s="246"/>
      <c r="S487" s="246"/>
      <c r="T487" s="247"/>
      <c r="U487" s="13"/>
      <c r="V487" s="13"/>
      <c r="W487" s="13"/>
      <c r="X487" s="13"/>
      <c r="Y487" s="13"/>
      <c r="Z487" s="13"/>
      <c r="AA487" s="13"/>
      <c r="AB487" s="13"/>
      <c r="AC487" s="13"/>
      <c r="AD487" s="13"/>
      <c r="AE487" s="13"/>
      <c r="AT487" s="248" t="s">
        <v>139</v>
      </c>
      <c r="AU487" s="248" t="s">
        <v>84</v>
      </c>
      <c r="AV487" s="13" t="s">
        <v>82</v>
      </c>
      <c r="AW487" s="13" t="s">
        <v>35</v>
      </c>
      <c r="AX487" s="13" t="s">
        <v>74</v>
      </c>
      <c r="AY487" s="248" t="s">
        <v>126</v>
      </c>
    </row>
    <row r="488" s="14" customFormat="1">
      <c r="A488" s="14"/>
      <c r="B488" s="249"/>
      <c r="C488" s="250"/>
      <c r="D488" s="234" t="s">
        <v>139</v>
      </c>
      <c r="E488" s="251" t="s">
        <v>28</v>
      </c>
      <c r="F488" s="252" t="s">
        <v>534</v>
      </c>
      <c r="G488" s="250"/>
      <c r="H488" s="253">
        <v>135</v>
      </c>
      <c r="I488" s="254"/>
      <c r="J488" s="250"/>
      <c r="K488" s="250"/>
      <c r="L488" s="255"/>
      <c r="M488" s="256"/>
      <c r="N488" s="257"/>
      <c r="O488" s="257"/>
      <c r="P488" s="257"/>
      <c r="Q488" s="257"/>
      <c r="R488" s="257"/>
      <c r="S488" s="257"/>
      <c r="T488" s="258"/>
      <c r="U488" s="14"/>
      <c r="V488" s="14"/>
      <c r="W488" s="14"/>
      <c r="X488" s="14"/>
      <c r="Y488" s="14"/>
      <c r="Z488" s="14"/>
      <c r="AA488" s="14"/>
      <c r="AB488" s="14"/>
      <c r="AC488" s="14"/>
      <c r="AD488" s="14"/>
      <c r="AE488" s="14"/>
      <c r="AT488" s="259" t="s">
        <v>139</v>
      </c>
      <c r="AU488" s="259" t="s">
        <v>84</v>
      </c>
      <c r="AV488" s="14" t="s">
        <v>84</v>
      </c>
      <c r="AW488" s="14" t="s">
        <v>35</v>
      </c>
      <c r="AX488" s="14" t="s">
        <v>74</v>
      </c>
      <c r="AY488" s="259" t="s">
        <v>126</v>
      </c>
    </row>
    <row r="489" s="15" customFormat="1">
      <c r="A489" s="15"/>
      <c r="B489" s="260"/>
      <c r="C489" s="261"/>
      <c r="D489" s="234" t="s">
        <v>139</v>
      </c>
      <c r="E489" s="262" t="s">
        <v>28</v>
      </c>
      <c r="F489" s="263" t="s">
        <v>155</v>
      </c>
      <c r="G489" s="261"/>
      <c r="H489" s="264">
        <v>243</v>
      </c>
      <c r="I489" s="265"/>
      <c r="J489" s="261"/>
      <c r="K489" s="261"/>
      <c r="L489" s="266"/>
      <c r="M489" s="267"/>
      <c r="N489" s="268"/>
      <c r="O489" s="268"/>
      <c r="P489" s="268"/>
      <c r="Q489" s="268"/>
      <c r="R489" s="268"/>
      <c r="S489" s="268"/>
      <c r="T489" s="269"/>
      <c r="U489" s="15"/>
      <c r="V489" s="15"/>
      <c r="W489" s="15"/>
      <c r="X489" s="15"/>
      <c r="Y489" s="15"/>
      <c r="Z489" s="15"/>
      <c r="AA489" s="15"/>
      <c r="AB489" s="15"/>
      <c r="AC489" s="15"/>
      <c r="AD489" s="15"/>
      <c r="AE489" s="15"/>
      <c r="AT489" s="270" t="s">
        <v>139</v>
      </c>
      <c r="AU489" s="270" t="s">
        <v>84</v>
      </c>
      <c r="AV489" s="15" t="s">
        <v>133</v>
      </c>
      <c r="AW489" s="15" t="s">
        <v>35</v>
      </c>
      <c r="AX489" s="15" t="s">
        <v>82</v>
      </c>
      <c r="AY489" s="270" t="s">
        <v>126</v>
      </c>
    </row>
    <row r="490" s="12" customFormat="1" ht="22.8" customHeight="1">
      <c r="A490" s="12"/>
      <c r="B490" s="205"/>
      <c r="C490" s="206"/>
      <c r="D490" s="207" t="s">
        <v>73</v>
      </c>
      <c r="E490" s="219" t="s">
        <v>227</v>
      </c>
      <c r="F490" s="219" t="s">
        <v>535</v>
      </c>
      <c r="G490" s="206"/>
      <c r="H490" s="206"/>
      <c r="I490" s="209"/>
      <c r="J490" s="220">
        <f>BK490</f>
        <v>0</v>
      </c>
      <c r="K490" s="206"/>
      <c r="L490" s="211"/>
      <c r="M490" s="212"/>
      <c r="N490" s="213"/>
      <c r="O490" s="213"/>
      <c r="P490" s="214">
        <f>SUM(P491:P559)</f>
        <v>0</v>
      </c>
      <c r="Q490" s="213"/>
      <c r="R490" s="214">
        <f>SUM(R491:R559)</f>
        <v>0</v>
      </c>
      <c r="S490" s="213"/>
      <c r="T490" s="215">
        <f>SUM(T491:T559)</f>
        <v>4.4027000000000003</v>
      </c>
      <c r="U490" s="12"/>
      <c r="V490" s="12"/>
      <c r="W490" s="12"/>
      <c r="X490" s="12"/>
      <c r="Y490" s="12"/>
      <c r="Z490" s="12"/>
      <c r="AA490" s="12"/>
      <c r="AB490" s="12"/>
      <c r="AC490" s="12"/>
      <c r="AD490" s="12"/>
      <c r="AE490" s="12"/>
      <c r="AR490" s="216" t="s">
        <v>82</v>
      </c>
      <c r="AT490" s="217" t="s">
        <v>73</v>
      </c>
      <c r="AU490" s="217" t="s">
        <v>82</v>
      </c>
      <c r="AY490" s="216" t="s">
        <v>126</v>
      </c>
      <c r="BK490" s="218">
        <f>SUM(BK491:BK559)</f>
        <v>0</v>
      </c>
    </row>
    <row r="491" s="2" customFormat="1" ht="16.5" customHeight="1">
      <c r="A491" s="40"/>
      <c r="B491" s="41"/>
      <c r="C491" s="221" t="s">
        <v>536</v>
      </c>
      <c r="D491" s="221" t="s">
        <v>128</v>
      </c>
      <c r="E491" s="222" t="s">
        <v>537</v>
      </c>
      <c r="F491" s="223" t="s">
        <v>538</v>
      </c>
      <c r="G491" s="224" t="s">
        <v>159</v>
      </c>
      <c r="H491" s="225">
        <v>2</v>
      </c>
      <c r="I491" s="226"/>
      <c r="J491" s="227">
        <f>ROUND(I491*H491,2)</f>
        <v>0</v>
      </c>
      <c r="K491" s="223" t="s">
        <v>132</v>
      </c>
      <c r="L491" s="46"/>
      <c r="M491" s="228" t="s">
        <v>28</v>
      </c>
      <c r="N491" s="229" t="s">
        <v>47</v>
      </c>
      <c r="O491" s="87"/>
      <c r="P491" s="230">
        <f>O491*H491</f>
        <v>0</v>
      </c>
      <c r="Q491" s="230">
        <v>0</v>
      </c>
      <c r="R491" s="230">
        <f>Q491*H491</f>
        <v>0</v>
      </c>
      <c r="S491" s="230">
        <v>0.053999999999999999</v>
      </c>
      <c r="T491" s="231">
        <f>S491*H491</f>
        <v>0.108</v>
      </c>
      <c r="U491" s="40"/>
      <c r="V491" s="40"/>
      <c r="W491" s="40"/>
      <c r="X491" s="40"/>
      <c r="Y491" s="40"/>
      <c r="Z491" s="40"/>
      <c r="AA491" s="40"/>
      <c r="AB491" s="40"/>
      <c r="AC491" s="40"/>
      <c r="AD491" s="40"/>
      <c r="AE491" s="40"/>
      <c r="AR491" s="232" t="s">
        <v>133</v>
      </c>
      <c r="AT491" s="232" t="s">
        <v>128</v>
      </c>
      <c r="AU491" s="232" t="s">
        <v>84</v>
      </c>
      <c r="AY491" s="19" t="s">
        <v>126</v>
      </c>
      <c r="BE491" s="233">
        <f>IF(N491="základní",J491,0)</f>
        <v>0</v>
      </c>
      <c r="BF491" s="233">
        <f>IF(N491="snížená",J491,0)</f>
        <v>0</v>
      </c>
      <c r="BG491" s="233">
        <f>IF(N491="zákl. přenesená",J491,0)</f>
        <v>0</v>
      </c>
      <c r="BH491" s="233">
        <f>IF(N491="sníž. přenesená",J491,0)</f>
        <v>0</v>
      </c>
      <c r="BI491" s="233">
        <f>IF(N491="nulová",J491,0)</f>
        <v>0</v>
      </c>
      <c r="BJ491" s="19" t="s">
        <v>133</v>
      </c>
      <c r="BK491" s="233">
        <f>ROUND(I491*H491,2)</f>
        <v>0</v>
      </c>
      <c r="BL491" s="19" t="s">
        <v>133</v>
      </c>
      <c r="BM491" s="232" t="s">
        <v>539</v>
      </c>
    </row>
    <row r="492" s="2" customFormat="1">
      <c r="A492" s="40"/>
      <c r="B492" s="41"/>
      <c r="C492" s="42"/>
      <c r="D492" s="234" t="s">
        <v>135</v>
      </c>
      <c r="E492" s="42"/>
      <c r="F492" s="235" t="s">
        <v>540</v>
      </c>
      <c r="G492" s="42"/>
      <c r="H492" s="42"/>
      <c r="I492" s="139"/>
      <c r="J492" s="42"/>
      <c r="K492" s="42"/>
      <c r="L492" s="46"/>
      <c r="M492" s="236"/>
      <c r="N492" s="237"/>
      <c r="O492" s="87"/>
      <c r="P492" s="87"/>
      <c r="Q492" s="87"/>
      <c r="R492" s="87"/>
      <c r="S492" s="87"/>
      <c r="T492" s="88"/>
      <c r="U492" s="40"/>
      <c r="V492" s="40"/>
      <c r="W492" s="40"/>
      <c r="X492" s="40"/>
      <c r="Y492" s="40"/>
      <c r="Z492" s="40"/>
      <c r="AA492" s="40"/>
      <c r="AB492" s="40"/>
      <c r="AC492" s="40"/>
      <c r="AD492" s="40"/>
      <c r="AE492" s="40"/>
      <c r="AT492" s="19" t="s">
        <v>135</v>
      </c>
      <c r="AU492" s="19" t="s">
        <v>84</v>
      </c>
    </row>
    <row r="493" s="2" customFormat="1">
      <c r="A493" s="40"/>
      <c r="B493" s="41"/>
      <c r="C493" s="42"/>
      <c r="D493" s="234" t="s">
        <v>137</v>
      </c>
      <c r="E493" s="42"/>
      <c r="F493" s="238" t="s">
        <v>541</v>
      </c>
      <c r="G493" s="42"/>
      <c r="H493" s="42"/>
      <c r="I493" s="139"/>
      <c r="J493" s="42"/>
      <c r="K493" s="42"/>
      <c r="L493" s="46"/>
      <c r="M493" s="236"/>
      <c r="N493" s="237"/>
      <c r="O493" s="87"/>
      <c r="P493" s="87"/>
      <c r="Q493" s="87"/>
      <c r="R493" s="87"/>
      <c r="S493" s="87"/>
      <c r="T493" s="88"/>
      <c r="U493" s="40"/>
      <c r="V493" s="40"/>
      <c r="W493" s="40"/>
      <c r="X493" s="40"/>
      <c r="Y493" s="40"/>
      <c r="Z493" s="40"/>
      <c r="AA493" s="40"/>
      <c r="AB493" s="40"/>
      <c r="AC493" s="40"/>
      <c r="AD493" s="40"/>
      <c r="AE493" s="40"/>
      <c r="AT493" s="19" t="s">
        <v>137</v>
      </c>
      <c r="AU493" s="19" t="s">
        <v>84</v>
      </c>
    </row>
    <row r="494" s="13" customFormat="1">
      <c r="A494" s="13"/>
      <c r="B494" s="239"/>
      <c r="C494" s="240"/>
      <c r="D494" s="234" t="s">
        <v>139</v>
      </c>
      <c r="E494" s="241" t="s">
        <v>28</v>
      </c>
      <c r="F494" s="242" t="s">
        <v>542</v>
      </c>
      <c r="G494" s="240"/>
      <c r="H494" s="241" t="s">
        <v>28</v>
      </c>
      <c r="I494" s="243"/>
      <c r="J494" s="240"/>
      <c r="K494" s="240"/>
      <c r="L494" s="244"/>
      <c r="M494" s="245"/>
      <c r="N494" s="246"/>
      <c r="O494" s="246"/>
      <c r="P494" s="246"/>
      <c r="Q494" s="246"/>
      <c r="R494" s="246"/>
      <c r="S494" s="246"/>
      <c r="T494" s="247"/>
      <c r="U494" s="13"/>
      <c r="V494" s="13"/>
      <c r="W494" s="13"/>
      <c r="X494" s="13"/>
      <c r="Y494" s="13"/>
      <c r="Z494" s="13"/>
      <c r="AA494" s="13"/>
      <c r="AB494" s="13"/>
      <c r="AC494" s="13"/>
      <c r="AD494" s="13"/>
      <c r="AE494" s="13"/>
      <c r="AT494" s="248" t="s">
        <v>139</v>
      </c>
      <c r="AU494" s="248" t="s">
        <v>84</v>
      </c>
      <c r="AV494" s="13" t="s">
        <v>82</v>
      </c>
      <c r="AW494" s="13" t="s">
        <v>35</v>
      </c>
      <c r="AX494" s="13" t="s">
        <v>74</v>
      </c>
      <c r="AY494" s="248" t="s">
        <v>126</v>
      </c>
    </row>
    <row r="495" s="13" customFormat="1">
      <c r="A495" s="13"/>
      <c r="B495" s="239"/>
      <c r="C495" s="240"/>
      <c r="D495" s="234" t="s">
        <v>139</v>
      </c>
      <c r="E495" s="241" t="s">
        <v>28</v>
      </c>
      <c r="F495" s="242" t="s">
        <v>543</v>
      </c>
      <c r="G495" s="240"/>
      <c r="H495" s="241" t="s">
        <v>28</v>
      </c>
      <c r="I495" s="243"/>
      <c r="J495" s="240"/>
      <c r="K495" s="240"/>
      <c r="L495" s="244"/>
      <c r="M495" s="245"/>
      <c r="N495" s="246"/>
      <c r="O495" s="246"/>
      <c r="P495" s="246"/>
      <c r="Q495" s="246"/>
      <c r="R495" s="246"/>
      <c r="S495" s="246"/>
      <c r="T495" s="247"/>
      <c r="U495" s="13"/>
      <c r="V495" s="13"/>
      <c r="W495" s="13"/>
      <c r="X495" s="13"/>
      <c r="Y495" s="13"/>
      <c r="Z495" s="13"/>
      <c r="AA495" s="13"/>
      <c r="AB495" s="13"/>
      <c r="AC495" s="13"/>
      <c r="AD495" s="13"/>
      <c r="AE495" s="13"/>
      <c r="AT495" s="248" t="s">
        <v>139</v>
      </c>
      <c r="AU495" s="248" t="s">
        <v>84</v>
      </c>
      <c r="AV495" s="13" t="s">
        <v>82</v>
      </c>
      <c r="AW495" s="13" t="s">
        <v>35</v>
      </c>
      <c r="AX495" s="13" t="s">
        <v>74</v>
      </c>
      <c r="AY495" s="248" t="s">
        <v>126</v>
      </c>
    </row>
    <row r="496" s="14" customFormat="1">
      <c r="A496" s="14"/>
      <c r="B496" s="249"/>
      <c r="C496" s="250"/>
      <c r="D496" s="234" t="s">
        <v>139</v>
      </c>
      <c r="E496" s="251" t="s">
        <v>28</v>
      </c>
      <c r="F496" s="252" t="s">
        <v>84</v>
      </c>
      <c r="G496" s="250"/>
      <c r="H496" s="253">
        <v>2</v>
      </c>
      <c r="I496" s="254"/>
      <c r="J496" s="250"/>
      <c r="K496" s="250"/>
      <c r="L496" s="255"/>
      <c r="M496" s="256"/>
      <c r="N496" s="257"/>
      <c r="O496" s="257"/>
      <c r="P496" s="257"/>
      <c r="Q496" s="257"/>
      <c r="R496" s="257"/>
      <c r="S496" s="257"/>
      <c r="T496" s="258"/>
      <c r="U496" s="14"/>
      <c r="V496" s="14"/>
      <c r="W496" s="14"/>
      <c r="X496" s="14"/>
      <c r="Y496" s="14"/>
      <c r="Z496" s="14"/>
      <c r="AA496" s="14"/>
      <c r="AB496" s="14"/>
      <c r="AC496" s="14"/>
      <c r="AD496" s="14"/>
      <c r="AE496" s="14"/>
      <c r="AT496" s="259" t="s">
        <v>139</v>
      </c>
      <c r="AU496" s="259" t="s">
        <v>84</v>
      </c>
      <c r="AV496" s="14" t="s">
        <v>84</v>
      </c>
      <c r="AW496" s="14" t="s">
        <v>35</v>
      </c>
      <c r="AX496" s="14" t="s">
        <v>82</v>
      </c>
      <c r="AY496" s="259" t="s">
        <v>126</v>
      </c>
    </row>
    <row r="497" s="2" customFormat="1" ht="16.5" customHeight="1">
      <c r="A497" s="40"/>
      <c r="B497" s="41"/>
      <c r="C497" s="221" t="s">
        <v>544</v>
      </c>
      <c r="D497" s="221" t="s">
        <v>128</v>
      </c>
      <c r="E497" s="222" t="s">
        <v>545</v>
      </c>
      <c r="F497" s="223" t="s">
        <v>546</v>
      </c>
      <c r="G497" s="224" t="s">
        <v>159</v>
      </c>
      <c r="H497" s="225">
        <v>22</v>
      </c>
      <c r="I497" s="226"/>
      <c r="J497" s="227">
        <f>ROUND(I497*H497,2)</f>
        <v>0</v>
      </c>
      <c r="K497" s="223" t="s">
        <v>132</v>
      </c>
      <c r="L497" s="46"/>
      <c r="M497" s="228" t="s">
        <v>28</v>
      </c>
      <c r="N497" s="229" t="s">
        <v>47</v>
      </c>
      <c r="O497" s="87"/>
      <c r="P497" s="230">
        <f>O497*H497</f>
        <v>0</v>
      </c>
      <c r="Q497" s="230">
        <v>0</v>
      </c>
      <c r="R497" s="230">
        <f>Q497*H497</f>
        <v>0</v>
      </c>
      <c r="S497" s="230">
        <v>0.065699999999999995</v>
      </c>
      <c r="T497" s="231">
        <f>S497*H497</f>
        <v>1.4453999999999998</v>
      </c>
      <c r="U497" s="40"/>
      <c r="V497" s="40"/>
      <c r="W497" s="40"/>
      <c r="X497" s="40"/>
      <c r="Y497" s="40"/>
      <c r="Z497" s="40"/>
      <c r="AA497" s="40"/>
      <c r="AB497" s="40"/>
      <c r="AC497" s="40"/>
      <c r="AD497" s="40"/>
      <c r="AE497" s="40"/>
      <c r="AR497" s="232" t="s">
        <v>133</v>
      </c>
      <c r="AT497" s="232" t="s">
        <v>128</v>
      </c>
      <c r="AU497" s="232" t="s">
        <v>84</v>
      </c>
      <c r="AY497" s="19" t="s">
        <v>126</v>
      </c>
      <c r="BE497" s="233">
        <f>IF(N497="základní",J497,0)</f>
        <v>0</v>
      </c>
      <c r="BF497" s="233">
        <f>IF(N497="snížená",J497,0)</f>
        <v>0</v>
      </c>
      <c r="BG497" s="233">
        <f>IF(N497="zákl. přenesená",J497,0)</f>
        <v>0</v>
      </c>
      <c r="BH497" s="233">
        <f>IF(N497="sníž. přenesená",J497,0)</f>
        <v>0</v>
      </c>
      <c r="BI497" s="233">
        <f>IF(N497="nulová",J497,0)</f>
        <v>0</v>
      </c>
      <c r="BJ497" s="19" t="s">
        <v>133</v>
      </c>
      <c r="BK497" s="233">
        <f>ROUND(I497*H497,2)</f>
        <v>0</v>
      </c>
      <c r="BL497" s="19" t="s">
        <v>133</v>
      </c>
      <c r="BM497" s="232" t="s">
        <v>547</v>
      </c>
    </row>
    <row r="498" s="2" customFormat="1">
      <c r="A498" s="40"/>
      <c r="B498" s="41"/>
      <c r="C498" s="42"/>
      <c r="D498" s="234" t="s">
        <v>135</v>
      </c>
      <c r="E498" s="42"/>
      <c r="F498" s="235" t="s">
        <v>548</v>
      </c>
      <c r="G498" s="42"/>
      <c r="H498" s="42"/>
      <c r="I498" s="139"/>
      <c r="J498" s="42"/>
      <c r="K498" s="42"/>
      <c r="L498" s="46"/>
      <c r="M498" s="236"/>
      <c r="N498" s="237"/>
      <c r="O498" s="87"/>
      <c r="P498" s="87"/>
      <c r="Q498" s="87"/>
      <c r="R498" s="87"/>
      <c r="S498" s="87"/>
      <c r="T498" s="88"/>
      <c r="U498" s="40"/>
      <c r="V498" s="40"/>
      <c r="W498" s="40"/>
      <c r="X498" s="40"/>
      <c r="Y498" s="40"/>
      <c r="Z498" s="40"/>
      <c r="AA498" s="40"/>
      <c r="AB498" s="40"/>
      <c r="AC498" s="40"/>
      <c r="AD498" s="40"/>
      <c r="AE498" s="40"/>
      <c r="AT498" s="19" t="s">
        <v>135</v>
      </c>
      <c r="AU498" s="19" t="s">
        <v>84</v>
      </c>
    </row>
    <row r="499" s="2" customFormat="1">
      <c r="A499" s="40"/>
      <c r="B499" s="41"/>
      <c r="C499" s="42"/>
      <c r="D499" s="234" t="s">
        <v>137</v>
      </c>
      <c r="E499" s="42"/>
      <c r="F499" s="238" t="s">
        <v>541</v>
      </c>
      <c r="G499" s="42"/>
      <c r="H499" s="42"/>
      <c r="I499" s="139"/>
      <c r="J499" s="42"/>
      <c r="K499" s="42"/>
      <c r="L499" s="46"/>
      <c r="M499" s="236"/>
      <c r="N499" s="237"/>
      <c r="O499" s="87"/>
      <c r="P499" s="87"/>
      <c r="Q499" s="87"/>
      <c r="R499" s="87"/>
      <c r="S499" s="87"/>
      <c r="T499" s="88"/>
      <c r="U499" s="40"/>
      <c r="V499" s="40"/>
      <c r="W499" s="40"/>
      <c r="X499" s="40"/>
      <c r="Y499" s="40"/>
      <c r="Z499" s="40"/>
      <c r="AA499" s="40"/>
      <c r="AB499" s="40"/>
      <c r="AC499" s="40"/>
      <c r="AD499" s="40"/>
      <c r="AE499" s="40"/>
      <c r="AT499" s="19" t="s">
        <v>137</v>
      </c>
      <c r="AU499" s="19" t="s">
        <v>84</v>
      </c>
    </row>
    <row r="500" s="13" customFormat="1">
      <c r="A500" s="13"/>
      <c r="B500" s="239"/>
      <c r="C500" s="240"/>
      <c r="D500" s="234" t="s">
        <v>139</v>
      </c>
      <c r="E500" s="241" t="s">
        <v>28</v>
      </c>
      <c r="F500" s="242" t="s">
        <v>549</v>
      </c>
      <c r="G500" s="240"/>
      <c r="H500" s="241" t="s">
        <v>28</v>
      </c>
      <c r="I500" s="243"/>
      <c r="J500" s="240"/>
      <c r="K500" s="240"/>
      <c r="L500" s="244"/>
      <c r="M500" s="245"/>
      <c r="N500" s="246"/>
      <c r="O500" s="246"/>
      <c r="P500" s="246"/>
      <c r="Q500" s="246"/>
      <c r="R500" s="246"/>
      <c r="S500" s="246"/>
      <c r="T500" s="247"/>
      <c r="U500" s="13"/>
      <c r="V500" s="13"/>
      <c r="W500" s="13"/>
      <c r="X500" s="13"/>
      <c r="Y500" s="13"/>
      <c r="Z500" s="13"/>
      <c r="AA500" s="13"/>
      <c r="AB500" s="13"/>
      <c r="AC500" s="13"/>
      <c r="AD500" s="13"/>
      <c r="AE500" s="13"/>
      <c r="AT500" s="248" t="s">
        <v>139</v>
      </c>
      <c r="AU500" s="248" t="s">
        <v>84</v>
      </c>
      <c r="AV500" s="13" t="s">
        <v>82</v>
      </c>
      <c r="AW500" s="13" t="s">
        <v>35</v>
      </c>
      <c r="AX500" s="13" t="s">
        <v>74</v>
      </c>
      <c r="AY500" s="248" t="s">
        <v>126</v>
      </c>
    </row>
    <row r="501" s="13" customFormat="1">
      <c r="A501" s="13"/>
      <c r="B501" s="239"/>
      <c r="C501" s="240"/>
      <c r="D501" s="234" t="s">
        <v>139</v>
      </c>
      <c r="E501" s="241" t="s">
        <v>28</v>
      </c>
      <c r="F501" s="242" t="s">
        <v>550</v>
      </c>
      <c r="G501" s="240"/>
      <c r="H501" s="241" t="s">
        <v>28</v>
      </c>
      <c r="I501" s="243"/>
      <c r="J501" s="240"/>
      <c r="K501" s="240"/>
      <c r="L501" s="244"/>
      <c r="M501" s="245"/>
      <c r="N501" s="246"/>
      <c r="O501" s="246"/>
      <c r="P501" s="246"/>
      <c r="Q501" s="246"/>
      <c r="R501" s="246"/>
      <c r="S501" s="246"/>
      <c r="T501" s="247"/>
      <c r="U501" s="13"/>
      <c r="V501" s="13"/>
      <c r="W501" s="13"/>
      <c r="X501" s="13"/>
      <c r="Y501" s="13"/>
      <c r="Z501" s="13"/>
      <c r="AA501" s="13"/>
      <c r="AB501" s="13"/>
      <c r="AC501" s="13"/>
      <c r="AD501" s="13"/>
      <c r="AE501" s="13"/>
      <c r="AT501" s="248" t="s">
        <v>139</v>
      </c>
      <c r="AU501" s="248" t="s">
        <v>84</v>
      </c>
      <c r="AV501" s="13" t="s">
        <v>82</v>
      </c>
      <c r="AW501" s="13" t="s">
        <v>35</v>
      </c>
      <c r="AX501" s="13" t="s">
        <v>74</v>
      </c>
      <c r="AY501" s="248" t="s">
        <v>126</v>
      </c>
    </row>
    <row r="502" s="13" customFormat="1">
      <c r="A502" s="13"/>
      <c r="B502" s="239"/>
      <c r="C502" s="240"/>
      <c r="D502" s="234" t="s">
        <v>139</v>
      </c>
      <c r="E502" s="241" t="s">
        <v>28</v>
      </c>
      <c r="F502" s="242" t="s">
        <v>206</v>
      </c>
      <c r="G502" s="240"/>
      <c r="H502" s="241" t="s">
        <v>28</v>
      </c>
      <c r="I502" s="243"/>
      <c r="J502" s="240"/>
      <c r="K502" s="240"/>
      <c r="L502" s="244"/>
      <c r="M502" s="245"/>
      <c r="N502" s="246"/>
      <c r="O502" s="246"/>
      <c r="P502" s="246"/>
      <c r="Q502" s="246"/>
      <c r="R502" s="246"/>
      <c r="S502" s="246"/>
      <c r="T502" s="247"/>
      <c r="U502" s="13"/>
      <c r="V502" s="13"/>
      <c r="W502" s="13"/>
      <c r="X502" s="13"/>
      <c r="Y502" s="13"/>
      <c r="Z502" s="13"/>
      <c r="AA502" s="13"/>
      <c r="AB502" s="13"/>
      <c r="AC502" s="13"/>
      <c r="AD502" s="13"/>
      <c r="AE502" s="13"/>
      <c r="AT502" s="248" t="s">
        <v>139</v>
      </c>
      <c r="AU502" s="248" t="s">
        <v>84</v>
      </c>
      <c r="AV502" s="13" t="s">
        <v>82</v>
      </c>
      <c r="AW502" s="13" t="s">
        <v>35</v>
      </c>
      <c r="AX502" s="13" t="s">
        <v>74</v>
      </c>
      <c r="AY502" s="248" t="s">
        <v>126</v>
      </c>
    </row>
    <row r="503" s="13" customFormat="1">
      <c r="A503" s="13"/>
      <c r="B503" s="239"/>
      <c r="C503" s="240"/>
      <c r="D503" s="234" t="s">
        <v>139</v>
      </c>
      <c r="E503" s="241" t="s">
        <v>28</v>
      </c>
      <c r="F503" s="242" t="s">
        <v>397</v>
      </c>
      <c r="G503" s="240"/>
      <c r="H503" s="241" t="s">
        <v>28</v>
      </c>
      <c r="I503" s="243"/>
      <c r="J503" s="240"/>
      <c r="K503" s="240"/>
      <c r="L503" s="244"/>
      <c r="M503" s="245"/>
      <c r="N503" s="246"/>
      <c r="O503" s="246"/>
      <c r="P503" s="246"/>
      <c r="Q503" s="246"/>
      <c r="R503" s="246"/>
      <c r="S503" s="246"/>
      <c r="T503" s="247"/>
      <c r="U503" s="13"/>
      <c r="V503" s="13"/>
      <c r="W503" s="13"/>
      <c r="X503" s="13"/>
      <c r="Y503" s="13"/>
      <c r="Z503" s="13"/>
      <c r="AA503" s="13"/>
      <c r="AB503" s="13"/>
      <c r="AC503" s="13"/>
      <c r="AD503" s="13"/>
      <c r="AE503" s="13"/>
      <c r="AT503" s="248" t="s">
        <v>139</v>
      </c>
      <c r="AU503" s="248" t="s">
        <v>84</v>
      </c>
      <c r="AV503" s="13" t="s">
        <v>82</v>
      </c>
      <c r="AW503" s="13" t="s">
        <v>35</v>
      </c>
      <c r="AX503" s="13" t="s">
        <v>74</v>
      </c>
      <c r="AY503" s="248" t="s">
        <v>126</v>
      </c>
    </row>
    <row r="504" s="14" customFormat="1">
      <c r="A504" s="14"/>
      <c r="B504" s="249"/>
      <c r="C504" s="250"/>
      <c r="D504" s="234" t="s">
        <v>139</v>
      </c>
      <c r="E504" s="251" t="s">
        <v>28</v>
      </c>
      <c r="F504" s="252" t="s">
        <v>82</v>
      </c>
      <c r="G504" s="250"/>
      <c r="H504" s="253">
        <v>1</v>
      </c>
      <c r="I504" s="254"/>
      <c r="J504" s="250"/>
      <c r="K504" s="250"/>
      <c r="L504" s="255"/>
      <c r="M504" s="256"/>
      <c r="N504" s="257"/>
      <c r="O504" s="257"/>
      <c r="P504" s="257"/>
      <c r="Q504" s="257"/>
      <c r="R504" s="257"/>
      <c r="S504" s="257"/>
      <c r="T504" s="258"/>
      <c r="U504" s="14"/>
      <c r="V504" s="14"/>
      <c r="W504" s="14"/>
      <c r="X504" s="14"/>
      <c r="Y504" s="14"/>
      <c r="Z504" s="14"/>
      <c r="AA504" s="14"/>
      <c r="AB504" s="14"/>
      <c r="AC504" s="14"/>
      <c r="AD504" s="14"/>
      <c r="AE504" s="14"/>
      <c r="AT504" s="259" t="s">
        <v>139</v>
      </c>
      <c r="AU504" s="259" t="s">
        <v>84</v>
      </c>
      <c r="AV504" s="14" t="s">
        <v>84</v>
      </c>
      <c r="AW504" s="14" t="s">
        <v>35</v>
      </c>
      <c r="AX504" s="14" t="s">
        <v>74</v>
      </c>
      <c r="AY504" s="259" t="s">
        <v>126</v>
      </c>
    </row>
    <row r="505" s="13" customFormat="1">
      <c r="A505" s="13"/>
      <c r="B505" s="239"/>
      <c r="C505" s="240"/>
      <c r="D505" s="234" t="s">
        <v>139</v>
      </c>
      <c r="E505" s="241" t="s">
        <v>28</v>
      </c>
      <c r="F505" s="242" t="s">
        <v>398</v>
      </c>
      <c r="G505" s="240"/>
      <c r="H505" s="241" t="s">
        <v>28</v>
      </c>
      <c r="I505" s="243"/>
      <c r="J505" s="240"/>
      <c r="K505" s="240"/>
      <c r="L505" s="244"/>
      <c r="M505" s="245"/>
      <c r="N505" s="246"/>
      <c r="O505" s="246"/>
      <c r="P505" s="246"/>
      <c r="Q505" s="246"/>
      <c r="R505" s="246"/>
      <c r="S505" s="246"/>
      <c r="T505" s="247"/>
      <c r="U505" s="13"/>
      <c r="V505" s="13"/>
      <c r="W505" s="13"/>
      <c r="X505" s="13"/>
      <c r="Y505" s="13"/>
      <c r="Z505" s="13"/>
      <c r="AA505" s="13"/>
      <c r="AB505" s="13"/>
      <c r="AC505" s="13"/>
      <c r="AD505" s="13"/>
      <c r="AE505" s="13"/>
      <c r="AT505" s="248" t="s">
        <v>139</v>
      </c>
      <c r="AU505" s="248" t="s">
        <v>84</v>
      </c>
      <c r="AV505" s="13" t="s">
        <v>82</v>
      </c>
      <c r="AW505" s="13" t="s">
        <v>35</v>
      </c>
      <c r="AX505" s="13" t="s">
        <v>74</v>
      </c>
      <c r="AY505" s="248" t="s">
        <v>126</v>
      </c>
    </row>
    <row r="506" s="14" customFormat="1">
      <c r="A506" s="14"/>
      <c r="B506" s="249"/>
      <c r="C506" s="250"/>
      <c r="D506" s="234" t="s">
        <v>139</v>
      </c>
      <c r="E506" s="251" t="s">
        <v>28</v>
      </c>
      <c r="F506" s="252" t="s">
        <v>82</v>
      </c>
      <c r="G506" s="250"/>
      <c r="H506" s="253">
        <v>1</v>
      </c>
      <c r="I506" s="254"/>
      <c r="J506" s="250"/>
      <c r="K506" s="250"/>
      <c r="L506" s="255"/>
      <c r="M506" s="256"/>
      <c r="N506" s="257"/>
      <c r="O506" s="257"/>
      <c r="P506" s="257"/>
      <c r="Q506" s="257"/>
      <c r="R506" s="257"/>
      <c r="S506" s="257"/>
      <c r="T506" s="258"/>
      <c r="U506" s="14"/>
      <c r="V506" s="14"/>
      <c r="W506" s="14"/>
      <c r="X506" s="14"/>
      <c r="Y506" s="14"/>
      <c r="Z506" s="14"/>
      <c r="AA506" s="14"/>
      <c r="AB506" s="14"/>
      <c r="AC506" s="14"/>
      <c r="AD506" s="14"/>
      <c r="AE506" s="14"/>
      <c r="AT506" s="259" t="s">
        <v>139</v>
      </c>
      <c r="AU506" s="259" t="s">
        <v>84</v>
      </c>
      <c r="AV506" s="14" t="s">
        <v>84</v>
      </c>
      <c r="AW506" s="14" t="s">
        <v>35</v>
      </c>
      <c r="AX506" s="14" t="s">
        <v>74</v>
      </c>
      <c r="AY506" s="259" t="s">
        <v>126</v>
      </c>
    </row>
    <row r="507" s="13" customFormat="1">
      <c r="A507" s="13"/>
      <c r="B507" s="239"/>
      <c r="C507" s="240"/>
      <c r="D507" s="234" t="s">
        <v>139</v>
      </c>
      <c r="E507" s="241" t="s">
        <v>28</v>
      </c>
      <c r="F507" s="242" t="s">
        <v>211</v>
      </c>
      <c r="G507" s="240"/>
      <c r="H507" s="241" t="s">
        <v>28</v>
      </c>
      <c r="I507" s="243"/>
      <c r="J507" s="240"/>
      <c r="K507" s="240"/>
      <c r="L507" s="244"/>
      <c r="M507" s="245"/>
      <c r="N507" s="246"/>
      <c r="O507" s="246"/>
      <c r="P507" s="246"/>
      <c r="Q507" s="246"/>
      <c r="R507" s="246"/>
      <c r="S507" s="246"/>
      <c r="T507" s="247"/>
      <c r="U507" s="13"/>
      <c r="V507" s="13"/>
      <c r="W507" s="13"/>
      <c r="X507" s="13"/>
      <c r="Y507" s="13"/>
      <c r="Z507" s="13"/>
      <c r="AA507" s="13"/>
      <c r="AB507" s="13"/>
      <c r="AC507" s="13"/>
      <c r="AD507" s="13"/>
      <c r="AE507" s="13"/>
      <c r="AT507" s="248" t="s">
        <v>139</v>
      </c>
      <c r="AU507" s="248" t="s">
        <v>84</v>
      </c>
      <c r="AV507" s="13" t="s">
        <v>82</v>
      </c>
      <c r="AW507" s="13" t="s">
        <v>35</v>
      </c>
      <c r="AX507" s="13" t="s">
        <v>74</v>
      </c>
      <c r="AY507" s="248" t="s">
        <v>126</v>
      </c>
    </row>
    <row r="508" s="13" customFormat="1">
      <c r="A508" s="13"/>
      <c r="B508" s="239"/>
      <c r="C508" s="240"/>
      <c r="D508" s="234" t="s">
        <v>139</v>
      </c>
      <c r="E508" s="241" t="s">
        <v>28</v>
      </c>
      <c r="F508" s="242" t="s">
        <v>551</v>
      </c>
      <c r="G508" s="240"/>
      <c r="H508" s="241" t="s">
        <v>28</v>
      </c>
      <c r="I508" s="243"/>
      <c r="J508" s="240"/>
      <c r="K508" s="240"/>
      <c r="L508" s="244"/>
      <c r="M508" s="245"/>
      <c r="N508" s="246"/>
      <c r="O508" s="246"/>
      <c r="P508" s="246"/>
      <c r="Q508" s="246"/>
      <c r="R508" s="246"/>
      <c r="S508" s="246"/>
      <c r="T508" s="247"/>
      <c r="U508" s="13"/>
      <c r="V508" s="13"/>
      <c r="W508" s="13"/>
      <c r="X508" s="13"/>
      <c r="Y508" s="13"/>
      <c r="Z508" s="13"/>
      <c r="AA508" s="13"/>
      <c r="AB508" s="13"/>
      <c r="AC508" s="13"/>
      <c r="AD508" s="13"/>
      <c r="AE508" s="13"/>
      <c r="AT508" s="248" t="s">
        <v>139</v>
      </c>
      <c r="AU508" s="248" t="s">
        <v>84</v>
      </c>
      <c r="AV508" s="13" t="s">
        <v>82</v>
      </c>
      <c r="AW508" s="13" t="s">
        <v>35</v>
      </c>
      <c r="AX508" s="13" t="s">
        <v>74</v>
      </c>
      <c r="AY508" s="248" t="s">
        <v>126</v>
      </c>
    </row>
    <row r="509" s="14" customFormat="1">
      <c r="A509" s="14"/>
      <c r="B509" s="249"/>
      <c r="C509" s="250"/>
      <c r="D509" s="234" t="s">
        <v>139</v>
      </c>
      <c r="E509" s="251" t="s">
        <v>28</v>
      </c>
      <c r="F509" s="252" t="s">
        <v>176</v>
      </c>
      <c r="G509" s="250"/>
      <c r="H509" s="253">
        <v>5</v>
      </c>
      <c r="I509" s="254"/>
      <c r="J509" s="250"/>
      <c r="K509" s="250"/>
      <c r="L509" s="255"/>
      <c r="M509" s="256"/>
      <c r="N509" s="257"/>
      <c r="O509" s="257"/>
      <c r="P509" s="257"/>
      <c r="Q509" s="257"/>
      <c r="R509" s="257"/>
      <c r="S509" s="257"/>
      <c r="T509" s="258"/>
      <c r="U509" s="14"/>
      <c r="V509" s="14"/>
      <c r="W509" s="14"/>
      <c r="X509" s="14"/>
      <c r="Y509" s="14"/>
      <c r="Z509" s="14"/>
      <c r="AA509" s="14"/>
      <c r="AB509" s="14"/>
      <c r="AC509" s="14"/>
      <c r="AD509" s="14"/>
      <c r="AE509" s="14"/>
      <c r="AT509" s="259" t="s">
        <v>139</v>
      </c>
      <c r="AU509" s="259" t="s">
        <v>84</v>
      </c>
      <c r="AV509" s="14" t="s">
        <v>84</v>
      </c>
      <c r="AW509" s="14" t="s">
        <v>35</v>
      </c>
      <c r="AX509" s="14" t="s">
        <v>74</v>
      </c>
      <c r="AY509" s="259" t="s">
        <v>126</v>
      </c>
    </row>
    <row r="510" s="13" customFormat="1">
      <c r="A510" s="13"/>
      <c r="B510" s="239"/>
      <c r="C510" s="240"/>
      <c r="D510" s="234" t="s">
        <v>139</v>
      </c>
      <c r="E510" s="241" t="s">
        <v>28</v>
      </c>
      <c r="F510" s="242" t="s">
        <v>401</v>
      </c>
      <c r="G510" s="240"/>
      <c r="H510" s="241" t="s">
        <v>28</v>
      </c>
      <c r="I510" s="243"/>
      <c r="J510" s="240"/>
      <c r="K510" s="240"/>
      <c r="L510" s="244"/>
      <c r="M510" s="245"/>
      <c r="N510" s="246"/>
      <c r="O510" s="246"/>
      <c r="P510" s="246"/>
      <c r="Q510" s="246"/>
      <c r="R510" s="246"/>
      <c r="S510" s="246"/>
      <c r="T510" s="247"/>
      <c r="U510" s="13"/>
      <c r="V510" s="13"/>
      <c r="W510" s="13"/>
      <c r="X510" s="13"/>
      <c r="Y510" s="13"/>
      <c r="Z510" s="13"/>
      <c r="AA510" s="13"/>
      <c r="AB510" s="13"/>
      <c r="AC510" s="13"/>
      <c r="AD510" s="13"/>
      <c r="AE510" s="13"/>
      <c r="AT510" s="248" t="s">
        <v>139</v>
      </c>
      <c r="AU510" s="248" t="s">
        <v>84</v>
      </c>
      <c r="AV510" s="13" t="s">
        <v>82</v>
      </c>
      <c r="AW510" s="13" t="s">
        <v>35</v>
      </c>
      <c r="AX510" s="13" t="s">
        <v>74</v>
      </c>
      <c r="AY510" s="248" t="s">
        <v>126</v>
      </c>
    </row>
    <row r="511" s="14" customFormat="1">
      <c r="A511" s="14"/>
      <c r="B511" s="249"/>
      <c r="C511" s="250"/>
      <c r="D511" s="234" t="s">
        <v>139</v>
      </c>
      <c r="E511" s="251" t="s">
        <v>28</v>
      </c>
      <c r="F511" s="252" t="s">
        <v>84</v>
      </c>
      <c r="G511" s="250"/>
      <c r="H511" s="253">
        <v>2</v>
      </c>
      <c r="I511" s="254"/>
      <c r="J511" s="250"/>
      <c r="K511" s="250"/>
      <c r="L511" s="255"/>
      <c r="M511" s="256"/>
      <c r="N511" s="257"/>
      <c r="O511" s="257"/>
      <c r="P511" s="257"/>
      <c r="Q511" s="257"/>
      <c r="R511" s="257"/>
      <c r="S511" s="257"/>
      <c r="T511" s="258"/>
      <c r="U511" s="14"/>
      <c r="V511" s="14"/>
      <c r="W511" s="14"/>
      <c r="X511" s="14"/>
      <c r="Y511" s="14"/>
      <c r="Z511" s="14"/>
      <c r="AA511" s="14"/>
      <c r="AB511" s="14"/>
      <c r="AC511" s="14"/>
      <c r="AD511" s="14"/>
      <c r="AE511" s="14"/>
      <c r="AT511" s="259" t="s">
        <v>139</v>
      </c>
      <c r="AU511" s="259" t="s">
        <v>84</v>
      </c>
      <c r="AV511" s="14" t="s">
        <v>84</v>
      </c>
      <c r="AW511" s="14" t="s">
        <v>35</v>
      </c>
      <c r="AX511" s="14" t="s">
        <v>74</v>
      </c>
      <c r="AY511" s="259" t="s">
        <v>126</v>
      </c>
    </row>
    <row r="512" s="13" customFormat="1">
      <c r="A512" s="13"/>
      <c r="B512" s="239"/>
      <c r="C512" s="240"/>
      <c r="D512" s="234" t="s">
        <v>139</v>
      </c>
      <c r="E512" s="241" t="s">
        <v>28</v>
      </c>
      <c r="F512" s="242" t="s">
        <v>420</v>
      </c>
      <c r="G512" s="240"/>
      <c r="H512" s="241" t="s">
        <v>28</v>
      </c>
      <c r="I512" s="243"/>
      <c r="J512" s="240"/>
      <c r="K512" s="240"/>
      <c r="L512" s="244"/>
      <c r="M512" s="245"/>
      <c r="N512" s="246"/>
      <c r="O512" s="246"/>
      <c r="P512" s="246"/>
      <c r="Q512" s="246"/>
      <c r="R512" s="246"/>
      <c r="S512" s="246"/>
      <c r="T512" s="247"/>
      <c r="U512" s="13"/>
      <c r="V512" s="13"/>
      <c r="W512" s="13"/>
      <c r="X512" s="13"/>
      <c r="Y512" s="13"/>
      <c r="Z512" s="13"/>
      <c r="AA512" s="13"/>
      <c r="AB512" s="13"/>
      <c r="AC512" s="13"/>
      <c r="AD512" s="13"/>
      <c r="AE512" s="13"/>
      <c r="AT512" s="248" t="s">
        <v>139</v>
      </c>
      <c r="AU512" s="248" t="s">
        <v>84</v>
      </c>
      <c r="AV512" s="13" t="s">
        <v>82</v>
      </c>
      <c r="AW512" s="13" t="s">
        <v>35</v>
      </c>
      <c r="AX512" s="13" t="s">
        <v>74</v>
      </c>
      <c r="AY512" s="248" t="s">
        <v>126</v>
      </c>
    </row>
    <row r="513" s="13" customFormat="1">
      <c r="A513" s="13"/>
      <c r="B513" s="239"/>
      <c r="C513" s="240"/>
      <c r="D513" s="234" t="s">
        <v>139</v>
      </c>
      <c r="E513" s="241" t="s">
        <v>28</v>
      </c>
      <c r="F513" s="242" t="s">
        <v>552</v>
      </c>
      <c r="G513" s="240"/>
      <c r="H513" s="241" t="s">
        <v>28</v>
      </c>
      <c r="I513" s="243"/>
      <c r="J513" s="240"/>
      <c r="K513" s="240"/>
      <c r="L513" s="244"/>
      <c r="M513" s="245"/>
      <c r="N513" s="246"/>
      <c r="O513" s="246"/>
      <c r="P513" s="246"/>
      <c r="Q513" s="246"/>
      <c r="R513" s="246"/>
      <c r="S513" s="246"/>
      <c r="T513" s="247"/>
      <c r="U513" s="13"/>
      <c r="V513" s="13"/>
      <c r="W513" s="13"/>
      <c r="X513" s="13"/>
      <c r="Y513" s="13"/>
      <c r="Z513" s="13"/>
      <c r="AA513" s="13"/>
      <c r="AB513" s="13"/>
      <c r="AC513" s="13"/>
      <c r="AD513" s="13"/>
      <c r="AE513" s="13"/>
      <c r="AT513" s="248" t="s">
        <v>139</v>
      </c>
      <c r="AU513" s="248" t="s">
        <v>84</v>
      </c>
      <c r="AV513" s="13" t="s">
        <v>82</v>
      </c>
      <c r="AW513" s="13" t="s">
        <v>35</v>
      </c>
      <c r="AX513" s="13" t="s">
        <v>74</v>
      </c>
      <c r="AY513" s="248" t="s">
        <v>126</v>
      </c>
    </row>
    <row r="514" s="14" customFormat="1">
      <c r="A514" s="14"/>
      <c r="B514" s="249"/>
      <c r="C514" s="250"/>
      <c r="D514" s="234" t="s">
        <v>139</v>
      </c>
      <c r="E514" s="251" t="s">
        <v>28</v>
      </c>
      <c r="F514" s="252" t="s">
        <v>171</v>
      </c>
      <c r="G514" s="250"/>
      <c r="H514" s="253">
        <v>7</v>
      </c>
      <c r="I514" s="254"/>
      <c r="J514" s="250"/>
      <c r="K514" s="250"/>
      <c r="L514" s="255"/>
      <c r="M514" s="256"/>
      <c r="N514" s="257"/>
      <c r="O514" s="257"/>
      <c r="P514" s="257"/>
      <c r="Q514" s="257"/>
      <c r="R514" s="257"/>
      <c r="S514" s="257"/>
      <c r="T514" s="258"/>
      <c r="U514" s="14"/>
      <c r="V514" s="14"/>
      <c r="W514" s="14"/>
      <c r="X514" s="14"/>
      <c r="Y514" s="14"/>
      <c r="Z514" s="14"/>
      <c r="AA514" s="14"/>
      <c r="AB514" s="14"/>
      <c r="AC514" s="14"/>
      <c r="AD514" s="14"/>
      <c r="AE514" s="14"/>
      <c r="AT514" s="259" t="s">
        <v>139</v>
      </c>
      <c r="AU514" s="259" t="s">
        <v>84</v>
      </c>
      <c r="AV514" s="14" t="s">
        <v>84</v>
      </c>
      <c r="AW514" s="14" t="s">
        <v>35</v>
      </c>
      <c r="AX514" s="14" t="s">
        <v>74</v>
      </c>
      <c r="AY514" s="259" t="s">
        <v>126</v>
      </c>
    </row>
    <row r="515" s="13" customFormat="1">
      <c r="A515" s="13"/>
      <c r="B515" s="239"/>
      <c r="C515" s="240"/>
      <c r="D515" s="234" t="s">
        <v>139</v>
      </c>
      <c r="E515" s="241" t="s">
        <v>28</v>
      </c>
      <c r="F515" s="242" t="s">
        <v>405</v>
      </c>
      <c r="G515" s="240"/>
      <c r="H515" s="241" t="s">
        <v>28</v>
      </c>
      <c r="I515" s="243"/>
      <c r="J515" s="240"/>
      <c r="K515" s="240"/>
      <c r="L515" s="244"/>
      <c r="M515" s="245"/>
      <c r="N515" s="246"/>
      <c r="O515" s="246"/>
      <c r="P515" s="246"/>
      <c r="Q515" s="246"/>
      <c r="R515" s="246"/>
      <c r="S515" s="246"/>
      <c r="T515" s="247"/>
      <c r="U515" s="13"/>
      <c r="V515" s="13"/>
      <c r="W515" s="13"/>
      <c r="X515" s="13"/>
      <c r="Y515" s="13"/>
      <c r="Z515" s="13"/>
      <c r="AA515" s="13"/>
      <c r="AB515" s="13"/>
      <c r="AC515" s="13"/>
      <c r="AD515" s="13"/>
      <c r="AE515" s="13"/>
      <c r="AT515" s="248" t="s">
        <v>139</v>
      </c>
      <c r="AU515" s="248" t="s">
        <v>84</v>
      </c>
      <c r="AV515" s="13" t="s">
        <v>82</v>
      </c>
      <c r="AW515" s="13" t="s">
        <v>35</v>
      </c>
      <c r="AX515" s="13" t="s">
        <v>74</v>
      </c>
      <c r="AY515" s="248" t="s">
        <v>126</v>
      </c>
    </row>
    <row r="516" s="14" customFormat="1">
      <c r="A516" s="14"/>
      <c r="B516" s="249"/>
      <c r="C516" s="250"/>
      <c r="D516" s="234" t="s">
        <v>139</v>
      </c>
      <c r="E516" s="251" t="s">
        <v>28</v>
      </c>
      <c r="F516" s="252" t="s">
        <v>133</v>
      </c>
      <c r="G516" s="250"/>
      <c r="H516" s="253">
        <v>4</v>
      </c>
      <c r="I516" s="254"/>
      <c r="J516" s="250"/>
      <c r="K516" s="250"/>
      <c r="L516" s="255"/>
      <c r="M516" s="256"/>
      <c r="N516" s="257"/>
      <c r="O516" s="257"/>
      <c r="P516" s="257"/>
      <c r="Q516" s="257"/>
      <c r="R516" s="257"/>
      <c r="S516" s="257"/>
      <c r="T516" s="258"/>
      <c r="U516" s="14"/>
      <c r="V516" s="14"/>
      <c r="W516" s="14"/>
      <c r="X516" s="14"/>
      <c r="Y516" s="14"/>
      <c r="Z516" s="14"/>
      <c r="AA516" s="14"/>
      <c r="AB516" s="14"/>
      <c r="AC516" s="14"/>
      <c r="AD516" s="14"/>
      <c r="AE516" s="14"/>
      <c r="AT516" s="259" t="s">
        <v>139</v>
      </c>
      <c r="AU516" s="259" t="s">
        <v>84</v>
      </c>
      <c r="AV516" s="14" t="s">
        <v>84</v>
      </c>
      <c r="AW516" s="14" t="s">
        <v>35</v>
      </c>
      <c r="AX516" s="14" t="s">
        <v>74</v>
      </c>
      <c r="AY516" s="259" t="s">
        <v>126</v>
      </c>
    </row>
    <row r="517" s="13" customFormat="1">
      <c r="A517" s="13"/>
      <c r="B517" s="239"/>
      <c r="C517" s="240"/>
      <c r="D517" s="234" t="s">
        <v>139</v>
      </c>
      <c r="E517" s="241" t="s">
        <v>28</v>
      </c>
      <c r="F517" s="242" t="s">
        <v>223</v>
      </c>
      <c r="G517" s="240"/>
      <c r="H517" s="241" t="s">
        <v>28</v>
      </c>
      <c r="I517" s="243"/>
      <c r="J517" s="240"/>
      <c r="K517" s="240"/>
      <c r="L517" s="244"/>
      <c r="M517" s="245"/>
      <c r="N517" s="246"/>
      <c r="O517" s="246"/>
      <c r="P517" s="246"/>
      <c r="Q517" s="246"/>
      <c r="R517" s="246"/>
      <c r="S517" s="246"/>
      <c r="T517" s="247"/>
      <c r="U517" s="13"/>
      <c r="V517" s="13"/>
      <c r="W517" s="13"/>
      <c r="X517" s="13"/>
      <c r="Y517" s="13"/>
      <c r="Z517" s="13"/>
      <c r="AA517" s="13"/>
      <c r="AB517" s="13"/>
      <c r="AC517" s="13"/>
      <c r="AD517" s="13"/>
      <c r="AE517" s="13"/>
      <c r="AT517" s="248" t="s">
        <v>139</v>
      </c>
      <c r="AU517" s="248" t="s">
        <v>84</v>
      </c>
      <c r="AV517" s="13" t="s">
        <v>82</v>
      </c>
      <c r="AW517" s="13" t="s">
        <v>35</v>
      </c>
      <c r="AX517" s="13" t="s">
        <v>74</v>
      </c>
      <c r="AY517" s="248" t="s">
        <v>126</v>
      </c>
    </row>
    <row r="518" s="13" customFormat="1">
      <c r="A518" s="13"/>
      <c r="B518" s="239"/>
      <c r="C518" s="240"/>
      <c r="D518" s="234" t="s">
        <v>139</v>
      </c>
      <c r="E518" s="241" t="s">
        <v>28</v>
      </c>
      <c r="F518" s="242" t="s">
        <v>408</v>
      </c>
      <c r="G518" s="240"/>
      <c r="H518" s="241" t="s">
        <v>28</v>
      </c>
      <c r="I518" s="243"/>
      <c r="J518" s="240"/>
      <c r="K518" s="240"/>
      <c r="L518" s="244"/>
      <c r="M518" s="245"/>
      <c r="N518" s="246"/>
      <c r="O518" s="246"/>
      <c r="P518" s="246"/>
      <c r="Q518" s="246"/>
      <c r="R518" s="246"/>
      <c r="S518" s="246"/>
      <c r="T518" s="247"/>
      <c r="U518" s="13"/>
      <c r="V518" s="13"/>
      <c r="W518" s="13"/>
      <c r="X518" s="13"/>
      <c r="Y518" s="13"/>
      <c r="Z518" s="13"/>
      <c r="AA518" s="13"/>
      <c r="AB518" s="13"/>
      <c r="AC518" s="13"/>
      <c r="AD518" s="13"/>
      <c r="AE518" s="13"/>
      <c r="AT518" s="248" t="s">
        <v>139</v>
      </c>
      <c r="AU518" s="248" t="s">
        <v>84</v>
      </c>
      <c r="AV518" s="13" t="s">
        <v>82</v>
      </c>
      <c r="AW518" s="13" t="s">
        <v>35</v>
      </c>
      <c r="AX518" s="13" t="s">
        <v>74</v>
      </c>
      <c r="AY518" s="248" t="s">
        <v>126</v>
      </c>
    </row>
    <row r="519" s="14" customFormat="1">
      <c r="A519" s="14"/>
      <c r="B519" s="249"/>
      <c r="C519" s="250"/>
      <c r="D519" s="234" t="s">
        <v>139</v>
      </c>
      <c r="E519" s="251" t="s">
        <v>28</v>
      </c>
      <c r="F519" s="252" t="s">
        <v>84</v>
      </c>
      <c r="G519" s="250"/>
      <c r="H519" s="253">
        <v>2</v>
      </c>
      <c r="I519" s="254"/>
      <c r="J519" s="250"/>
      <c r="K519" s="250"/>
      <c r="L519" s="255"/>
      <c r="M519" s="256"/>
      <c r="N519" s="257"/>
      <c r="O519" s="257"/>
      <c r="P519" s="257"/>
      <c r="Q519" s="257"/>
      <c r="R519" s="257"/>
      <c r="S519" s="257"/>
      <c r="T519" s="258"/>
      <c r="U519" s="14"/>
      <c r="V519" s="14"/>
      <c r="W519" s="14"/>
      <c r="X519" s="14"/>
      <c r="Y519" s="14"/>
      <c r="Z519" s="14"/>
      <c r="AA519" s="14"/>
      <c r="AB519" s="14"/>
      <c r="AC519" s="14"/>
      <c r="AD519" s="14"/>
      <c r="AE519" s="14"/>
      <c r="AT519" s="259" t="s">
        <v>139</v>
      </c>
      <c r="AU519" s="259" t="s">
        <v>84</v>
      </c>
      <c r="AV519" s="14" t="s">
        <v>84</v>
      </c>
      <c r="AW519" s="14" t="s">
        <v>35</v>
      </c>
      <c r="AX519" s="14" t="s">
        <v>74</v>
      </c>
      <c r="AY519" s="259" t="s">
        <v>126</v>
      </c>
    </row>
    <row r="520" s="15" customFormat="1">
      <c r="A520" s="15"/>
      <c r="B520" s="260"/>
      <c r="C520" s="261"/>
      <c r="D520" s="234" t="s">
        <v>139</v>
      </c>
      <c r="E520" s="262" t="s">
        <v>28</v>
      </c>
      <c r="F520" s="263" t="s">
        <v>155</v>
      </c>
      <c r="G520" s="261"/>
      <c r="H520" s="264">
        <v>22</v>
      </c>
      <c r="I520" s="265"/>
      <c r="J520" s="261"/>
      <c r="K520" s="261"/>
      <c r="L520" s="266"/>
      <c r="M520" s="267"/>
      <c r="N520" s="268"/>
      <c r="O520" s="268"/>
      <c r="P520" s="268"/>
      <c r="Q520" s="268"/>
      <c r="R520" s="268"/>
      <c r="S520" s="268"/>
      <c r="T520" s="269"/>
      <c r="U520" s="15"/>
      <c r="V520" s="15"/>
      <c r="W520" s="15"/>
      <c r="X520" s="15"/>
      <c r="Y520" s="15"/>
      <c r="Z520" s="15"/>
      <c r="AA520" s="15"/>
      <c r="AB520" s="15"/>
      <c r="AC520" s="15"/>
      <c r="AD520" s="15"/>
      <c r="AE520" s="15"/>
      <c r="AT520" s="270" t="s">
        <v>139</v>
      </c>
      <c r="AU520" s="270" t="s">
        <v>84</v>
      </c>
      <c r="AV520" s="15" t="s">
        <v>133</v>
      </c>
      <c r="AW520" s="15" t="s">
        <v>35</v>
      </c>
      <c r="AX520" s="15" t="s">
        <v>82</v>
      </c>
      <c r="AY520" s="270" t="s">
        <v>126</v>
      </c>
    </row>
    <row r="521" s="2" customFormat="1" ht="16.5" customHeight="1">
      <c r="A521" s="40"/>
      <c r="B521" s="41"/>
      <c r="C521" s="221" t="s">
        <v>553</v>
      </c>
      <c r="D521" s="221" t="s">
        <v>128</v>
      </c>
      <c r="E521" s="222" t="s">
        <v>554</v>
      </c>
      <c r="F521" s="223" t="s">
        <v>555</v>
      </c>
      <c r="G521" s="224" t="s">
        <v>200</v>
      </c>
      <c r="H521" s="225">
        <v>25</v>
      </c>
      <c r="I521" s="226"/>
      <c r="J521" s="227">
        <f>ROUND(I521*H521,2)</f>
        <v>0</v>
      </c>
      <c r="K521" s="223" t="s">
        <v>132</v>
      </c>
      <c r="L521" s="46"/>
      <c r="M521" s="228" t="s">
        <v>28</v>
      </c>
      <c r="N521" s="229" t="s">
        <v>47</v>
      </c>
      <c r="O521" s="87"/>
      <c r="P521" s="230">
        <f>O521*H521</f>
        <v>0</v>
      </c>
      <c r="Q521" s="230">
        <v>0</v>
      </c>
      <c r="R521" s="230">
        <f>Q521*H521</f>
        <v>0</v>
      </c>
      <c r="S521" s="230">
        <v>0.00198</v>
      </c>
      <c r="T521" s="231">
        <f>S521*H521</f>
        <v>0.049500000000000002</v>
      </c>
      <c r="U521" s="40"/>
      <c r="V521" s="40"/>
      <c r="W521" s="40"/>
      <c r="X521" s="40"/>
      <c r="Y521" s="40"/>
      <c r="Z521" s="40"/>
      <c r="AA521" s="40"/>
      <c r="AB521" s="40"/>
      <c r="AC521" s="40"/>
      <c r="AD521" s="40"/>
      <c r="AE521" s="40"/>
      <c r="AR521" s="232" t="s">
        <v>133</v>
      </c>
      <c r="AT521" s="232" t="s">
        <v>128</v>
      </c>
      <c r="AU521" s="232" t="s">
        <v>84</v>
      </c>
      <c r="AY521" s="19" t="s">
        <v>126</v>
      </c>
      <c r="BE521" s="233">
        <f>IF(N521="základní",J521,0)</f>
        <v>0</v>
      </c>
      <c r="BF521" s="233">
        <f>IF(N521="snížená",J521,0)</f>
        <v>0</v>
      </c>
      <c r="BG521" s="233">
        <f>IF(N521="zákl. přenesená",J521,0)</f>
        <v>0</v>
      </c>
      <c r="BH521" s="233">
        <f>IF(N521="sníž. přenesená",J521,0)</f>
        <v>0</v>
      </c>
      <c r="BI521" s="233">
        <f>IF(N521="nulová",J521,0)</f>
        <v>0</v>
      </c>
      <c r="BJ521" s="19" t="s">
        <v>133</v>
      </c>
      <c r="BK521" s="233">
        <f>ROUND(I521*H521,2)</f>
        <v>0</v>
      </c>
      <c r="BL521" s="19" t="s">
        <v>133</v>
      </c>
      <c r="BM521" s="232" t="s">
        <v>556</v>
      </c>
    </row>
    <row r="522" s="2" customFormat="1">
      <c r="A522" s="40"/>
      <c r="B522" s="41"/>
      <c r="C522" s="42"/>
      <c r="D522" s="234" t="s">
        <v>135</v>
      </c>
      <c r="E522" s="42"/>
      <c r="F522" s="235" t="s">
        <v>557</v>
      </c>
      <c r="G522" s="42"/>
      <c r="H522" s="42"/>
      <c r="I522" s="139"/>
      <c r="J522" s="42"/>
      <c r="K522" s="42"/>
      <c r="L522" s="46"/>
      <c r="M522" s="236"/>
      <c r="N522" s="237"/>
      <c r="O522" s="87"/>
      <c r="P522" s="87"/>
      <c r="Q522" s="87"/>
      <c r="R522" s="87"/>
      <c r="S522" s="87"/>
      <c r="T522" s="88"/>
      <c r="U522" s="40"/>
      <c r="V522" s="40"/>
      <c r="W522" s="40"/>
      <c r="X522" s="40"/>
      <c r="Y522" s="40"/>
      <c r="Z522" s="40"/>
      <c r="AA522" s="40"/>
      <c r="AB522" s="40"/>
      <c r="AC522" s="40"/>
      <c r="AD522" s="40"/>
      <c r="AE522" s="40"/>
      <c r="AT522" s="19" t="s">
        <v>135</v>
      </c>
      <c r="AU522" s="19" t="s">
        <v>84</v>
      </c>
    </row>
    <row r="523" s="2" customFormat="1">
      <c r="A523" s="40"/>
      <c r="B523" s="41"/>
      <c r="C523" s="42"/>
      <c r="D523" s="234" t="s">
        <v>137</v>
      </c>
      <c r="E523" s="42"/>
      <c r="F523" s="238" t="s">
        <v>558</v>
      </c>
      <c r="G523" s="42"/>
      <c r="H523" s="42"/>
      <c r="I523" s="139"/>
      <c r="J523" s="42"/>
      <c r="K523" s="42"/>
      <c r="L523" s="46"/>
      <c r="M523" s="236"/>
      <c r="N523" s="237"/>
      <c r="O523" s="87"/>
      <c r="P523" s="87"/>
      <c r="Q523" s="87"/>
      <c r="R523" s="87"/>
      <c r="S523" s="87"/>
      <c r="T523" s="88"/>
      <c r="U523" s="40"/>
      <c r="V523" s="40"/>
      <c r="W523" s="40"/>
      <c r="X523" s="40"/>
      <c r="Y523" s="40"/>
      <c r="Z523" s="40"/>
      <c r="AA523" s="40"/>
      <c r="AB523" s="40"/>
      <c r="AC523" s="40"/>
      <c r="AD523" s="40"/>
      <c r="AE523" s="40"/>
      <c r="AT523" s="19" t="s">
        <v>137</v>
      </c>
      <c r="AU523" s="19" t="s">
        <v>84</v>
      </c>
    </row>
    <row r="524" s="13" customFormat="1">
      <c r="A524" s="13"/>
      <c r="B524" s="239"/>
      <c r="C524" s="240"/>
      <c r="D524" s="234" t="s">
        <v>139</v>
      </c>
      <c r="E524" s="241" t="s">
        <v>28</v>
      </c>
      <c r="F524" s="242" t="s">
        <v>559</v>
      </c>
      <c r="G524" s="240"/>
      <c r="H524" s="241" t="s">
        <v>28</v>
      </c>
      <c r="I524" s="243"/>
      <c r="J524" s="240"/>
      <c r="K524" s="240"/>
      <c r="L524" s="244"/>
      <c r="M524" s="245"/>
      <c r="N524" s="246"/>
      <c r="O524" s="246"/>
      <c r="P524" s="246"/>
      <c r="Q524" s="246"/>
      <c r="R524" s="246"/>
      <c r="S524" s="246"/>
      <c r="T524" s="247"/>
      <c r="U524" s="13"/>
      <c r="V524" s="13"/>
      <c r="W524" s="13"/>
      <c r="X524" s="13"/>
      <c r="Y524" s="13"/>
      <c r="Z524" s="13"/>
      <c r="AA524" s="13"/>
      <c r="AB524" s="13"/>
      <c r="AC524" s="13"/>
      <c r="AD524" s="13"/>
      <c r="AE524" s="13"/>
      <c r="AT524" s="248" t="s">
        <v>139</v>
      </c>
      <c r="AU524" s="248" t="s">
        <v>84</v>
      </c>
      <c r="AV524" s="13" t="s">
        <v>82</v>
      </c>
      <c r="AW524" s="13" t="s">
        <v>35</v>
      </c>
      <c r="AX524" s="13" t="s">
        <v>74</v>
      </c>
      <c r="AY524" s="248" t="s">
        <v>126</v>
      </c>
    </row>
    <row r="525" s="13" customFormat="1">
      <c r="A525" s="13"/>
      <c r="B525" s="239"/>
      <c r="C525" s="240"/>
      <c r="D525" s="234" t="s">
        <v>139</v>
      </c>
      <c r="E525" s="241" t="s">
        <v>28</v>
      </c>
      <c r="F525" s="242" t="s">
        <v>560</v>
      </c>
      <c r="G525" s="240"/>
      <c r="H525" s="241" t="s">
        <v>28</v>
      </c>
      <c r="I525" s="243"/>
      <c r="J525" s="240"/>
      <c r="K525" s="240"/>
      <c r="L525" s="244"/>
      <c r="M525" s="245"/>
      <c r="N525" s="246"/>
      <c r="O525" s="246"/>
      <c r="P525" s="246"/>
      <c r="Q525" s="246"/>
      <c r="R525" s="246"/>
      <c r="S525" s="246"/>
      <c r="T525" s="247"/>
      <c r="U525" s="13"/>
      <c r="V525" s="13"/>
      <c r="W525" s="13"/>
      <c r="X525" s="13"/>
      <c r="Y525" s="13"/>
      <c r="Z525" s="13"/>
      <c r="AA525" s="13"/>
      <c r="AB525" s="13"/>
      <c r="AC525" s="13"/>
      <c r="AD525" s="13"/>
      <c r="AE525" s="13"/>
      <c r="AT525" s="248" t="s">
        <v>139</v>
      </c>
      <c r="AU525" s="248" t="s">
        <v>84</v>
      </c>
      <c r="AV525" s="13" t="s">
        <v>82</v>
      </c>
      <c r="AW525" s="13" t="s">
        <v>35</v>
      </c>
      <c r="AX525" s="13" t="s">
        <v>74</v>
      </c>
      <c r="AY525" s="248" t="s">
        <v>126</v>
      </c>
    </row>
    <row r="526" s="14" customFormat="1">
      <c r="A526" s="14"/>
      <c r="B526" s="249"/>
      <c r="C526" s="250"/>
      <c r="D526" s="234" t="s">
        <v>139</v>
      </c>
      <c r="E526" s="251" t="s">
        <v>28</v>
      </c>
      <c r="F526" s="252" t="s">
        <v>474</v>
      </c>
      <c r="G526" s="250"/>
      <c r="H526" s="253">
        <v>3</v>
      </c>
      <c r="I526" s="254"/>
      <c r="J526" s="250"/>
      <c r="K526" s="250"/>
      <c r="L526" s="255"/>
      <c r="M526" s="256"/>
      <c r="N526" s="257"/>
      <c r="O526" s="257"/>
      <c r="P526" s="257"/>
      <c r="Q526" s="257"/>
      <c r="R526" s="257"/>
      <c r="S526" s="257"/>
      <c r="T526" s="258"/>
      <c r="U526" s="14"/>
      <c r="V526" s="14"/>
      <c r="W526" s="14"/>
      <c r="X526" s="14"/>
      <c r="Y526" s="14"/>
      <c r="Z526" s="14"/>
      <c r="AA526" s="14"/>
      <c r="AB526" s="14"/>
      <c r="AC526" s="14"/>
      <c r="AD526" s="14"/>
      <c r="AE526" s="14"/>
      <c r="AT526" s="259" t="s">
        <v>139</v>
      </c>
      <c r="AU526" s="259" t="s">
        <v>84</v>
      </c>
      <c r="AV526" s="14" t="s">
        <v>84</v>
      </c>
      <c r="AW526" s="14" t="s">
        <v>35</v>
      </c>
      <c r="AX526" s="14" t="s">
        <v>74</v>
      </c>
      <c r="AY526" s="259" t="s">
        <v>126</v>
      </c>
    </row>
    <row r="527" s="13" customFormat="1">
      <c r="A527" s="13"/>
      <c r="B527" s="239"/>
      <c r="C527" s="240"/>
      <c r="D527" s="234" t="s">
        <v>139</v>
      </c>
      <c r="E527" s="241" t="s">
        <v>28</v>
      </c>
      <c r="F527" s="242" t="s">
        <v>561</v>
      </c>
      <c r="G527" s="240"/>
      <c r="H527" s="241" t="s">
        <v>28</v>
      </c>
      <c r="I527" s="243"/>
      <c r="J527" s="240"/>
      <c r="K527" s="240"/>
      <c r="L527" s="244"/>
      <c r="M527" s="245"/>
      <c r="N527" s="246"/>
      <c r="O527" s="246"/>
      <c r="P527" s="246"/>
      <c r="Q527" s="246"/>
      <c r="R527" s="246"/>
      <c r="S527" s="246"/>
      <c r="T527" s="247"/>
      <c r="U527" s="13"/>
      <c r="V527" s="13"/>
      <c r="W527" s="13"/>
      <c r="X527" s="13"/>
      <c r="Y527" s="13"/>
      <c r="Z527" s="13"/>
      <c r="AA527" s="13"/>
      <c r="AB527" s="13"/>
      <c r="AC527" s="13"/>
      <c r="AD527" s="13"/>
      <c r="AE527" s="13"/>
      <c r="AT527" s="248" t="s">
        <v>139</v>
      </c>
      <c r="AU527" s="248" t="s">
        <v>84</v>
      </c>
      <c r="AV527" s="13" t="s">
        <v>82</v>
      </c>
      <c r="AW527" s="13" t="s">
        <v>35</v>
      </c>
      <c r="AX527" s="13" t="s">
        <v>74</v>
      </c>
      <c r="AY527" s="248" t="s">
        <v>126</v>
      </c>
    </row>
    <row r="528" s="14" customFormat="1">
      <c r="A528" s="14"/>
      <c r="B528" s="249"/>
      <c r="C528" s="250"/>
      <c r="D528" s="234" t="s">
        <v>139</v>
      </c>
      <c r="E528" s="251" t="s">
        <v>28</v>
      </c>
      <c r="F528" s="252" t="s">
        <v>562</v>
      </c>
      <c r="G528" s="250"/>
      <c r="H528" s="253">
        <v>10</v>
      </c>
      <c r="I528" s="254"/>
      <c r="J528" s="250"/>
      <c r="K528" s="250"/>
      <c r="L528" s="255"/>
      <c r="M528" s="256"/>
      <c r="N528" s="257"/>
      <c r="O528" s="257"/>
      <c r="P528" s="257"/>
      <c r="Q528" s="257"/>
      <c r="R528" s="257"/>
      <c r="S528" s="257"/>
      <c r="T528" s="258"/>
      <c r="U528" s="14"/>
      <c r="V528" s="14"/>
      <c r="W528" s="14"/>
      <c r="X528" s="14"/>
      <c r="Y528" s="14"/>
      <c r="Z528" s="14"/>
      <c r="AA528" s="14"/>
      <c r="AB528" s="14"/>
      <c r="AC528" s="14"/>
      <c r="AD528" s="14"/>
      <c r="AE528" s="14"/>
      <c r="AT528" s="259" t="s">
        <v>139</v>
      </c>
      <c r="AU528" s="259" t="s">
        <v>84</v>
      </c>
      <c r="AV528" s="14" t="s">
        <v>84</v>
      </c>
      <c r="AW528" s="14" t="s">
        <v>35</v>
      </c>
      <c r="AX528" s="14" t="s">
        <v>74</v>
      </c>
      <c r="AY528" s="259" t="s">
        <v>126</v>
      </c>
    </row>
    <row r="529" s="13" customFormat="1">
      <c r="A529" s="13"/>
      <c r="B529" s="239"/>
      <c r="C529" s="240"/>
      <c r="D529" s="234" t="s">
        <v>139</v>
      </c>
      <c r="E529" s="241" t="s">
        <v>28</v>
      </c>
      <c r="F529" s="242" t="s">
        <v>563</v>
      </c>
      <c r="G529" s="240"/>
      <c r="H529" s="241" t="s">
        <v>28</v>
      </c>
      <c r="I529" s="243"/>
      <c r="J529" s="240"/>
      <c r="K529" s="240"/>
      <c r="L529" s="244"/>
      <c r="M529" s="245"/>
      <c r="N529" s="246"/>
      <c r="O529" s="246"/>
      <c r="P529" s="246"/>
      <c r="Q529" s="246"/>
      <c r="R529" s="246"/>
      <c r="S529" s="246"/>
      <c r="T529" s="247"/>
      <c r="U529" s="13"/>
      <c r="V529" s="13"/>
      <c r="W529" s="13"/>
      <c r="X529" s="13"/>
      <c r="Y529" s="13"/>
      <c r="Z529" s="13"/>
      <c r="AA529" s="13"/>
      <c r="AB529" s="13"/>
      <c r="AC529" s="13"/>
      <c r="AD529" s="13"/>
      <c r="AE529" s="13"/>
      <c r="AT529" s="248" t="s">
        <v>139</v>
      </c>
      <c r="AU529" s="248" t="s">
        <v>84</v>
      </c>
      <c r="AV529" s="13" t="s">
        <v>82</v>
      </c>
      <c r="AW529" s="13" t="s">
        <v>35</v>
      </c>
      <c r="AX529" s="13" t="s">
        <v>74</v>
      </c>
      <c r="AY529" s="248" t="s">
        <v>126</v>
      </c>
    </row>
    <row r="530" s="14" customFormat="1">
      <c r="A530" s="14"/>
      <c r="B530" s="249"/>
      <c r="C530" s="250"/>
      <c r="D530" s="234" t="s">
        <v>139</v>
      </c>
      <c r="E530" s="251" t="s">
        <v>28</v>
      </c>
      <c r="F530" s="252" t="s">
        <v>564</v>
      </c>
      <c r="G530" s="250"/>
      <c r="H530" s="253">
        <v>12</v>
      </c>
      <c r="I530" s="254"/>
      <c r="J530" s="250"/>
      <c r="K530" s="250"/>
      <c r="L530" s="255"/>
      <c r="M530" s="256"/>
      <c r="N530" s="257"/>
      <c r="O530" s="257"/>
      <c r="P530" s="257"/>
      <c r="Q530" s="257"/>
      <c r="R530" s="257"/>
      <c r="S530" s="257"/>
      <c r="T530" s="258"/>
      <c r="U530" s="14"/>
      <c r="V530" s="14"/>
      <c r="W530" s="14"/>
      <c r="X530" s="14"/>
      <c r="Y530" s="14"/>
      <c r="Z530" s="14"/>
      <c r="AA530" s="14"/>
      <c r="AB530" s="14"/>
      <c r="AC530" s="14"/>
      <c r="AD530" s="14"/>
      <c r="AE530" s="14"/>
      <c r="AT530" s="259" t="s">
        <v>139</v>
      </c>
      <c r="AU530" s="259" t="s">
        <v>84</v>
      </c>
      <c r="AV530" s="14" t="s">
        <v>84</v>
      </c>
      <c r="AW530" s="14" t="s">
        <v>35</v>
      </c>
      <c r="AX530" s="14" t="s">
        <v>74</v>
      </c>
      <c r="AY530" s="259" t="s">
        <v>126</v>
      </c>
    </row>
    <row r="531" s="15" customFormat="1">
      <c r="A531" s="15"/>
      <c r="B531" s="260"/>
      <c r="C531" s="261"/>
      <c r="D531" s="234" t="s">
        <v>139</v>
      </c>
      <c r="E531" s="262" t="s">
        <v>28</v>
      </c>
      <c r="F531" s="263" t="s">
        <v>155</v>
      </c>
      <c r="G531" s="261"/>
      <c r="H531" s="264">
        <v>25</v>
      </c>
      <c r="I531" s="265"/>
      <c r="J531" s="261"/>
      <c r="K531" s="261"/>
      <c r="L531" s="266"/>
      <c r="M531" s="267"/>
      <c r="N531" s="268"/>
      <c r="O531" s="268"/>
      <c r="P531" s="268"/>
      <c r="Q531" s="268"/>
      <c r="R531" s="268"/>
      <c r="S531" s="268"/>
      <c r="T531" s="269"/>
      <c r="U531" s="15"/>
      <c r="V531" s="15"/>
      <c r="W531" s="15"/>
      <c r="X531" s="15"/>
      <c r="Y531" s="15"/>
      <c r="Z531" s="15"/>
      <c r="AA531" s="15"/>
      <c r="AB531" s="15"/>
      <c r="AC531" s="15"/>
      <c r="AD531" s="15"/>
      <c r="AE531" s="15"/>
      <c r="AT531" s="270" t="s">
        <v>139</v>
      </c>
      <c r="AU531" s="270" t="s">
        <v>84</v>
      </c>
      <c r="AV531" s="15" t="s">
        <v>133</v>
      </c>
      <c r="AW531" s="15" t="s">
        <v>35</v>
      </c>
      <c r="AX531" s="15" t="s">
        <v>82</v>
      </c>
      <c r="AY531" s="270" t="s">
        <v>126</v>
      </c>
    </row>
    <row r="532" s="2" customFormat="1" ht="16.5" customHeight="1">
      <c r="A532" s="40"/>
      <c r="B532" s="41"/>
      <c r="C532" s="221" t="s">
        <v>565</v>
      </c>
      <c r="D532" s="221" t="s">
        <v>128</v>
      </c>
      <c r="E532" s="222" t="s">
        <v>566</v>
      </c>
      <c r="F532" s="223" t="s">
        <v>567</v>
      </c>
      <c r="G532" s="224" t="s">
        <v>200</v>
      </c>
      <c r="H532" s="225">
        <v>2.3999999999999999</v>
      </c>
      <c r="I532" s="226"/>
      <c r="J532" s="227">
        <f>ROUND(I532*H532,2)</f>
        <v>0</v>
      </c>
      <c r="K532" s="223" t="s">
        <v>132</v>
      </c>
      <c r="L532" s="46"/>
      <c r="M532" s="228" t="s">
        <v>28</v>
      </c>
      <c r="N532" s="229" t="s">
        <v>47</v>
      </c>
      <c r="O532" s="87"/>
      <c r="P532" s="230">
        <f>O532*H532</f>
        <v>0</v>
      </c>
      <c r="Q532" s="230">
        <v>0</v>
      </c>
      <c r="R532" s="230">
        <f>Q532*H532</f>
        <v>0</v>
      </c>
      <c r="S532" s="230">
        <v>0.0092499999999999995</v>
      </c>
      <c r="T532" s="231">
        <f>S532*H532</f>
        <v>0.022199999999999998</v>
      </c>
      <c r="U532" s="40"/>
      <c r="V532" s="40"/>
      <c r="W532" s="40"/>
      <c r="X532" s="40"/>
      <c r="Y532" s="40"/>
      <c r="Z532" s="40"/>
      <c r="AA532" s="40"/>
      <c r="AB532" s="40"/>
      <c r="AC532" s="40"/>
      <c r="AD532" s="40"/>
      <c r="AE532" s="40"/>
      <c r="AR532" s="232" t="s">
        <v>133</v>
      </c>
      <c r="AT532" s="232" t="s">
        <v>128</v>
      </c>
      <c r="AU532" s="232" t="s">
        <v>84</v>
      </c>
      <c r="AY532" s="19" t="s">
        <v>126</v>
      </c>
      <c r="BE532" s="233">
        <f>IF(N532="základní",J532,0)</f>
        <v>0</v>
      </c>
      <c r="BF532" s="233">
        <f>IF(N532="snížená",J532,0)</f>
        <v>0</v>
      </c>
      <c r="BG532" s="233">
        <f>IF(N532="zákl. přenesená",J532,0)</f>
        <v>0</v>
      </c>
      <c r="BH532" s="233">
        <f>IF(N532="sníž. přenesená",J532,0)</f>
        <v>0</v>
      </c>
      <c r="BI532" s="233">
        <f>IF(N532="nulová",J532,0)</f>
        <v>0</v>
      </c>
      <c r="BJ532" s="19" t="s">
        <v>133</v>
      </c>
      <c r="BK532" s="233">
        <f>ROUND(I532*H532,2)</f>
        <v>0</v>
      </c>
      <c r="BL532" s="19" t="s">
        <v>133</v>
      </c>
      <c r="BM532" s="232" t="s">
        <v>568</v>
      </c>
    </row>
    <row r="533" s="2" customFormat="1">
      <c r="A533" s="40"/>
      <c r="B533" s="41"/>
      <c r="C533" s="42"/>
      <c r="D533" s="234" t="s">
        <v>135</v>
      </c>
      <c r="E533" s="42"/>
      <c r="F533" s="235" t="s">
        <v>569</v>
      </c>
      <c r="G533" s="42"/>
      <c r="H533" s="42"/>
      <c r="I533" s="139"/>
      <c r="J533" s="42"/>
      <c r="K533" s="42"/>
      <c r="L533" s="46"/>
      <c r="M533" s="236"/>
      <c r="N533" s="237"/>
      <c r="O533" s="87"/>
      <c r="P533" s="87"/>
      <c r="Q533" s="87"/>
      <c r="R533" s="87"/>
      <c r="S533" s="87"/>
      <c r="T533" s="88"/>
      <c r="U533" s="40"/>
      <c r="V533" s="40"/>
      <c r="W533" s="40"/>
      <c r="X533" s="40"/>
      <c r="Y533" s="40"/>
      <c r="Z533" s="40"/>
      <c r="AA533" s="40"/>
      <c r="AB533" s="40"/>
      <c r="AC533" s="40"/>
      <c r="AD533" s="40"/>
      <c r="AE533" s="40"/>
      <c r="AT533" s="19" t="s">
        <v>135</v>
      </c>
      <c r="AU533" s="19" t="s">
        <v>84</v>
      </c>
    </row>
    <row r="534" s="2" customFormat="1">
      <c r="A534" s="40"/>
      <c r="B534" s="41"/>
      <c r="C534" s="42"/>
      <c r="D534" s="234" t="s">
        <v>137</v>
      </c>
      <c r="E534" s="42"/>
      <c r="F534" s="238" t="s">
        <v>558</v>
      </c>
      <c r="G534" s="42"/>
      <c r="H534" s="42"/>
      <c r="I534" s="139"/>
      <c r="J534" s="42"/>
      <c r="K534" s="42"/>
      <c r="L534" s="46"/>
      <c r="M534" s="236"/>
      <c r="N534" s="237"/>
      <c r="O534" s="87"/>
      <c r="P534" s="87"/>
      <c r="Q534" s="87"/>
      <c r="R534" s="87"/>
      <c r="S534" s="87"/>
      <c r="T534" s="88"/>
      <c r="U534" s="40"/>
      <c r="V534" s="40"/>
      <c r="W534" s="40"/>
      <c r="X534" s="40"/>
      <c r="Y534" s="40"/>
      <c r="Z534" s="40"/>
      <c r="AA534" s="40"/>
      <c r="AB534" s="40"/>
      <c r="AC534" s="40"/>
      <c r="AD534" s="40"/>
      <c r="AE534" s="40"/>
      <c r="AT534" s="19" t="s">
        <v>137</v>
      </c>
      <c r="AU534" s="19" t="s">
        <v>84</v>
      </c>
    </row>
    <row r="535" s="13" customFormat="1">
      <c r="A535" s="13"/>
      <c r="B535" s="239"/>
      <c r="C535" s="240"/>
      <c r="D535" s="234" t="s">
        <v>139</v>
      </c>
      <c r="E535" s="241" t="s">
        <v>28</v>
      </c>
      <c r="F535" s="242" t="s">
        <v>570</v>
      </c>
      <c r="G535" s="240"/>
      <c r="H535" s="241" t="s">
        <v>28</v>
      </c>
      <c r="I535" s="243"/>
      <c r="J535" s="240"/>
      <c r="K535" s="240"/>
      <c r="L535" s="244"/>
      <c r="M535" s="245"/>
      <c r="N535" s="246"/>
      <c r="O535" s="246"/>
      <c r="P535" s="246"/>
      <c r="Q535" s="246"/>
      <c r="R535" s="246"/>
      <c r="S535" s="246"/>
      <c r="T535" s="247"/>
      <c r="U535" s="13"/>
      <c r="V535" s="13"/>
      <c r="W535" s="13"/>
      <c r="X535" s="13"/>
      <c r="Y535" s="13"/>
      <c r="Z535" s="13"/>
      <c r="AA535" s="13"/>
      <c r="AB535" s="13"/>
      <c r="AC535" s="13"/>
      <c r="AD535" s="13"/>
      <c r="AE535" s="13"/>
      <c r="AT535" s="248" t="s">
        <v>139</v>
      </c>
      <c r="AU535" s="248" t="s">
        <v>84</v>
      </c>
      <c r="AV535" s="13" t="s">
        <v>82</v>
      </c>
      <c r="AW535" s="13" t="s">
        <v>35</v>
      </c>
      <c r="AX535" s="13" t="s">
        <v>74</v>
      </c>
      <c r="AY535" s="248" t="s">
        <v>126</v>
      </c>
    </row>
    <row r="536" s="14" customFormat="1">
      <c r="A536" s="14"/>
      <c r="B536" s="249"/>
      <c r="C536" s="250"/>
      <c r="D536" s="234" t="s">
        <v>139</v>
      </c>
      <c r="E536" s="251" t="s">
        <v>28</v>
      </c>
      <c r="F536" s="252" t="s">
        <v>571</v>
      </c>
      <c r="G536" s="250"/>
      <c r="H536" s="253">
        <v>2.3999999999999999</v>
      </c>
      <c r="I536" s="254"/>
      <c r="J536" s="250"/>
      <c r="K536" s="250"/>
      <c r="L536" s="255"/>
      <c r="M536" s="256"/>
      <c r="N536" s="257"/>
      <c r="O536" s="257"/>
      <c r="P536" s="257"/>
      <c r="Q536" s="257"/>
      <c r="R536" s="257"/>
      <c r="S536" s="257"/>
      <c r="T536" s="258"/>
      <c r="U536" s="14"/>
      <c r="V536" s="14"/>
      <c r="W536" s="14"/>
      <c r="X536" s="14"/>
      <c r="Y536" s="14"/>
      <c r="Z536" s="14"/>
      <c r="AA536" s="14"/>
      <c r="AB536" s="14"/>
      <c r="AC536" s="14"/>
      <c r="AD536" s="14"/>
      <c r="AE536" s="14"/>
      <c r="AT536" s="259" t="s">
        <v>139</v>
      </c>
      <c r="AU536" s="259" t="s">
        <v>84</v>
      </c>
      <c r="AV536" s="14" t="s">
        <v>84</v>
      </c>
      <c r="AW536" s="14" t="s">
        <v>35</v>
      </c>
      <c r="AX536" s="14" t="s">
        <v>82</v>
      </c>
      <c r="AY536" s="259" t="s">
        <v>126</v>
      </c>
    </row>
    <row r="537" s="2" customFormat="1" ht="16.5" customHeight="1">
      <c r="A537" s="40"/>
      <c r="B537" s="41"/>
      <c r="C537" s="221" t="s">
        <v>572</v>
      </c>
      <c r="D537" s="221" t="s">
        <v>128</v>
      </c>
      <c r="E537" s="222" t="s">
        <v>573</v>
      </c>
      <c r="F537" s="223" t="s">
        <v>574</v>
      </c>
      <c r="G537" s="224" t="s">
        <v>159</v>
      </c>
      <c r="H537" s="225">
        <v>2</v>
      </c>
      <c r="I537" s="226"/>
      <c r="J537" s="227">
        <f>ROUND(I537*H537,2)</f>
        <v>0</v>
      </c>
      <c r="K537" s="223" t="s">
        <v>132</v>
      </c>
      <c r="L537" s="46"/>
      <c r="M537" s="228" t="s">
        <v>28</v>
      </c>
      <c r="N537" s="229" t="s">
        <v>47</v>
      </c>
      <c r="O537" s="87"/>
      <c r="P537" s="230">
        <f>O537*H537</f>
        <v>0</v>
      </c>
      <c r="Q537" s="230">
        <v>0</v>
      </c>
      <c r="R537" s="230">
        <f>Q537*H537</f>
        <v>0</v>
      </c>
      <c r="S537" s="230">
        <v>0.192</v>
      </c>
      <c r="T537" s="231">
        <f>S537*H537</f>
        <v>0.38400000000000001</v>
      </c>
      <c r="U537" s="40"/>
      <c r="V537" s="40"/>
      <c r="W537" s="40"/>
      <c r="X537" s="40"/>
      <c r="Y537" s="40"/>
      <c r="Z537" s="40"/>
      <c r="AA537" s="40"/>
      <c r="AB537" s="40"/>
      <c r="AC537" s="40"/>
      <c r="AD537" s="40"/>
      <c r="AE537" s="40"/>
      <c r="AR537" s="232" t="s">
        <v>133</v>
      </c>
      <c r="AT537" s="232" t="s">
        <v>128</v>
      </c>
      <c r="AU537" s="232" t="s">
        <v>84</v>
      </c>
      <c r="AY537" s="19" t="s">
        <v>126</v>
      </c>
      <c r="BE537" s="233">
        <f>IF(N537="základní",J537,0)</f>
        <v>0</v>
      </c>
      <c r="BF537" s="233">
        <f>IF(N537="snížená",J537,0)</f>
        <v>0</v>
      </c>
      <c r="BG537" s="233">
        <f>IF(N537="zákl. přenesená",J537,0)</f>
        <v>0</v>
      </c>
      <c r="BH537" s="233">
        <f>IF(N537="sníž. přenesená",J537,0)</f>
        <v>0</v>
      </c>
      <c r="BI537" s="233">
        <f>IF(N537="nulová",J537,0)</f>
        <v>0</v>
      </c>
      <c r="BJ537" s="19" t="s">
        <v>133</v>
      </c>
      <c r="BK537" s="233">
        <f>ROUND(I537*H537,2)</f>
        <v>0</v>
      </c>
      <c r="BL537" s="19" t="s">
        <v>133</v>
      </c>
      <c r="BM537" s="232" t="s">
        <v>575</v>
      </c>
    </row>
    <row r="538" s="2" customFormat="1">
      <c r="A538" s="40"/>
      <c r="B538" s="41"/>
      <c r="C538" s="42"/>
      <c r="D538" s="234" t="s">
        <v>135</v>
      </c>
      <c r="E538" s="42"/>
      <c r="F538" s="235" t="s">
        <v>576</v>
      </c>
      <c r="G538" s="42"/>
      <c r="H538" s="42"/>
      <c r="I538" s="139"/>
      <c r="J538" s="42"/>
      <c r="K538" s="42"/>
      <c r="L538" s="46"/>
      <c r="M538" s="236"/>
      <c r="N538" s="237"/>
      <c r="O538" s="87"/>
      <c r="P538" s="87"/>
      <c r="Q538" s="87"/>
      <c r="R538" s="87"/>
      <c r="S538" s="87"/>
      <c r="T538" s="88"/>
      <c r="U538" s="40"/>
      <c r="V538" s="40"/>
      <c r="W538" s="40"/>
      <c r="X538" s="40"/>
      <c r="Y538" s="40"/>
      <c r="Z538" s="40"/>
      <c r="AA538" s="40"/>
      <c r="AB538" s="40"/>
      <c r="AC538" s="40"/>
      <c r="AD538" s="40"/>
      <c r="AE538" s="40"/>
      <c r="AT538" s="19" t="s">
        <v>135</v>
      </c>
      <c r="AU538" s="19" t="s">
        <v>84</v>
      </c>
    </row>
    <row r="539" s="2" customFormat="1">
      <c r="A539" s="40"/>
      <c r="B539" s="41"/>
      <c r="C539" s="42"/>
      <c r="D539" s="234" t="s">
        <v>137</v>
      </c>
      <c r="E539" s="42"/>
      <c r="F539" s="238" t="s">
        <v>541</v>
      </c>
      <c r="G539" s="42"/>
      <c r="H539" s="42"/>
      <c r="I539" s="139"/>
      <c r="J539" s="42"/>
      <c r="K539" s="42"/>
      <c r="L539" s="46"/>
      <c r="M539" s="236"/>
      <c r="N539" s="237"/>
      <c r="O539" s="87"/>
      <c r="P539" s="87"/>
      <c r="Q539" s="87"/>
      <c r="R539" s="87"/>
      <c r="S539" s="87"/>
      <c r="T539" s="88"/>
      <c r="U539" s="40"/>
      <c r="V539" s="40"/>
      <c r="W539" s="40"/>
      <c r="X539" s="40"/>
      <c r="Y539" s="40"/>
      <c r="Z539" s="40"/>
      <c r="AA539" s="40"/>
      <c r="AB539" s="40"/>
      <c r="AC539" s="40"/>
      <c r="AD539" s="40"/>
      <c r="AE539" s="40"/>
      <c r="AT539" s="19" t="s">
        <v>137</v>
      </c>
      <c r="AU539" s="19" t="s">
        <v>84</v>
      </c>
    </row>
    <row r="540" s="13" customFormat="1">
      <c r="A540" s="13"/>
      <c r="B540" s="239"/>
      <c r="C540" s="240"/>
      <c r="D540" s="234" t="s">
        <v>139</v>
      </c>
      <c r="E540" s="241" t="s">
        <v>28</v>
      </c>
      <c r="F540" s="242" t="s">
        <v>577</v>
      </c>
      <c r="G540" s="240"/>
      <c r="H540" s="241" t="s">
        <v>28</v>
      </c>
      <c r="I540" s="243"/>
      <c r="J540" s="240"/>
      <c r="K540" s="240"/>
      <c r="L540" s="244"/>
      <c r="M540" s="245"/>
      <c r="N540" s="246"/>
      <c r="O540" s="246"/>
      <c r="P540" s="246"/>
      <c r="Q540" s="246"/>
      <c r="R540" s="246"/>
      <c r="S540" s="246"/>
      <c r="T540" s="247"/>
      <c r="U540" s="13"/>
      <c r="V540" s="13"/>
      <c r="W540" s="13"/>
      <c r="X540" s="13"/>
      <c r="Y540" s="13"/>
      <c r="Z540" s="13"/>
      <c r="AA540" s="13"/>
      <c r="AB540" s="13"/>
      <c r="AC540" s="13"/>
      <c r="AD540" s="13"/>
      <c r="AE540" s="13"/>
      <c r="AT540" s="248" t="s">
        <v>139</v>
      </c>
      <c r="AU540" s="248" t="s">
        <v>84</v>
      </c>
      <c r="AV540" s="13" t="s">
        <v>82</v>
      </c>
      <c r="AW540" s="13" t="s">
        <v>35</v>
      </c>
      <c r="AX540" s="13" t="s">
        <v>74</v>
      </c>
      <c r="AY540" s="248" t="s">
        <v>126</v>
      </c>
    </row>
    <row r="541" s="13" customFormat="1">
      <c r="A541" s="13"/>
      <c r="B541" s="239"/>
      <c r="C541" s="240"/>
      <c r="D541" s="234" t="s">
        <v>139</v>
      </c>
      <c r="E541" s="241" t="s">
        <v>28</v>
      </c>
      <c r="F541" s="242" t="s">
        <v>578</v>
      </c>
      <c r="G541" s="240"/>
      <c r="H541" s="241" t="s">
        <v>28</v>
      </c>
      <c r="I541" s="243"/>
      <c r="J541" s="240"/>
      <c r="K541" s="240"/>
      <c r="L541" s="244"/>
      <c r="M541" s="245"/>
      <c r="N541" s="246"/>
      <c r="O541" s="246"/>
      <c r="P541" s="246"/>
      <c r="Q541" s="246"/>
      <c r="R541" s="246"/>
      <c r="S541" s="246"/>
      <c r="T541" s="247"/>
      <c r="U541" s="13"/>
      <c r="V541" s="13"/>
      <c r="W541" s="13"/>
      <c r="X541" s="13"/>
      <c r="Y541" s="13"/>
      <c r="Z541" s="13"/>
      <c r="AA541" s="13"/>
      <c r="AB541" s="13"/>
      <c r="AC541" s="13"/>
      <c r="AD541" s="13"/>
      <c r="AE541" s="13"/>
      <c r="AT541" s="248" t="s">
        <v>139</v>
      </c>
      <c r="AU541" s="248" t="s">
        <v>84</v>
      </c>
      <c r="AV541" s="13" t="s">
        <v>82</v>
      </c>
      <c r="AW541" s="13" t="s">
        <v>35</v>
      </c>
      <c r="AX541" s="13" t="s">
        <v>74</v>
      </c>
      <c r="AY541" s="248" t="s">
        <v>126</v>
      </c>
    </row>
    <row r="542" s="13" customFormat="1">
      <c r="A542" s="13"/>
      <c r="B542" s="239"/>
      <c r="C542" s="240"/>
      <c r="D542" s="234" t="s">
        <v>139</v>
      </c>
      <c r="E542" s="241" t="s">
        <v>28</v>
      </c>
      <c r="F542" s="242" t="s">
        <v>206</v>
      </c>
      <c r="G542" s="240"/>
      <c r="H542" s="241" t="s">
        <v>28</v>
      </c>
      <c r="I542" s="243"/>
      <c r="J542" s="240"/>
      <c r="K542" s="240"/>
      <c r="L542" s="244"/>
      <c r="M542" s="245"/>
      <c r="N542" s="246"/>
      <c r="O542" s="246"/>
      <c r="P542" s="246"/>
      <c r="Q542" s="246"/>
      <c r="R542" s="246"/>
      <c r="S542" s="246"/>
      <c r="T542" s="247"/>
      <c r="U542" s="13"/>
      <c r="V542" s="13"/>
      <c r="W542" s="13"/>
      <c r="X542" s="13"/>
      <c r="Y542" s="13"/>
      <c r="Z542" s="13"/>
      <c r="AA542" s="13"/>
      <c r="AB542" s="13"/>
      <c r="AC542" s="13"/>
      <c r="AD542" s="13"/>
      <c r="AE542" s="13"/>
      <c r="AT542" s="248" t="s">
        <v>139</v>
      </c>
      <c r="AU542" s="248" t="s">
        <v>84</v>
      </c>
      <c r="AV542" s="13" t="s">
        <v>82</v>
      </c>
      <c r="AW542" s="13" t="s">
        <v>35</v>
      </c>
      <c r="AX542" s="13" t="s">
        <v>74</v>
      </c>
      <c r="AY542" s="248" t="s">
        <v>126</v>
      </c>
    </row>
    <row r="543" s="13" customFormat="1">
      <c r="A543" s="13"/>
      <c r="B543" s="239"/>
      <c r="C543" s="240"/>
      <c r="D543" s="234" t="s">
        <v>139</v>
      </c>
      <c r="E543" s="241" t="s">
        <v>28</v>
      </c>
      <c r="F543" s="242" t="s">
        <v>579</v>
      </c>
      <c r="G543" s="240"/>
      <c r="H543" s="241" t="s">
        <v>28</v>
      </c>
      <c r="I543" s="243"/>
      <c r="J543" s="240"/>
      <c r="K543" s="240"/>
      <c r="L543" s="244"/>
      <c r="M543" s="245"/>
      <c r="N543" s="246"/>
      <c r="O543" s="246"/>
      <c r="P543" s="246"/>
      <c r="Q543" s="246"/>
      <c r="R543" s="246"/>
      <c r="S543" s="246"/>
      <c r="T543" s="247"/>
      <c r="U543" s="13"/>
      <c r="V543" s="13"/>
      <c r="W543" s="13"/>
      <c r="X543" s="13"/>
      <c r="Y543" s="13"/>
      <c r="Z543" s="13"/>
      <c r="AA543" s="13"/>
      <c r="AB543" s="13"/>
      <c r="AC543" s="13"/>
      <c r="AD543" s="13"/>
      <c r="AE543" s="13"/>
      <c r="AT543" s="248" t="s">
        <v>139</v>
      </c>
      <c r="AU543" s="248" t="s">
        <v>84</v>
      </c>
      <c r="AV543" s="13" t="s">
        <v>82</v>
      </c>
      <c r="AW543" s="13" t="s">
        <v>35</v>
      </c>
      <c r="AX543" s="13" t="s">
        <v>74</v>
      </c>
      <c r="AY543" s="248" t="s">
        <v>126</v>
      </c>
    </row>
    <row r="544" s="14" customFormat="1">
      <c r="A544" s="14"/>
      <c r="B544" s="249"/>
      <c r="C544" s="250"/>
      <c r="D544" s="234" t="s">
        <v>139</v>
      </c>
      <c r="E544" s="251" t="s">
        <v>28</v>
      </c>
      <c r="F544" s="252" t="s">
        <v>82</v>
      </c>
      <c r="G544" s="250"/>
      <c r="H544" s="253">
        <v>1</v>
      </c>
      <c r="I544" s="254"/>
      <c r="J544" s="250"/>
      <c r="K544" s="250"/>
      <c r="L544" s="255"/>
      <c r="M544" s="256"/>
      <c r="N544" s="257"/>
      <c r="O544" s="257"/>
      <c r="P544" s="257"/>
      <c r="Q544" s="257"/>
      <c r="R544" s="257"/>
      <c r="S544" s="257"/>
      <c r="T544" s="258"/>
      <c r="U544" s="14"/>
      <c r="V544" s="14"/>
      <c r="W544" s="14"/>
      <c r="X544" s="14"/>
      <c r="Y544" s="14"/>
      <c r="Z544" s="14"/>
      <c r="AA544" s="14"/>
      <c r="AB544" s="14"/>
      <c r="AC544" s="14"/>
      <c r="AD544" s="14"/>
      <c r="AE544" s="14"/>
      <c r="AT544" s="259" t="s">
        <v>139</v>
      </c>
      <c r="AU544" s="259" t="s">
        <v>84</v>
      </c>
      <c r="AV544" s="14" t="s">
        <v>84</v>
      </c>
      <c r="AW544" s="14" t="s">
        <v>35</v>
      </c>
      <c r="AX544" s="14" t="s">
        <v>74</v>
      </c>
      <c r="AY544" s="259" t="s">
        <v>126</v>
      </c>
    </row>
    <row r="545" s="13" customFormat="1">
      <c r="A545" s="13"/>
      <c r="B545" s="239"/>
      <c r="C545" s="240"/>
      <c r="D545" s="234" t="s">
        <v>139</v>
      </c>
      <c r="E545" s="241" t="s">
        <v>28</v>
      </c>
      <c r="F545" s="242" t="s">
        <v>580</v>
      </c>
      <c r="G545" s="240"/>
      <c r="H545" s="241" t="s">
        <v>28</v>
      </c>
      <c r="I545" s="243"/>
      <c r="J545" s="240"/>
      <c r="K545" s="240"/>
      <c r="L545" s="244"/>
      <c r="M545" s="245"/>
      <c r="N545" s="246"/>
      <c r="O545" s="246"/>
      <c r="P545" s="246"/>
      <c r="Q545" s="246"/>
      <c r="R545" s="246"/>
      <c r="S545" s="246"/>
      <c r="T545" s="247"/>
      <c r="U545" s="13"/>
      <c r="V545" s="13"/>
      <c r="W545" s="13"/>
      <c r="X545" s="13"/>
      <c r="Y545" s="13"/>
      <c r="Z545" s="13"/>
      <c r="AA545" s="13"/>
      <c r="AB545" s="13"/>
      <c r="AC545" s="13"/>
      <c r="AD545" s="13"/>
      <c r="AE545" s="13"/>
      <c r="AT545" s="248" t="s">
        <v>139</v>
      </c>
      <c r="AU545" s="248" t="s">
        <v>84</v>
      </c>
      <c r="AV545" s="13" t="s">
        <v>82</v>
      </c>
      <c r="AW545" s="13" t="s">
        <v>35</v>
      </c>
      <c r="AX545" s="13" t="s">
        <v>74</v>
      </c>
      <c r="AY545" s="248" t="s">
        <v>126</v>
      </c>
    </row>
    <row r="546" s="13" customFormat="1">
      <c r="A546" s="13"/>
      <c r="B546" s="239"/>
      <c r="C546" s="240"/>
      <c r="D546" s="234" t="s">
        <v>139</v>
      </c>
      <c r="E546" s="241" t="s">
        <v>28</v>
      </c>
      <c r="F546" s="242" t="s">
        <v>581</v>
      </c>
      <c r="G546" s="240"/>
      <c r="H546" s="241" t="s">
        <v>28</v>
      </c>
      <c r="I546" s="243"/>
      <c r="J546" s="240"/>
      <c r="K546" s="240"/>
      <c r="L546" s="244"/>
      <c r="M546" s="245"/>
      <c r="N546" s="246"/>
      <c r="O546" s="246"/>
      <c r="P546" s="246"/>
      <c r="Q546" s="246"/>
      <c r="R546" s="246"/>
      <c r="S546" s="246"/>
      <c r="T546" s="247"/>
      <c r="U546" s="13"/>
      <c r="V546" s="13"/>
      <c r="W546" s="13"/>
      <c r="X546" s="13"/>
      <c r="Y546" s="13"/>
      <c r="Z546" s="13"/>
      <c r="AA546" s="13"/>
      <c r="AB546" s="13"/>
      <c r="AC546" s="13"/>
      <c r="AD546" s="13"/>
      <c r="AE546" s="13"/>
      <c r="AT546" s="248" t="s">
        <v>139</v>
      </c>
      <c r="AU546" s="248" t="s">
        <v>84</v>
      </c>
      <c r="AV546" s="13" t="s">
        <v>82</v>
      </c>
      <c r="AW546" s="13" t="s">
        <v>35</v>
      </c>
      <c r="AX546" s="13" t="s">
        <v>74</v>
      </c>
      <c r="AY546" s="248" t="s">
        <v>126</v>
      </c>
    </row>
    <row r="547" s="14" customFormat="1">
      <c r="A547" s="14"/>
      <c r="B547" s="249"/>
      <c r="C547" s="250"/>
      <c r="D547" s="234" t="s">
        <v>139</v>
      </c>
      <c r="E547" s="251" t="s">
        <v>28</v>
      </c>
      <c r="F547" s="252" t="s">
        <v>82</v>
      </c>
      <c r="G547" s="250"/>
      <c r="H547" s="253">
        <v>1</v>
      </c>
      <c r="I547" s="254"/>
      <c r="J547" s="250"/>
      <c r="K547" s="250"/>
      <c r="L547" s="255"/>
      <c r="M547" s="256"/>
      <c r="N547" s="257"/>
      <c r="O547" s="257"/>
      <c r="P547" s="257"/>
      <c r="Q547" s="257"/>
      <c r="R547" s="257"/>
      <c r="S547" s="257"/>
      <c r="T547" s="258"/>
      <c r="U547" s="14"/>
      <c r="V547" s="14"/>
      <c r="W547" s="14"/>
      <c r="X547" s="14"/>
      <c r="Y547" s="14"/>
      <c r="Z547" s="14"/>
      <c r="AA547" s="14"/>
      <c r="AB547" s="14"/>
      <c r="AC547" s="14"/>
      <c r="AD547" s="14"/>
      <c r="AE547" s="14"/>
      <c r="AT547" s="259" t="s">
        <v>139</v>
      </c>
      <c r="AU547" s="259" t="s">
        <v>84</v>
      </c>
      <c r="AV547" s="14" t="s">
        <v>84</v>
      </c>
      <c r="AW547" s="14" t="s">
        <v>35</v>
      </c>
      <c r="AX547" s="14" t="s">
        <v>74</v>
      </c>
      <c r="AY547" s="259" t="s">
        <v>126</v>
      </c>
    </row>
    <row r="548" s="15" customFormat="1">
      <c r="A548" s="15"/>
      <c r="B548" s="260"/>
      <c r="C548" s="261"/>
      <c r="D548" s="234" t="s">
        <v>139</v>
      </c>
      <c r="E548" s="262" t="s">
        <v>28</v>
      </c>
      <c r="F548" s="263" t="s">
        <v>155</v>
      </c>
      <c r="G548" s="261"/>
      <c r="H548" s="264">
        <v>2</v>
      </c>
      <c r="I548" s="265"/>
      <c r="J548" s="261"/>
      <c r="K548" s="261"/>
      <c r="L548" s="266"/>
      <c r="M548" s="267"/>
      <c r="N548" s="268"/>
      <c r="O548" s="268"/>
      <c r="P548" s="268"/>
      <c r="Q548" s="268"/>
      <c r="R548" s="268"/>
      <c r="S548" s="268"/>
      <c r="T548" s="269"/>
      <c r="U548" s="15"/>
      <c r="V548" s="15"/>
      <c r="W548" s="15"/>
      <c r="X548" s="15"/>
      <c r="Y548" s="15"/>
      <c r="Z548" s="15"/>
      <c r="AA548" s="15"/>
      <c r="AB548" s="15"/>
      <c r="AC548" s="15"/>
      <c r="AD548" s="15"/>
      <c r="AE548" s="15"/>
      <c r="AT548" s="270" t="s">
        <v>139</v>
      </c>
      <c r="AU548" s="270" t="s">
        <v>84</v>
      </c>
      <c r="AV548" s="15" t="s">
        <v>133</v>
      </c>
      <c r="AW548" s="15" t="s">
        <v>35</v>
      </c>
      <c r="AX548" s="15" t="s">
        <v>82</v>
      </c>
      <c r="AY548" s="270" t="s">
        <v>126</v>
      </c>
    </row>
    <row r="549" s="2" customFormat="1" ht="16.5" customHeight="1">
      <c r="A549" s="40"/>
      <c r="B549" s="41"/>
      <c r="C549" s="221" t="s">
        <v>582</v>
      </c>
      <c r="D549" s="221" t="s">
        <v>128</v>
      </c>
      <c r="E549" s="222" t="s">
        <v>583</v>
      </c>
      <c r="F549" s="223" t="s">
        <v>584</v>
      </c>
      <c r="G549" s="224" t="s">
        <v>144</v>
      </c>
      <c r="H549" s="225">
        <v>1.0880000000000001</v>
      </c>
      <c r="I549" s="226"/>
      <c r="J549" s="227">
        <f>ROUND(I549*H549,2)</f>
        <v>0</v>
      </c>
      <c r="K549" s="223" t="s">
        <v>132</v>
      </c>
      <c r="L549" s="46"/>
      <c r="M549" s="228" t="s">
        <v>28</v>
      </c>
      <c r="N549" s="229" t="s">
        <v>47</v>
      </c>
      <c r="O549" s="87"/>
      <c r="P549" s="230">
        <f>O549*H549</f>
        <v>0</v>
      </c>
      <c r="Q549" s="230">
        <v>0</v>
      </c>
      <c r="R549" s="230">
        <f>Q549*H549</f>
        <v>0</v>
      </c>
      <c r="S549" s="230">
        <v>2.2000000000000002</v>
      </c>
      <c r="T549" s="231">
        <f>S549*H549</f>
        <v>2.3936000000000002</v>
      </c>
      <c r="U549" s="40"/>
      <c r="V549" s="40"/>
      <c r="W549" s="40"/>
      <c r="X549" s="40"/>
      <c r="Y549" s="40"/>
      <c r="Z549" s="40"/>
      <c r="AA549" s="40"/>
      <c r="AB549" s="40"/>
      <c r="AC549" s="40"/>
      <c r="AD549" s="40"/>
      <c r="AE549" s="40"/>
      <c r="AR549" s="232" t="s">
        <v>133</v>
      </c>
      <c r="AT549" s="232" t="s">
        <v>128</v>
      </c>
      <c r="AU549" s="232" t="s">
        <v>84</v>
      </c>
      <c r="AY549" s="19" t="s">
        <v>126</v>
      </c>
      <c r="BE549" s="233">
        <f>IF(N549="základní",J549,0)</f>
        <v>0</v>
      </c>
      <c r="BF549" s="233">
        <f>IF(N549="snížená",J549,0)</f>
        <v>0</v>
      </c>
      <c r="BG549" s="233">
        <f>IF(N549="zákl. přenesená",J549,0)</f>
        <v>0</v>
      </c>
      <c r="BH549" s="233">
        <f>IF(N549="sníž. přenesená",J549,0)</f>
        <v>0</v>
      </c>
      <c r="BI549" s="233">
        <f>IF(N549="nulová",J549,0)</f>
        <v>0</v>
      </c>
      <c r="BJ549" s="19" t="s">
        <v>133</v>
      </c>
      <c r="BK549" s="233">
        <f>ROUND(I549*H549,2)</f>
        <v>0</v>
      </c>
      <c r="BL549" s="19" t="s">
        <v>133</v>
      </c>
      <c r="BM549" s="232" t="s">
        <v>585</v>
      </c>
    </row>
    <row r="550" s="2" customFormat="1">
      <c r="A550" s="40"/>
      <c r="B550" s="41"/>
      <c r="C550" s="42"/>
      <c r="D550" s="234" t="s">
        <v>135</v>
      </c>
      <c r="E550" s="42"/>
      <c r="F550" s="235" t="s">
        <v>586</v>
      </c>
      <c r="G550" s="42"/>
      <c r="H550" s="42"/>
      <c r="I550" s="139"/>
      <c r="J550" s="42"/>
      <c r="K550" s="42"/>
      <c r="L550" s="46"/>
      <c r="M550" s="236"/>
      <c r="N550" s="237"/>
      <c r="O550" s="87"/>
      <c r="P550" s="87"/>
      <c r="Q550" s="87"/>
      <c r="R550" s="87"/>
      <c r="S550" s="87"/>
      <c r="T550" s="88"/>
      <c r="U550" s="40"/>
      <c r="V550" s="40"/>
      <c r="W550" s="40"/>
      <c r="X550" s="40"/>
      <c r="Y550" s="40"/>
      <c r="Z550" s="40"/>
      <c r="AA550" s="40"/>
      <c r="AB550" s="40"/>
      <c r="AC550" s="40"/>
      <c r="AD550" s="40"/>
      <c r="AE550" s="40"/>
      <c r="AT550" s="19" t="s">
        <v>135</v>
      </c>
      <c r="AU550" s="19" t="s">
        <v>84</v>
      </c>
    </row>
    <row r="551" s="2" customFormat="1">
      <c r="A551" s="40"/>
      <c r="B551" s="41"/>
      <c r="C551" s="42"/>
      <c r="D551" s="234" t="s">
        <v>137</v>
      </c>
      <c r="E551" s="42"/>
      <c r="F551" s="238" t="s">
        <v>587</v>
      </c>
      <c r="G551" s="42"/>
      <c r="H551" s="42"/>
      <c r="I551" s="139"/>
      <c r="J551" s="42"/>
      <c r="K551" s="42"/>
      <c r="L551" s="46"/>
      <c r="M551" s="236"/>
      <c r="N551" s="237"/>
      <c r="O551" s="87"/>
      <c r="P551" s="87"/>
      <c r="Q551" s="87"/>
      <c r="R551" s="87"/>
      <c r="S551" s="87"/>
      <c r="T551" s="88"/>
      <c r="U551" s="40"/>
      <c r="V551" s="40"/>
      <c r="W551" s="40"/>
      <c r="X551" s="40"/>
      <c r="Y551" s="40"/>
      <c r="Z551" s="40"/>
      <c r="AA551" s="40"/>
      <c r="AB551" s="40"/>
      <c r="AC551" s="40"/>
      <c r="AD551" s="40"/>
      <c r="AE551" s="40"/>
      <c r="AT551" s="19" t="s">
        <v>137</v>
      </c>
      <c r="AU551" s="19" t="s">
        <v>84</v>
      </c>
    </row>
    <row r="552" s="13" customFormat="1">
      <c r="A552" s="13"/>
      <c r="B552" s="239"/>
      <c r="C552" s="240"/>
      <c r="D552" s="234" t="s">
        <v>139</v>
      </c>
      <c r="E552" s="241" t="s">
        <v>28</v>
      </c>
      <c r="F552" s="242" t="s">
        <v>588</v>
      </c>
      <c r="G552" s="240"/>
      <c r="H552" s="241" t="s">
        <v>28</v>
      </c>
      <c r="I552" s="243"/>
      <c r="J552" s="240"/>
      <c r="K552" s="240"/>
      <c r="L552" s="244"/>
      <c r="M552" s="245"/>
      <c r="N552" s="246"/>
      <c r="O552" s="246"/>
      <c r="P552" s="246"/>
      <c r="Q552" s="246"/>
      <c r="R552" s="246"/>
      <c r="S552" s="246"/>
      <c r="T552" s="247"/>
      <c r="U552" s="13"/>
      <c r="V552" s="13"/>
      <c r="W552" s="13"/>
      <c r="X552" s="13"/>
      <c r="Y552" s="13"/>
      <c r="Z552" s="13"/>
      <c r="AA552" s="13"/>
      <c r="AB552" s="13"/>
      <c r="AC552" s="13"/>
      <c r="AD552" s="13"/>
      <c r="AE552" s="13"/>
      <c r="AT552" s="248" t="s">
        <v>139</v>
      </c>
      <c r="AU552" s="248" t="s">
        <v>84</v>
      </c>
      <c r="AV552" s="13" t="s">
        <v>82</v>
      </c>
      <c r="AW552" s="13" t="s">
        <v>35</v>
      </c>
      <c r="AX552" s="13" t="s">
        <v>74</v>
      </c>
      <c r="AY552" s="248" t="s">
        <v>126</v>
      </c>
    </row>
    <row r="553" s="13" customFormat="1">
      <c r="A553" s="13"/>
      <c r="B553" s="239"/>
      <c r="C553" s="240"/>
      <c r="D553" s="234" t="s">
        <v>139</v>
      </c>
      <c r="E553" s="241" t="s">
        <v>28</v>
      </c>
      <c r="F553" s="242" t="s">
        <v>578</v>
      </c>
      <c r="G553" s="240"/>
      <c r="H553" s="241" t="s">
        <v>28</v>
      </c>
      <c r="I553" s="243"/>
      <c r="J553" s="240"/>
      <c r="K553" s="240"/>
      <c r="L553" s="244"/>
      <c r="M553" s="245"/>
      <c r="N553" s="246"/>
      <c r="O553" s="246"/>
      <c r="P553" s="246"/>
      <c r="Q553" s="246"/>
      <c r="R553" s="246"/>
      <c r="S553" s="246"/>
      <c r="T553" s="247"/>
      <c r="U553" s="13"/>
      <c r="V553" s="13"/>
      <c r="W553" s="13"/>
      <c r="X553" s="13"/>
      <c r="Y553" s="13"/>
      <c r="Z553" s="13"/>
      <c r="AA553" s="13"/>
      <c r="AB553" s="13"/>
      <c r="AC553" s="13"/>
      <c r="AD553" s="13"/>
      <c r="AE553" s="13"/>
      <c r="AT553" s="248" t="s">
        <v>139</v>
      </c>
      <c r="AU553" s="248" t="s">
        <v>84</v>
      </c>
      <c r="AV553" s="13" t="s">
        <v>82</v>
      </c>
      <c r="AW553" s="13" t="s">
        <v>35</v>
      </c>
      <c r="AX553" s="13" t="s">
        <v>74</v>
      </c>
      <c r="AY553" s="248" t="s">
        <v>126</v>
      </c>
    </row>
    <row r="554" s="13" customFormat="1">
      <c r="A554" s="13"/>
      <c r="B554" s="239"/>
      <c r="C554" s="240"/>
      <c r="D554" s="234" t="s">
        <v>139</v>
      </c>
      <c r="E554" s="241" t="s">
        <v>28</v>
      </c>
      <c r="F554" s="242" t="s">
        <v>420</v>
      </c>
      <c r="G554" s="240"/>
      <c r="H554" s="241" t="s">
        <v>28</v>
      </c>
      <c r="I554" s="243"/>
      <c r="J554" s="240"/>
      <c r="K554" s="240"/>
      <c r="L554" s="244"/>
      <c r="M554" s="245"/>
      <c r="N554" s="246"/>
      <c r="O554" s="246"/>
      <c r="P554" s="246"/>
      <c r="Q554" s="246"/>
      <c r="R554" s="246"/>
      <c r="S554" s="246"/>
      <c r="T554" s="247"/>
      <c r="U554" s="13"/>
      <c r="V554" s="13"/>
      <c r="W554" s="13"/>
      <c r="X554" s="13"/>
      <c r="Y554" s="13"/>
      <c r="Z554" s="13"/>
      <c r="AA554" s="13"/>
      <c r="AB554" s="13"/>
      <c r="AC554" s="13"/>
      <c r="AD554" s="13"/>
      <c r="AE554" s="13"/>
      <c r="AT554" s="248" t="s">
        <v>139</v>
      </c>
      <c r="AU554" s="248" t="s">
        <v>84</v>
      </c>
      <c r="AV554" s="13" t="s">
        <v>82</v>
      </c>
      <c r="AW554" s="13" t="s">
        <v>35</v>
      </c>
      <c r="AX554" s="13" t="s">
        <v>74</v>
      </c>
      <c r="AY554" s="248" t="s">
        <v>126</v>
      </c>
    </row>
    <row r="555" s="14" customFormat="1">
      <c r="A555" s="14"/>
      <c r="B555" s="249"/>
      <c r="C555" s="250"/>
      <c r="D555" s="234" t="s">
        <v>139</v>
      </c>
      <c r="E555" s="251" t="s">
        <v>28</v>
      </c>
      <c r="F555" s="252" t="s">
        <v>589</v>
      </c>
      <c r="G555" s="250"/>
      <c r="H555" s="253">
        <v>0.93799999999999994</v>
      </c>
      <c r="I555" s="254"/>
      <c r="J555" s="250"/>
      <c r="K555" s="250"/>
      <c r="L555" s="255"/>
      <c r="M555" s="256"/>
      <c r="N555" s="257"/>
      <c r="O555" s="257"/>
      <c r="P555" s="257"/>
      <c r="Q555" s="257"/>
      <c r="R555" s="257"/>
      <c r="S555" s="257"/>
      <c r="T555" s="258"/>
      <c r="U555" s="14"/>
      <c r="V555" s="14"/>
      <c r="W555" s="14"/>
      <c r="X555" s="14"/>
      <c r="Y555" s="14"/>
      <c r="Z555" s="14"/>
      <c r="AA555" s="14"/>
      <c r="AB555" s="14"/>
      <c r="AC555" s="14"/>
      <c r="AD555" s="14"/>
      <c r="AE555" s="14"/>
      <c r="AT555" s="259" t="s">
        <v>139</v>
      </c>
      <c r="AU555" s="259" t="s">
        <v>84</v>
      </c>
      <c r="AV555" s="14" t="s">
        <v>84</v>
      </c>
      <c r="AW555" s="14" t="s">
        <v>35</v>
      </c>
      <c r="AX555" s="14" t="s">
        <v>74</v>
      </c>
      <c r="AY555" s="259" t="s">
        <v>126</v>
      </c>
    </row>
    <row r="556" s="13" customFormat="1">
      <c r="A556" s="13"/>
      <c r="B556" s="239"/>
      <c r="C556" s="240"/>
      <c r="D556" s="234" t="s">
        <v>139</v>
      </c>
      <c r="E556" s="241" t="s">
        <v>28</v>
      </c>
      <c r="F556" s="242" t="s">
        <v>580</v>
      </c>
      <c r="G556" s="240"/>
      <c r="H556" s="241" t="s">
        <v>28</v>
      </c>
      <c r="I556" s="243"/>
      <c r="J556" s="240"/>
      <c r="K556" s="240"/>
      <c r="L556" s="244"/>
      <c r="M556" s="245"/>
      <c r="N556" s="246"/>
      <c r="O556" s="246"/>
      <c r="P556" s="246"/>
      <c r="Q556" s="246"/>
      <c r="R556" s="246"/>
      <c r="S556" s="246"/>
      <c r="T556" s="247"/>
      <c r="U556" s="13"/>
      <c r="V556" s="13"/>
      <c r="W556" s="13"/>
      <c r="X556" s="13"/>
      <c r="Y556" s="13"/>
      <c r="Z556" s="13"/>
      <c r="AA556" s="13"/>
      <c r="AB556" s="13"/>
      <c r="AC556" s="13"/>
      <c r="AD556" s="13"/>
      <c r="AE556" s="13"/>
      <c r="AT556" s="248" t="s">
        <v>139</v>
      </c>
      <c r="AU556" s="248" t="s">
        <v>84</v>
      </c>
      <c r="AV556" s="13" t="s">
        <v>82</v>
      </c>
      <c r="AW556" s="13" t="s">
        <v>35</v>
      </c>
      <c r="AX556" s="13" t="s">
        <v>74</v>
      </c>
      <c r="AY556" s="248" t="s">
        <v>126</v>
      </c>
    </row>
    <row r="557" s="13" customFormat="1">
      <c r="A557" s="13"/>
      <c r="B557" s="239"/>
      <c r="C557" s="240"/>
      <c r="D557" s="234" t="s">
        <v>139</v>
      </c>
      <c r="E557" s="241" t="s">
        <v>28</v>
      </c>
      <c r="F557" s="242" t="s">
        <v>590</v>
      </c>
      <c r="G557" s="240"/>
      <c r="H557" s="241" t="s">
        <v>28</v>
      </c>
      <c r="I557" s="243"/>
      <c r="J557" s="240"/>
      <c r="K557" s="240"/>
      <c r="L557" s="244"/>
      <c r="M557" s="245"/>
      <c r="N557" s="246"/>
      <c r="O557" s="246"/>
      <c r="P557" s="246"/>
      <c r="Q557" s="246"/>
      <c r="R557" s="246"/>
      <c r="S557" s="246"/>
      <c r="T557" s="247"/>
      <c r="U557" s="13"/>
      <c r="V557" s="13"/>
      <c r="W557" s="13"/>
      <c r="X557" s="13"/>
      <c r="Y557" s="13"/>
      <c r="Z557" s="13"/>
      <c r="AA557" s="13"/>
      <c r="AB557" s="13"/>
      <c r="AC557" s="13"/>
      <c r="AD557" s="13"/>
      <c r="AE557" s="13"/>
      <c r="AT557" s="248" t="s">
        <v>139</v>
      </c>
      <c r="AU557" s="248" t="s">
        <v>84</v>
      </c>
      <c r="AV557" s="13" t="s">
        <v>82</v>
      </c>
      <c r="AW557" s="13" t="s">
        <v>35</v>
      </c>
      <c r="AX557" s="13" t="s">
        <v>74</v>
      </c>
      <c r="AY557" s="248" t="s">
        <v>126</v>
      </c>
    </row>
    <row r="558" s="14" customFormat="1">
      <c r="A558" s="14"/>
      <c r="B558" s="249"/>
      <c r="C558" s="250"/>
      <c r="D558" s="234" t="s">
        <v>139</v>
      </c>
      <c r="E558" s="251" t="s">
        <v>28</v>
      </c>
      <c r="F558" s="252" t="s">
        <v>591</v>
      </c>
      <c r="G558" s="250"/>
      <c r="H558" s="253">
        <v>0.14999999999999999</v>
      </c>
      <c r="I558" s="254"/>
      <c r="J558" s="250"/>
      <c r="K558" s="250"/>
      <c r="L558" s="255"/>
      <c r="M558" s="256"/>
      <c r="N558" s="257"/>
      <c r="O558" s="257"/>
      <c r="P558" s="257"/>
      <c r="Q558" s="257"/>
      <c r="R558" s="257"/>
      <c r="S558" s="257"/>
      <c r="T558" s="258"/>
      <c r="U558" s="14"/>
      <c r="V558" s="14"/>
      <c r="W558" s="14"/>
      <c r="X558" s="14"/>
      <c r="Y558" s="14"/>
      <c r="Z558" s="14"/>
      <c r="AA558" s="14"/>
      <c r="AB558" s="14"/>
      <c r="AC558" s="14"/>
      <c r="AD558" s="14"/>
      <c r="AE558" s="14"/>
      <c r="AT558" s="259" t="s">
        <v>139</v>
      </c>
      <c r="AU558" s="259" t="s">
        <v>84</v>
      </c>
      <c r="AV558" s="14" t="s">
        <v>84</v>
      </c>
      <c r="AW558" s="14" t="s">
        <v>35</v>
      </c>
      <c r="AX558" s="14" t="s">
        <v>74</v>
      </c>
      <c r="AY558" s="259" t="s">
        <v>126</v>
      </c>
    </row>
    <row r="559" s="15" customFormat="1">
      <c r="A559" s="15"/>
      <c r="B559" s="260"/>
      <c r="C559" s="261"/>
      <c r="D559" s="234" t="s">
        <v>139</v>
      </c>
      <c r="E559" s="262" t="s">
        <v>28</v>
      </c>
      <c r="F559" s="263" t="s">
        <v>155</v>
      </c>
      <c r="G559" s="261"/>
      <c r="H559" s="264">
        <v>1.0880000000000001</v>
      </c>
      <c r="I559" s="265"/>
      <c r="J559" s="261"/>
      <c r="K559" s="261"/>
      <c r="L559" s="266"/>
      <c r="M559" s="267"/>
      <c r="N559" s="268"/>
      <c r="O559" s="268"/>
      <c r="P559" s="268"/>
      <c r="Q559" s="268"/>
      <c r="R559" s="268"/>
      <c r="S559" s="268"/>
      <c r="T559" s="269"/>
      <c r="U559" s="15"/>
      <c r="V559" s="15"/>
      <c r="W559" s="15"/>
      <c r="X559" s="15"/>
      <c r="Y559" s="15"/>
      <c r="Z559" s="15"/>
      <c r="AA559" s="15"/>
      <c r="AB559" s="15"/>
      <c r="AC559" s="15"/>
      <c r="AD559" s="15"/>
      <c r="AE559" s="15"/>
      <c r="AT559" s="270" t="s">
        <v>139</v>
      </c>
      <c r="AU559" s="270" t="s">
        <v>84</v>
      </c>
      <c r="AV559" s="15" t="s">
        <v>133</v>
      </c>
      <c r="AW559" s="15" t="s">
        <v>35</v>
      </c>
      <c r="AX559" s="15" t="s">
        <v>82</v>
      </c>
      <c r="AY559" s="270" t="s">
        <v>126</v>
      </c>
    </row>
    <row r="560" s="12" customFormat="1" ht="22.8" customHeight="1">
      <c r="A560" s="12"/>
      <c r="B560" s="205"/>
      <c r="C560" s="206"/>
      <c r="D560" s="207" t="s">
        <v>73</v>
      </c>
      <c r="E560" s="219" t="s">
        <v>592</v>
      </c>
      <c r="F560" s="219" t="s">
        <v>593</v>
      </c>
      <c r="G560" s="206"/>
      <c r="H560" s="206"/>
      <c r="I560" s="209"/>
      <c r="J560" s="220">
        <f>BK560</f>
        <v>0</v>
      </c>
      <c r="K560" s="206"/>
      <c r="L560" s="211"/>
      <c r="M560" s="212"/>
      <c r="N560" s="213"/>
      <c r="O560" s="213"/>
      <c r="P560" s="214">
        <f>SUM(P561:P592)</f>
        <v>0</v>
      </c>
      <c r="Q560" s="213"/>
      <c r="R560" s="214">
        <f>SUM(R561:R592)</f>
        <v>0</v>
      </c>
      <c r="S560" s="213"/>
      <c r="T560" s="215">
        <f>SUM(T561:T592)</f>
        <v>0</v>
      </c>
      <c r="U560" s="12"/>
      <c r="V560" s="12"/>
      <c r="W560" s="12"/>
      <c r="X560" s="12"/>
      <c r="Y560" s="12"/>
      <c r="Z560" s="12"/>
      <c r="AA560" s="12"/>
      <c r="AB560" s="12"/>
      <c r="AC560" s="12"/>
      <c r="AD560" s="12"/>
      <c r="AE560" s="12"/>
      <c r="AR560" s="216" t="s">
        <v>82</v>
      </c>
      <c r="AT560" s="217" t="s">
        <v>73</v>
      </c>
      <c r="AU560" s="217" t="s">
        <v>82</v>
      </c>
      <c r="AY560" s="216" t="s">
        <v>126</v>
      </c>
      <c r="BK560" s="218">
        <f>SUM(BK561:BK592)</f>
        <v>0</v>
      </c>
    </row>
    <row r="561" s="2" customFormat="1" ht="16.5" customHeight="1">
      <c r="A561" s="40"/>
      <c r="B561" s="41"/>
      <c r="C561" s="221" t="s">
        <v>594</v>
      </c>
      <c r="D561" s="221" t="s">
        <v>128</v>
      </c>
      <c r="E561" s="222" t="s">
        <v>595</v>
      </c>
      <c r="F561" s="223" t="s">
        <v>596</v>
      </c>
      <c r="G561" s="224" t="s">
        <v>279</v>
      </c>
      <c r="H561" s="225">
        <v>3.5550000000000002</v>
      </c>
      <c r="I561" s="226"/>
      <c r="J561" s="227">
        <f>ROUND(I561*H561,2)</f>
        <v>0</v>
      </c>
      <c r="K561" s="223" t="s">
        <v>28</v>
      </c>
      <c r="L561" s="46"/>
      <c r="M561" s="228" t="s">
        <v>28</v>
      </c>
      <c r="N561" s="229" t="s">
        <v>47</v>
      </c>
      <c r="O561" s="87"/>
      <c r="P561" s="230">
        <f>O561*H561</f>
        <v>0</v>
      </c>
      <c r="Q561" s="230">
        <v>0</v>
      </c>
      <c r="R561" s="230">
        <f>Q561*H561</f>
        <v>0</v>
      </c>
      <c r="S561" s="230">
        <v>0</v>
      </c>
      <c r="T561" s="231">
        <f>S561*H561</f>
        <v>0</v>
      </c>
      <c r="U561" s="40"/>
      <c r="V561" s="40"/>
      <c r="W561" s="40"/>
      <c r="X561" s="40"/>
      <c r="Y561" s="40"/>
      <c r="Z561" s="40"/>
      <c r="AA561" s="40"/>
      <c r="AB561" s="40"/>
      <c r="AC561" s="40"/>
      <c r="AD561" s="40"/>
      <c r="AE561" s="40"/>
      <c r="AR561" s="232" t="s">
        <v>133</v>
      </c>
      <c r="AT561" s="232" t="s">
        <v>128</v>
      </c>
      <c r="AU561" s="232" t="s">
        <v>84</v>
      </c>
      <c r="AY561" s="19" t="s">
        <v>126</v>
      </c>
      <c r="BE561" s="233">
        <f>IF(N561="základní",J561,0)</f>
        <v>0</v>
      </c>
      <c r="BF561" s="233">
        <f>IF(N561="snížená",J561,0)</f>
        <v>0</v>
      </c>
      <c r="BG561" s="233">
        <f>IF(N561="zákl. přenesená",J561,0)</f>
        <v>0</v>
      </c>
      <c r="BH561" s="233">
        <f>IF(N561="sníž. přenesená",J561,0)</f>
        <v>0</v>
      </c>
      <c r="BI561" s="233">
        <f>IF(N561="nulová",J561,0)</f>
        <v>0</v>
      </c>
      <c r="BJ561" s="19" t="s">
        <v>133</v>
      </c>
      <c r="BK561" s="233">
        <f>ROUND(I561*H561,2)</f>
        <v>0</v>
      </c>
      <c r="BL561" s="19" t="s">
        <v>133</v>
      </c>
      <c r="BM561" s="232" t="s">
        <v>597</v>
      </c>
    </row>
    <row r="562" s="2" customFormat="1">
      <c r="A562" s="40"/>
      <c r="B562" s="41"/>
      <c r="C562" s="42"/>
      <c r="D562" s="234" t="s">
        <v>135</v>
      </c>
      <c r="E562" s="42"/>
      <c r="F562" s="235" t="s">
        <v>598</v>
      </c>
      <c r="G562" s="42"/>
      <c r="H562" s="42"/>
      <c r="I562" s="139"/>
      <c r="J562" s="42"/>
      <c r="K562" s="42"/>
      <c r="L562" s="46"/>
      <c r="M562" s="236"/>
      <c r="N562" s="237"/>
      <c r="O562" s="87"/>
      <c r="P562" s="87"/>
      <c r="Q562" s="87"/>
      <c r="R562" s="87"/>
      <c r="S562" s="87"/>
      <c r="T562" s="88"/>
      <c r="U562" s="40"/>
      <c r="V562" s="40"/>
      <c r="W562" s="40"/>
      <c r="X562" s="40"/>
      <c r="Y562" s="40"/>
      <c r="Z562" s="40"/>
      <c r="AA562" s="40"/>
      <c r="AB562" s="40"/>
      <c r="AC562" s="40"/>
      <c r="AD562" s="40"/>
      <c r="AE562" s="40"/>
      <c r="AT562" s="19" t="s">
        <v>135</v>
      </c>
      <c r="AU562" s="19" t="s">
        <v>84</v>
      </c>
    </row>
    <row r="563" s="13" customFormat="1">
      <c r="A563" s="13"/>
      <c r="B563" s="239"/>
      <c r="C563" s="240"/>
      <c r="D563" s="234" t="s">
        <v>139</v>
      </c>
      <c r="E563" s="241" t="s">
        <v>28</v>
      </c>
      <c r="F563" s="242" t="s">
        <v>599</v>
      </c>
      <c r="G563" s="240"/>
      <c r="H563" s="241" t="s">
        <v>28</v>
      </c>
      <c r="I563" s="243"/>
      <c r="J563" s="240"/>
      <c r="K563" s="240"/>
      <c r="L563" s="244"/>
      <c r="M563" s="245"/>
      <c r="N563" s="246"/>
      <c r="O563" s="246"/>
      <c r="P563" s="246"/>
      <c r="Q563" s="246"/>
      <c r="R563" s="246"/>
      <c r="S563" s="246"/>
      <c r="T563" s="247"/>
      <c r="U563" s="13"/>
      <c r="V563" s="13"/>
      <c r="W563" s="13"/>
      <c r="X563" s="13"/>
      <c r="Y563" s="13"/>
      <c r="Z563" s="13"/>
      <c r="AA563" s="13"/>
      <c r="AB563" s="13"/>
      <c r="AC563" s="13"/>
      <c r="AD563" s="13"/>
      <c r="AE563" s="13"/>
      <c r="AT563" s="248" t="s">
        <v>139</v>
      </c>
      <c r="AU563" s="248" t="s">
        <v>84</v>
      </c>
      <c r="AV563" s="13" t="s">
        <v>82</v>
      </c>
      <c r="AW563" s="13" t="s">
        <v>35</v>
      </c>
      <c r="AX563" s="13" t="s">
        <v>74</v>
      </c>
      <c r="AY563" s="248" t="s">
        <v>126</v>
      </c>
    </row>
    <row r="564" s="13" customFormat="1">
      <c r="A564" s="13"/>
      <c r="B564" s="239"/>
      <c r="C564" s="240"/>
      <c r="D564" s="234" t="s">
        <v>139</v>
      </c>
      <c r="E564" s="241" t="s">
        <v>28</v>
      </c>
      <c r="F564" s="242" t="s">
        <v>600</v>
      </c>
      <c r="G564" s="240"/>
      <c r="H564" s="241" t="s">
        <v>28</v>
      </c>
      <c r="I564" s="243"/>
      <c r="J564" s="240"/>
      <c r="K564" s="240"/>
      <c r="L564" s="244"/>
      <c r="M564" s="245"/>
      <c r="N564" s="246"/>
      <c r="O564" s="246"/>
      <c r="P564" s="246"/>
      <c r="Q564" s="246"/>
      <c r="R564" s="246"/>
      <c r="S564" s="246"/>
      <c r="T564" s="247"/>
      <c r="U564" s="13"/>
      <c r="V564" s="13"/>
      <c r="W564" s="13"/>
      <c r="X564" s="13"/>
      <c r="Y564" s="13"/>
      <c r="Z564" s="13"/>
      <c r="AA564" s="13"/>
      <c r="AB564" s="13"/>
      <c r="AC564" s="13"/>
      <c r="AD564" s="13"/>
      <c r="AE564" s="13"/>
      <c r="AT564" s="248" t="s">
        <v>139</v>
      </c>
      <c r="AU564" s="248" t="s">
        <v>84</v>
      </c>
      <c r="AV564" s="13" t="s">
        <v>82</v>
      </c>
      <c r="AW564" s="13" t="s">
        <v>35</v>
      </c>
      <c r="AX564" s="13" t="s">
        <v>74</v>
      </c>
      <c r="AY564" s="248" t="s">
        <v>126</v>
      </c>
    </row>
    <row r="565" s="14" customFormat="1">
      <c r="A565" s="14"/>
      <c r="B565" s="249"/>
      <c r="C565" s="250"/>
      <c r="D565" s="234" t="s">
        <v>139</v>
      </c>
      <c r="E565" s="251" t="s">
        <v>28</v>
      </c>
      <c r="F565" s="252" t="s">
        <v>601</v>
      </c>
      <c r="G565" s="250"/>
      <c r="H565" s="253">
        <v>2.0630000000000002</v>
      </c>
      <c r="I565" s="254"/>
      <c r="J565" s="250"/>
      <c r="K565" s="250"/>
      <c r="L565" s="255"/>
      <c r="M565" s="256"/>
      <c r="N565" s="257"/>
      <c r="O565" s="257"/>
      <c r="P565" s="257"/>
      <c r="Q565" s="257"/>
      <c r="R565" s="257"/>
      <c r="S565" s="257"/>
      <c r="T565" s="258"/>
      <c r="U565" s="14"/>
      <c r="V565" s="14"/>
      <c r="W565" s="14"/>
      <c r="X565" s="14"/>
      <c r="Y565" s="14"/>
      <c r="Z565" s="14"/>
      <c r="AA565" s="14"/>
      <c r="AB565" s="14"/>
      <c r="AC565" s="14"/>
      <c r="AD565" s="14"/>
      <c r="AE565" s="14"/>
      <c r="AT565" s="259" t="s">
        <v>139</v>
      </c>
      <c r="AU565" s="259" t="s">
        <v>84</v>
      </c>
      <c r="AV565" s="14" t="s">
        <v>84</v>
      </c>
      <c r="AW565" s="14" t="s">
        <v>35</v>
      </c>
      <c r="AX565" s="14" t="s">
        <v>74</v>
      </c>
      <c r="AY565" s="259" t="s">
        <v>126</v>
      </c>
    </row>
    <row r="566" s="14" customFormat="1">
      <c r="A566" s="14"/>
      <c r="B566" s="249"/>
      <c r="C566" s="250"/>
      <c r="D566" s="234" t="s">
        <v>139</v>
      </c>
      <c r="E566" s="251" t="s">
        <v>28</v>
      </c>
      <c r="F566" s="252" t="s">
        <v>602</v>
      </c>
      <c r="G566" s="250"/>
      <c r="H566" s="253">
        <v>0.33000000000000002</v>
      </c>
      <c r="I566" s="254"/>
      <c r="J566" s="250"/>
      <c r="K566" s="250"/>
      <c r="L566" s="255"/>
      <c r="M566" s="256"/>
      <c r="N566" s="257"/>
      <c r="O566" s="257"/>
      <c r="P566" s="257"/>
      <c r="Q566" s="257"/>
      <c r="R566" s="257"/>
      <c r="S566" s="257"/>
      <c r="T566" s="258"/>
      <c r="U566" s="14"/>
      <c r="V566" s="14"/>
      <c r="W566" s="14"/>
      <c r="X566" s="14"/>
      <c r="Y566" s="14"/>
      <c r="Z566" s="14"/>
      <c r="AA566" s="14"/>
      <c r="AB566" s="14"/>
      <c r="AC566" s="14"/>
      <c r="AD566" s="14"/>
      <c r="AE566" s="14"/>
      <c r="AT566" s="259" t="s">
        <v>139</v>
      </c>
      <c r="AU566" s="259" t="s">
        <v>84</v>
      </c>
      <c r="AV566" s="14" t="s">
        <v>84</v>
      </c>
      <c r="AW566" s="14" t="s">
        <v>35</v>
      </c>
      <c r="AX566" s="14" t="s">
        <v>74</v>
      </c>
      <c r="AY566" s="259" t="s">
        <v>126</v>
      </c>
    </row>
    <row r="567" s="13" customFormat="1">
      <c r="A567" s="13"/>
      <c r="B567" s="239"/>
      <c r="C567" s="240"/>
      <c r="D567" s="234" t="s">
        <v>139</v>
      </c>
      <c r="E567" s="241" t="s">
        <v>28</v>
      </c>
      <c r="F567" s="242" t="s">
        <v>603</v>
      </c>
      <c r="G567" s="240"/>
      <c r="H567" s="241" t="s">
        <v>28</v>
      </c>
      <c r="I567" s="243"/>
      <c r="J567" s="240"/>
      <c r="K567" s="240"/>
      <c r="L567" s="244"/>
      <c r="M567" s="245"/>
      <c r="N567" s="246"/>
      <c r="O567" s="246"/>
      <c r="P567" s="246"/>
      <c r="Q567" s="246"/>
      <c r="R567" s="246"/>
      <c r="S567" s="246"/>
      <c r="T567" s="247"/>
      <c r="U567" s="13"/>
      <c r="V567" s="13"/>
      <c r="W567" s="13"/>
      <c r="X567" s="13"/>
      <c r="Y567" s="13"/>
      <c r="Z567" s="13"/>
      <c r="AA567" s="13"/>
      <c r="AB567" s="13"/>
      <c r="AC567" s="13"/>
      <c r="AD567" s="13"/>
      <c r="AE567" s="13"/>
      <c r="AT567" s="248" t="s">
        <v>139</v>
      </c>
      <c r="AU567" s="248" t="s">
        <v>84</v>
      </c>
      <c r="AV567" s="13" t="s">
        <v>82</v>
      </c>
      <c r="AW567" s="13" t="s">
        <v>35</v>
      </c>
      <c r="AX567" s="13" t="s">
        <v>74</v>
      </c>
      <c r="AY567" s="248" t="s">
        <v>126</v>
      </c>
    </row>
    <row r="568" s="14" customFormat="1">
      <c r="A568" s="14"/>
      <c r="B568" s="249"/>
      <c r="C568" s="250"/>
      <c r="D568" s="234" t="s">
        <v>139</v>
      </c>
      <c r="E568" s="251" t="s">
        <v>28</v>
      </c>
      <c r="F568" s="252" t="s">
        <v>604</v>
      </c>
      <c r="G568" s="250"/>
      <c r="H568" s="253">
        <v>1.1619999999999999</v>
      </c>
      <c r="I568" s="254"/>
      <c r="J568" s="250"/>
      <c r="K568" s="250"/>
      <c r="L568" s="255"/>
      <c r="M568" s="256"/>
      <c r="N568" s="257"/>
      <c r="O568" s="257"/>
      <c r="P568" s="257"/>
      <c r="Q568" s="257"/>
      <c r="R568" s="257"/>
      <c r="S568" s="257"/>
      <c r="T568" s="258"/>
      <c r="U568" s="14"/>
      <c r="V568" s="14"/>
      <c r="W568" s="14"/>
      <c r="X568" s="14"/>
      <c r="Y568" s="14"/>
      <c r="Z568" s="14"/>
      <c r="AA568" s="14"/>
      <c r="AB568" s="14"/>
      <c r="AC568" s="14"/>
      <c r="AD568" s="14"/>
      <c r="AE568" s="14"/>
      <c r="AT568" s="259" t="s">
        <v>139</v>
      </c>
      <c r="AU568" s="259" t="s">
        <v>84</v>
      </c>
      <c r="AV568" s="14" t="s">
        <v>84</v>
      </c>
      <c r="AW568" s="14" t="s">
        <v>35</v>
      </c>
      <c r="AX568" s="14" t="s">
        <v>74</v>
      </c>
      <c r="AY568" s="259" t="s">
        <v>126</v>
      </c>
    </row>
    <row r="569" s="15" customFormat="1">
      <c r="A569" s="15"/>
      <c r="B569" s="260"/>
      <c r="C569" s="261"/>
      <c r="D569" s="234" t="s">
        <v>139</v>
      </c>
      <c r="E569" s="262" t="s">
        <v>28</v>
      </c>
      <c r="F569" s="263" t="s">
        <v>155</v>
      </c>
      <c r="G569" s="261"/>
      <c r="H569" s="264">
        <v>3.5550000000000002</v>
      </c>
      <c r="I569" s="265"/>
      <c r="J569" s="261"/>
      <c r="K569" s="261"/>
      <c r="L569" s="266"/>
      <c r="M569" s="267"/>
      <c r="N569" s="268"/>
      <c r="O569" s="268"/>
      <c r="P569" s="268"/>
      <c r="Q569" s="268"/>
      <c r="R569" s="268"/>
      <c r="S569" s="268"/>
      <c r="T569" s="269"/>
      <c r="U569" s="15"/>
      <c r="V569" s="15"/>
      <c r="W569" s="15"/>
      <c r="X569" s="15"/>
      <c r="Y569" s="15"/>
      <c r="Z569" s="15"/>
      <c r="AA569" s="15"/>
      <c r="AB569" s="15"/>
      <c r="AC569" s="15"/>
      <c r="AD569" s="15"/>
      <c r="AE569" s="15"/>
      <c r="AT569" s="270" t="s">
        <v>139</v>
      </c>
      <c r="AU569" s="270" t="s">
        <v>84</v>
      </c>
      <c r="AV569" s="15" t="s">
        <v>133</v>
      </c>
      <c r="AW569" s="15" t="s">
        <v>35</v>
      </c>
      <c r="AX569" s="15" t="s">
        <v>82</v>
      </c>
      <c r="AY569" s="270" t="s">
        <v>126</v>
      </c>
    </row>
    <row r="570" s="2" customFormat="1" ht="16.5" customHeight="1">
      <c r="A570" s="40"/>
      <c r="B570" s="41"/>
      <c r="C570" s="221" t="s">
        <v>605</v>
      </c>
      <c r="D570" s="221" t="s">
        <v>128</v>
      </c>
      <c r="E570" s="222" t="s">
        <v>606</v>
      </c>
      <c r="F570" s="223" t="s">
        <v>607</v>
      </c>
      <c r="G570" s="224" t="s">
        <v>279</v>
      </c>
      <c r="H570" s="225">
        <v>0.28100000000000003</v>
      </c>
      <c r="I570" s="226"/>
      <c r="J570" s="227">
        <f>ROUND(I570*H570,2)</f>
        <v>0</v>
      </c>
      <c r="K570" s="223" t="s">
        <v>28</v>
      </c>
      <c r="L570" s="46"/>
      <c r="M570" s="228" t="s">
        <v>28</v>
      </c>
      <c r="N570" s="229" t="s">
        <v>47</v>
      </c>
      <c r="O570" s="87"/>
      <c r="P570" s="230">
        <f>O570*H570</f>
        <v>0</v>
      </c>
      <c r="Q570" s="230">
        <v>0</v>
      </c>
      <c r="R570" s="230">
        <f>Q570*H570</f>
        <v>0</v>
      </c>
      <c r="S570" s="230">
        <v>0</v>
      </c>
      <c r="T570" s="231">
        <f>S570*H570</f>
        <v>0</v>
      </c>
      <c r="U570" s="40"/>
      <c r="V570" s="40"/>
      <c r="W570" s="40"/>
      <c r="X570" s="40"/>
      <c r="Y570" s="40"/>
      <c r="Z570" s="40"/>
      <c r="AA570" s="40"/>
      <c r="AB570" s="40"/>
      <c r="AC570" s="40"/>
      <c r="AD570" s="40"/>
      <c r="AE570" s="40"/>
      <c r="AR570" s="232" t="s">
        <v>133</v>
      </c>
      <c r="AT570" s="232" t="s">
        <v>128</v>
      </c>
      <c r="AU570" s="232" t="s">
        <v>84</v>
      </c>
      <c r="AY570" s="19" t="s">
        <v>126</v>
      </c>
      <c r="BE570" s="233">
        <f>IF(N570="základní",J570,0)</f>
        <v>0</v>
      </c>
      <c r="BF570" s="233">
        <f>IF(N570="snížená",J570,0)</f>
        <v>0</v>
      </c>
      <c r="BG570" s="233">
        <f>IF(N570="zákl. přenesená",J570,0)</f>
        <v>0</v>
      </c>
      <c r="BH570" s="233">
        <f>IF(N570="sníž. přenesená",J570,0)</f>
        <v>0</v>
      </c>
      <c r="BI570" s="233">
        <f>IF(N570="nulová",J570,0)</f>
        <v>0</v>
      </c>
      <c r="BJ570" s="19" t="s">
        <v>133</v>
      </c>
      <c r="BK570" s="233">
        <f>ROUND(I570*H570,2)</f>
        <v>0</v>
      </c>
      <c r="BL570" s="19" t="s">
        <v>133</v>
      </c>
      <c r="BM570" s="232" t="s">
        <v>608</v>
      </c>
    </row>
    <row r="571" s="2" customFormat="1">
      <c r="A571" s="40"/>
      <c r="B571" s="41"/>
      <c r="C571" s="42"/>
      <c r="D571" s="234" t="s">
        <v>135</v>
      </c>
      <c r="E571" s="42"/>
      <c r="F571" s="235" t="s">
        <v>609</v>
      </c>
      <c r="G571" s="42"/>
      <c r="H571" s="42"/>
      <c r="I571" s="139"/>
      <c r="J571" s="42"/>
      <c r="K571" s="42"/>
      <c r="L571" s="46"/>
      <c r="M571" s="236"/>
      <c r="N571" s="237"/>
      <c r="O571" s="87"/>
      <c r="P571" s="87"/>
      <c r="Q571" s="87"/>
      <c r="R571" s="87"/>
      <c r="S571" s="87"/>
      <c r="T571" s="88"/>
      <c r="U571" s="40"/>
      <c r="V571" s="40"/>
      <c r="W571" s="40"/>
      <c r="X571" s="40"/>
      <c r="Y571" s="40"/>
      <c r="Z571" s="40"/>
      <c r="AA571" s="40"/>
      <c r="AB571" s="40"/>
      <c r="AC571" s="40"/>
      <c r="AD571" s="40"/>
      <c r="AE571" s="40"/>
      <c r="AT571" s="19" t="s">
        <v>135</v>
      </c>
      <c r="AU571" s="19" t="s">
        <v>84</v>
      </c>
    </row>
    <row r="572" s="13" customFormat="1">
      <c r="A572" s="13"/>
      <c r="B572" s="239"/>
      <c r="C572" s="240"/>
      <c r="D572" s="234" t="s">
        <v>139</v>
      </c>
      <c r="E572" s="241" t="s">
        <v>28</v>
      </c>
      <c r="F572" s="242" t="s">
        <v>599</v>
      </c>
      <c r="G572" s="240"/>
      <c r="H572" s="241" t="s">
        <v>28</v>
      </c>
      <c r="I572" s="243"/>
      <c r="J572" s="240"/>
      <c r="K572" s="240"/>
      <c r="L572" s="244"/>
      <c r="M572" s="245"/>
      <c r="N572" s="246"/>
      <c r="O572" s="246"/>
      <c r="P572" s="246"/>
      <c r="Q572" s="246"/>
      <c r="R572" s="246"/>
      <c r="S572" s="246"/>
      <c r="T572" s="247"/>
      <c r="U572" s="13"/>
      <c r="V572" s="13"/>
      <c r="W572" s="13"/>
      <c r="X572" s="13"/>
      <c r="Y572" s="13"/>
      <c r="Z572" s="13"/>
      <c r="AA572" s="13"/>
      <c r="AB572" s="13"/>
      <c r="AC572" s="13"/>
      <c r="AD572" s="13"/>
      <c r="AE572" s="13"/>
      <c r="AT572" s="248" t="s">
        <v>139</v>
      </c>
      <c r="AU572" s="248" t="s">
        <v>84</v>
      </c>
      <c r="AV572" s="13" t="s">
        <v>82</v>
      </c>
      <c r="AW572" s="13" t="s">
        <v>35</v>
      </c>
      <c r="AX572" s="13" t="s">
        <v>74</v>
      </c>
      <c r="AY572" s="248" t="s">
        <v>126</v>
      </c>
    </row>
    <row r="573" s="13" customFormat="1">
      <c r="A573" s="13"/>
      <c r="B573" s="239"/>
      <c r="C573" s="240"/>
      <c r="D573" s="234" t="s">
        <v>139</v>
      </c>
      <c r="E573" s="241" t="s">
        <v>28</v>
      </c>
      <c r="F573" s="242" t="s">
        <v>610</v>
      </c>
      <c r="G573" s="240"/>
      <c r="H573" s="241" t="s">
        <v>28</v>
      </c>
      <c r="I573" s="243"/>
      <c r="J573" s="240"/>
      <c r="K573" s="240"/>
      <c r="L573" s="244"/>
      <c r="M573" s="245"/>
      <c r="N573" s="246"/>
      <c r="O573" s="246"/>
      <c r="P573" s="246"/>
      <c r="Q573" s="246"/>
      <c r="R573" s="246"/>
      <c r="S573" s="246"/>
      <c r="T573" s="247"/>
      <c r="U573" s="13"/>
      <c r="V573" s="13"/>
      <c r="W573" s="13"/>
      <c r="X573" s="13"/>
      <c r="Y573" s="13"/>
      <c r="Z573" s="13"/>
      <c r="AA573" s="13"/>
      <c r="AB573" s="13"/>
      <c r="AC573" s="13"/>
      <c r="AD573" s="13"/>
      <c r="AE573" s="13"/>
      <c r="AT573" s="248" t="s">
        <v>139</v>
      </c>
      <c r="AU573" s="248" t="s">
        <v>84</v>
      </c>
      <c r="AV573" s="13" t="s">
        <v>82</v>
      </c>
      <c r="AW573" s="13" t="s">
        <v>35</v>
      </c>
      <c r="AX573" s="13" t="s">
        <v>74</v>
      </c>
      <c r="AY573" s="248" t="s">
        <v>126</v>
      </c>
    </row>
    <row r="574" s="14" customFormat="1">
      <c r="A574" s="14"/>
      <c r="B574" s="249"/>
      <c r="C574" s="250"/>
      <c r="D574" s="234" t="s">
        <v>139</v>
      </c>
      <c r="E574" s="251" t="s">
        <v>28</v>
      </c>
      <c r="F574" s="252" t="s">
        <v>611</v>
      </c>
      <c r="G574" s="250"/>
      <c r="H574" s="253">
        <v>0.28100000000000003</v>
      </c>
      <c r="I574" s="254"/>
      <c r="J574" s="250"/>
      <c r="K574" s="250"/>
      <c r="L574" s="255"/>
      <c r="M574" s="256"/>
      <c r="N574" s="257"/>
      <c r="O574" s="257"/>
      <c r="P574" s="257"/>
      <c r="Q574" s="257"/>
      <c r="R574" s="257"/>
      <c r="S574" s="257"/>
      <c r="T574" s="258"/>
      <c r="U574" s="14"/>
      <c r="V574" s="14"/>
      <c r="W574" s="14"/>
      <c r="X574" s="14"/>
      <c r="Y574" s="14"/>
      <c r="Z574" s="14"/>
      <c r="AA574" s="14"/>
      <c r="AB574" s="14"/>
      <c r="AC574" s="14"/>
      <c r="AD574" s="14"/>
      <c r="AE574" s="14"/>
      <c r="AT574" s="259" t="s">
        <v>139</v>
      </c>
      <c r="AU574" s="259" t="s">
        <v>84</v>
      </c>
      <c r="AV574" s="14" t="s">
        <v>84</v>
      </c>
      <c r="AW574" s="14" t="s">
        <v>35</v>
      </c>
      <c r="AX574" s="14" t="s">
        <v>82</v>
      </c>
      <c r="AY574" s="259" t="s">
        <v>126</v>
      </c>
    </row>
    <row r="575" s="2" customFormat="1" ht="16.5" customHeight="1">
      <c r="A575" s="40"/>
      <c r="B575" s="41"/>
      <c r="C575" s="221" t="s">
        <v>612</v>
      </c>
      <c r="D575" s="221" t="s">
        <v>128</v>
      </c>
      <c r="E575" s="222" t="s">
        <v>613</v>
      </c>
      <c r="F575" s="223" t="s">
        <v>614</v>
      </c>
      <c r="G575" s="224" t="s">
        <v>279</v>
      </c>
      <c r="H575" s="225">
        <v>2.7000000000000002</v>
      </c>
      <c r="I575" s="226"/>
      <c r="J575" s="227">
        <f>ROUND(I575*H575,2)</f>
        <v>0</v>
      </c>
      <c r="K575" s="223" t="s">
        <v>28</v>
      </c>
      <c r="L575" s="46"/>
      <c r="M575" s="228" t="s">
        <v>28</v>
      </c>
      <c r="N575" s="229" t="s">
        <v>47</v>
      </c>
      <c r="O575" s="87"/>
      <c r="P575" s="230">
        <f>O575*H575</f>
        <v>0</v>
      </c>
      <c r="Q575" s="230">
        <v>0</v>
      </c>
      <c r="R575" s="230">
        <f>Q575*H575</f>
        <v>0</v>
      </c>
      <c r="S575" s="230">
        <v>0</v>
      </c>
      <c r="T575" s="231">
        <f>S575*H575</f>
        <v>0</v>
      </c>
      <c r="U575" s="40"/>
      <c r="V575" s="40"/>
      <c r="W575" s="40"/>
      <c r="X575" s="40"/>
      <c r="Y575" s="40"/>
      <c r="Z575" s="40"/>
      <c r="AA575" s="40"/>
      <c r="AB575" s="40"/>
      <c r="AC575" s="40"/>
      <c r="AD575" s="40"/>
      <c r="AE575" s="40"/>
      <c r="AR575" s="232" t="s">
        <v>133</v>
      </c>
      <c r="AT575" s="232" t="s">
        <v>128</v>
      </c>
      <c r="AU575" s="232" t="s">
        <v>84</v>
      </c>
      <c r="AY575" s="19" t="s">
        <v>126</v>
      </c>
      <c r="BE575" s="233">
        <f>IF(N575="základní",J575,0)</f>
        <v>0</v>
      </c>
      <c r="BF575" s="233">
        <f>IF(N575="snížená",J575,0)</f>
        <v>0</v>
      </c>
      <c r="BG575" s="233">
        <f>IF(N575="zákl. přenesená",J575,0)</f>
        <v>0</v>
      </c>
      <c r="BH575" s="233">
        <f>IF(N575="sníž. přenesená",J575,0)</f>
        <v>0</v>
      </c>
      <c r="BI575" s="233">
        <f>IF(N575="nulová",J575,0)</f>
        <v>0</v>
      </c>
      <c r="BJ575" s="19" t="s">
        <v>133</v>
      </c>
      <c r="BK575" s="233">
        <f>ROUND(I575*H575,2)</f>
        <v>0</v>
      </c>
      <c r="BL575" s="19" t="s">
        <v>133</v>
      </c>
      <c r="BM575" s="232" t="s">
        <v>615</v>
      </c>
    </row>
    <row r="576" s="2" customFormat="1">
      <c r="A576" s="40"/>
      <c r="B576" s="41"/>
      <c r="C576" s="42"/>
      <c r="D576" s="234" t="s">
        <v>135</v>
      </c>
      <c r="E576" s="42"/>
      <c r="F576" s="235" t="s">
        <v>616</v>
      </c>
      <c r="G576" s="42"/>
      <c r="H576" s="42"/>
      <c r="I576" s="139"/>
      <c r="J576" s="42"/>
      <c r="K576" s="42"/>
      <c r="L576" s="46"/>
      <c r="M576" s="236"/>
      <c r="N576" s="237"/>
      <c r="O576" s="87"/>
      <c r="P576" s="87"/>
      <c r="Q576" s="87"/>
      <c r="R576" s="87"/>
      <c r="S576" s="87"/>
      <c r="T576" s="88"/>
      <c r="U576" s="40"/>
      <c r="V576" s="40"/>
      <c r="W576" s="40"/>
      <c r="X576" s="40"/>
      <c r="Y576" s="40"/>
      <c r="Z576" s="40"/>
      <c r="AA576" s="40"/>
      <c r="AB576" s="40"/>
      <c r="AC576" s="40"/>
      <c r="AD576" s="40"/>
      <c r="AE576" s="40"/>
      <c r="AT576" s="19" t="s">
        <v>135</v>
      </c>
      <c r="AU576" s="19" t="s">
        <v>84</v>
      </c>
    </row>
    <row r="577" s="13" customFormat="1">
      <c r="A577" s="13"/>
      <c r="B577" s="239"/>
      <c r="C577" s="240"/>
      <c r="D577" s="234" t="s">
        <v>139</v>
      </c>
      <c r="E577" s="241" t="s">
        <v>28</v>
      </c>
      <c r="F577" s="242" t="s">
        <v>617</v>
      </c>
      <c r="G577" s="240"/>
      <c r="H577" s="241" t="s">
        <v>28</v>
      </c>
      <c r="I577" s="243"/>
      <c r="J577" s="240"/>
      <c r="K577" s="240"/>
      <c r="L577" s="244"/>
      <c r="M577" s="245"/>
      <c r="N577" s="246"/>
      <c r="O577" s="246"/>
      <c r="P577" s="246"/>
      <c r="Q577" s="246"/>
      <c r="R577" s="246"/>
      <c r="S577" s="246"/>
      <c r="T577" s="247"/>
      <c r="U577" s="13"/>
      <c r="V577" s="13"/>
      <c r="W577" s="13"/>
      <c r="X577" s="13"/>
      <c r="Y577" s="13"/>
      <c r="Z577" s="13"/>
      <c r="AA577" s="13"/>
      <c r="AB577" s="13"/>
      <c r="AC577" s="13"/>
      <c r="AD577" s="13"/>
      <c r="AE577" s="13"/>
      <c r="AT577" s="248" t="s">
        <v>139</v>
      </c>
      <c r="AU577" s="248" t="s">
        <v>84</v>
      </c>
      <c r="AV577" s="13" t="s">
        <v>82</v>
      </c>
      <c r="AW577" s="13" t="s">
        <v>35</v>
      </c>
      <c r="AX577" s="13" t="s">
        <v>74</v>
      </c>
      <c r="AY577" s="248" t="s">
        <v>126</v>
      </c>
    </row>
    <row r="578" s="14" customFormat="1">
      <c r="A578" s="14"/>
      <c r="B578" s="249"/>
      <c r="C578" s="250"/>
      <c r="D578" s="234" t="s">
        <v>139</v>
      </c>
      <c r="E578" s="251" t="s">
        <v>28</v>
      </c>
      <c r="F578" s="252" t="s">
        <v>618</v>
      </c>
      <c r="G578" s="250"/>
      <c r="H578" s="253">
        <v>2.5</v>
      </c>
      <c r="I578" s="254"/>
      <c r="J578" s="250"/>
      <c r="K578" s="250"/>
      <c r="L578" s="255"/>
      <c r="M578" s="256"/>
      <c r="N578" s="257"/>
      <c r="O578" s="257"/>
      <c r="P578" s="257"/>
      <c r="Q578" s="257"/>
      <c r="R578" s="257"/>
      <c r="S578" s="257"/>
      <c r="T578" s="258"/>
      <c r="U578" s="14"/>
      <c r="V578" s="14"/>
      <c r="W578" s="14"/>
      <c r="X578" s="14"/>
      <c r="Y578" s="14"/>
      <c r="Z578" s="14"/>
      <c r="AA578" s="14"/>
      <c r="AB578" s="14"/>
      <c r="AC578" s="14"/>
      <c r="AD578" s="14"/>
      <c r="AE578" s="14"/>
      <c r="AT578" s="259" t="s">
        <v>139</v>
      </c>
      <c r="AU578" s="259" t="s">
        <v>84</v>
      </c>
      <c r="AV578" s="14" t="s">
        <v>84</v>
      </c>
      <c r="AW578" s="14" t="s">
        <v>35</v>
      </c>
      <c r="AX578" s="14" t="s">
        <v>74</v>
      </c>
      <c r="AY578" s="259" t="s">
        <v>126</v>
      </c>
    </row>
    <row r="579" s="14" customFormat="1">
      <c r="A579" s="14"/>
      <c r="B579" s="249"/>
      <c r="C579" s="250"/>
      <c r="D579" s="234" t="s">
        <v>139</v>
      </c>
      <c r="E579" s="251" t="s">
        <v>28</v>
      </c>
      <c r="F579" s="252" t="s">
        <v>619</v>
      </c>
      <c r="G579" s="250"/>
      <c r="H579" s="253">
        <v>0.20000000000000001</v>
      </c>
      <c r="I579" s="254"/>
      <c r="J579" s="250"/>
      <c r="K579" s="250"/>
      <c r="L579" s="255"/>
      <c r="M579" s="256"/>
      <c r="N579" s="257"/>
      <c r="O579" s="257"/>
      <c r="P579" s="257"/>
      <c r="Q579" s="257"/>
      <c r="R579" s="257"/>
      <c r="S579" s="257"/>
      <c r="T579" s="258"/>
      <c r="U579" s="14"/>
      <c r="V579" s="14"/>
      <c r="W579" s="14"/>
      <c r="X579" s="14"/>
      <c r="Y579" s="14"/>
      <c r="Z579" s="14"/>
      <c r="AA579" s="14"/>
      <c r="AB579" s="14"/>
      <c r="AC579" s="14"/>
      <c r="AD579" s="14"/>
      <c r="AE579" s="14"/>
      <c r="AT579" s="259" t="s">
        <v>139</v>
      </c>
      <c r="AU579" s="259" t="s">
        <v>84</v>
      </c>
      <c r="AV579" s="14" t="s">
        <v>84</v>
      </c>
      <c r="AW579" s="14" t="s">
        <v>35</v>
      </c>
      <c r="AX579" s="14" t="s">
        <v>74</v>
      </c>
      <c r="AY579" s="259" t="s">
        <v>126</v>
      </c>
    </row>
    <row r="580" s="15" customFormat="1">
      <c r="A580" s="15"/>
      <c r="B580" s="260"/>
      <c r="C580" s="261"/>
      <c r="D580" s="234" t="s">
        <v>139</v>
      </c>
      <c r="E580" s="262" t="s">
        <v>28</v>
      </c>
      <c r="F580" s="263" t="s">
        <v>155</v>
      </c>
      <c r="G580" s="261"/>
      <c r="H580" s="264">
        <v>2.7000000000000002</v>
      </c>
      <c r="I580" s="265"/>
      <c r="J580" s="261"/>
      <c r="K580" s="261"/>
      <c r="L580" s="266"/>
      <c r="M580" s="267"/>
      <c r="N580" s="268"/>
      <c r="O580" s="268"/>
      <c r="P580" s="268"/>
      <c r="Q580" s="268"/>
      <c r="R580" s="268"/>
      <c r="S580" s="268"/>
      <c r="T580" s="269"/>
      <c r="U580" s="15"/>
      <c r="V580" s="15"/>
      <c r="W580" s="15"/>
      <c r="X580" s="15"/>
      <c r="Y580" s="15"/>
      <c r="Z580" s="15"/>
      <c r="AA580" s="15"/>
      <c r="AB580" s="15"/>
      <c r="AC580" s="15"/>
      <c r="AD580" s="15"/>
      <c r="AE580" s="15"/>
      <c r="AT580" s="270" t="s">
        <v>139</v>
      </c>
      <c r="AU580" s="270" t="s">
        <v>84</v>
      </c>
      <c r="AV580" s="15" t="s">
        <v>133</v>
      </c>
      <c r="AW580" s="15" t="s">
        <v>35</v>
      </c>
      <c r="AX580" s="15" t="s">
        <v>82</v>
      </c>
      <c r="AY580" s="270" t="s">
        <v>126</v>
      </c>
    </row>
    <row r="581" s="2" customFormat="1" ht="16.5" customHeight="1">
      <c r="A581" s="40"/>
      <c r="B581" s="41"/>
      <c r="C581" s="221" t="s">
        <v>620</v>
      </c>
      <c r="D581" s="221" t="s">
        <v>128</v>
      </c>
      <c r="E581" s="222" t="s">
        <v>621</v>
      </c>
      <c r="F581" s="223" t="s">
        <v>622</v>
      </c>
      <c r="G581" s="224" t="s">
        <v>279</v>
      </c>
      <c r="H581" s="225">
        <v>0.10199999999999999</v>
      </c>
      <c r="I581" s="226"/>
      <c r="J581" s="227">
        <f>ROUND(I581*H581,2)</f>
        <v>0</v>
      </c>
      <c r="K581" s="223" t="s">
        <v>28</v>
      </c>
      <c r="L581" s="46"/>
      <c r="M581" s="228" t="s">
        <v>28</v>
      </c>
      <c r="N581" s="229" t="s">
        <v>47</v>
      </c>
      <c r="O581" s="87"/>
      <c r="P581" s="230">
        <f>O581*H581</f>
        <v>0</v>
      </c>
      <c r="Q581" s="230">
        <v>0</v>
      </c>
      <c r="R581" s="230">
        <f>Q581*H581</f>
        <v>0</v>
      </c>
      <c r="S581" s="230">
        <v>0</v>
      </c>
      <c r="T581" s="231">
        <f>S581*H581</f>
        <v>0</v>
      </c>
      <c r="U581" s="40"/>
      <c r="V581" s="40"/>
      <c r="W581" s="40"/>
      <c r="X581" s="40"/>
      <c r="Y581" s="40"/>
      <c r="Z581" s="40"/>
      <c r="AA581" s="40"/>
      <c r="AB581" s="40"/>
      <c r="AC581" s="40"/>
      <c r="AD581" s="40"/>
      <c r="AE581" s="40"/>
      <c r="AR581" s="232" t="s">
        <v>133</v>
      </c>
      <c r="AT581" s="232" t="s">
        <v>128</v>
      </c>
      <c r="AU581" s="232" t="s">
        <v>84</v>
      </c>
      <c r="AY581" s="19" t="s">
        <v>126</v>
      </c>
      <c r="BE581" s="233">
        <f>IF(N581="základní",J581,0)</f>
        <v>0</v>
      </c>
      <c r="BF581" s="233">
        <f>IF(N581="snížená",J581,0)</f>
        <v>0</v>
      </c>
      <c r="BG581" s="233">
        <f>IF(N581="zákl. přenesená",J581,0)</f>
        <v>0</v>
      </c>
      <c r="BH581" s="233">
        <f>IF(N581="sníž. přenesená",J581,0)</f>
        <v>0</v>
      </c>
      <c r="BI581" s="233">
        <f>IF(N581="nulová",J581,0)</f>
        <v>0</v>
      </c>
      <c r="BJ581" s="19" t="s">
        <v>133</v>
      </c>
      <c r="BK581" s="233">
        <f>ROUND(I581*H581,2)</f>
        <v>0</v>
      </c>
      <c r="BL581" s="19" t="s">
        <v>133</v>
      </c>
      <c r="BM581" s="232" t="s">
        <v>623</v>
      </c>
    </row>
    <row r="582" s="2" customFormat="1">
      <c r="A582" s="40"/>
      <c r="B582" s="41"/>
      <c r="C582" s="42"/>
      <c r="D582" s="234" t="s">
        <v>135</v>
      </c>
      <c r="E582" s="42"/>
      <c r="F582" s="235" t="s">
        <v>624</v>
      </c>
      <c r="G582" s="42"/>
      <c r="H582" s="42"/>
      <c r="I582" s="139"/>
      <c r="J582" s="42"/>
      <c r="K582" s="42"/>
      <c r="L582" s="46"/>
      <c r="M582" s="236"/>
      <c r="N582" s="237"/>
      <c r="O582" s="87"/>
      <c r="P582" s="87"/>
      <c r="Q582" s="87"/>
      <c r="R582" s="87"/>
      <c r="S582" s="87"/>
      <c r="T582" s="88"/>
      <c r="U582" s="40"/>
      <c r="V582" s="40"/>
      <c r="W582" s="40"/>
      <c r="X582" s="40"/>
      <c r="Y582" s="40"/>
      <c r="Z582" s="40"/>
      <c r="AA582" s="40"/>
      <c r="AB582" s="40"/>
      <c r="AC582" s="40"/>
      <c r="AD582" s="40"/>
      <c r="AE582" s="40"/>
      <c r="AT582" s="19" t="s">
        <v>135</v>
      </c>
      <c r="AU582" s="19" t="s">
        <v>84</v>
      </c>
    </row>
    <row r="583" s="13" customFormat="1">
      <c r="A583" s="13"/>
      <c r="B583" s="239"/>
      <c r="C583" s="240"/>
      <c r="D583" s="234" t="s">
        <v>139</v>
      </c>
      <c r="E583" s="241" t="s">
        <v>28</v>
      </c>
      <c r="F583" s="242" t="s">
        <v>599</v>
      </c>
      <c r="G583" s="240"/>
      <c r="H583" s="241" t="s">
        <v>28</v>
      </c>
      <c r="I583" s="243"/>
      <c r="J583" s="240"/>
      <c r="K583" s="240"/>
      <c r="L583" s="244"/>
      <c r="M583" s="245"/>
      <c r="N583" s="246"/>
      <c r="O583" s="246"/>
      <c r="P583" s="246"/>
      <c r="Q583" s="246"/>
      <c r="R583" s="246"/>
      <c r="S583" s="246"/>
      <c r="T583" s="247"/>
      <c r="U583" s="13"/>
      <c r="V583" s="13"/>
      <c r="W583" s="13"/>
      <c r="X583" s="13"/>
      <c r="Y583" s="13"/>
      <c r="Z583" s="13"/>
      <c r="AA583" s="13"/>
      <c r="AB583" s="13"/>
      <c r="AC583" s="13"/>
      <c r="AD583" s="13"/>
      <c r="AE583" s="13"/>
      <c r="AT583" s="248" t="s">
        <v>139</v>
      </c>
      <c r="AU583" s="248" t="s">
        <v>84</v>
      </c>
      <c r="AV583" s="13" t="s">
        <v>82</v>
      </c>
      <c r="AW583" s="13" t="s">
        <v>35</v>
      </c>
      <c r="AX583" s="13" t="s">
        <v>74</v>
      </c>
      <c r="AY583" s="248" t="s">
        <v>126</v>
      </c>
    </row>
    <row r="584" s="13" customFormat="1">
      <c r="A584" s="13"/>
      <c r="B584" s="239"/>
      <c r="C584" s="240"/>
      <c r="D584" s="234" t="s">
        <v>139</v>
      </c>
      <c r="E584" s="241" t="s">
        <v>28</v>
      </c>
      <c r="F584" s="242" t="s">
        <v>625</v>
      </c>
      <c r="G584" s="240"/>
      <c r="H584" s="241" t="s">
        <v>28</v>
      </c>
      <c r="I584" s="243"/>
      <c r="J584" s="240"/>
      <c r="K584" s="240"/>
      <c r="L584" s="244"/>
      <c r="M584" s="245"/>
      <c r="N584" s="246"/>
      <c r="O584" s="246"/>
      <c r="P584" s="246"/>
      <c r="Q584" s="246"/>
      <c r="R584" s="246"/>
      <c r="S584" s="246"/>
      <c r="T584" s="247"/>
      <c r="U584" s="13"/>
      <c r="V584" s="13"/>
      <c r="W584" s="13"/>
      <c r="X584" s="13"/>
      <c r="Y584" s="13"/>
      <c r="Z584" s="13"/>
      <c r="AA584" s="13"/>
      <c r="AB584" s="13"/>
      <c r="AC584" s="13"/>
      <c r="AD584" s="13"/>
      <c r="AE584" s="13"/>
      <c r="AT584" s="248" t="s">
        <v>139</v>
      </c>
      <c r="AU584" s="248" t="s">
        <v>84</v>
      </c>
      <c r="AV584" s="13" t="s">
        <v>82</v>
      </c>
      <c r="AW584" s="13" t="s">
        <v>35</v>
      </c>
      <c r="AX584" s="13" t="s">
        <v>74</v>
      </c>
      <c r="AY584" s="248" t="s">
        <v>126</v>
      </c>
    </row>
    <row r="585" s="14" customFormat="1">
      <c r="A585" s="14"/>
      <c r="B585" s="249"/>
      <c r="C585" s="250"/>
      <c r="D585" s="234" t="s">
        <v>139</v>
      </c>
      <c r="E585" s="251" t="s">
        <v>28</v>
      </c>
      <c r="F585" s="252" t="s">
        <v>626</v>
      </c>
      <c r="G585" s="250"/>
      <c r="H585" s="253">
        <v>0.055</v>
      </c>
      <c r="I585" s="254"/>
      <c r="J585" s="250"/>
      <c r="K585" s="250"/>
      <c r="L585" s="255"/>
      <c r="M585" s="256"/>
      <c r="N585" s="257"/>
      <c r="O585" s="257"/>
      <c r="P585" s="257"/>
      <c r="Q585" s="257"/>
      <c r="R585" s="257"/>
      <c r="S585" s="257"/>
      <c r="T585" s="258"/>
      <c r="U585" s="14"/>
      <c r="V585" s="14"/>
      <c r="W585" s="14"/>
      <c r="X585" s="14"/>
      <c r="Y585" s="14"/>
      <c r="Z585" s="14"/>
      <c r="AA585" s="14"/>
      <c r="AB585" s="14"/>
      <c r="AC585" s="14"/>
      <c r="AD585" s="14"/>
      <c r="AE585" s="14"/>
      <c r="AT585" s="259" t="s">
        <v>139</v>
      </c>
      <c r="AU585" s="259" t="s">
        <v>84</v>
      </c>
      <c r="AV585" s="14" t="s">
        <v>84</v>
      </c>
      <c r="AW585" s="14" t="s">
        <v>35</v>
      </c>
      <c r="AX585" s="14" t="s">
        <v>74</v>
      </c>
      <c r="AY585" s="259" t="s">
        <v>126</v>
      </c>
    </row>
    <row r="586" s="13" customFormat="1">
      <c r="A586" s="13"/>
      <c r="B586" s="239"/>
      <c r="C586" s="240"/>
      <c r="D586" s="234" t="s">
        <v>139</v>
      </c>
      <c r="E586" s="241" t="s">
        <v>28</v>
      </c>
      <c r="F586" s="242" t="s">
        <v>627</v>
      </c>
      <c r="G586" s="240"/>
      <c r="H586" s="241" t="s">
        <v>28</v>
      </c>
      <c r="I586" s="243"/>
      <c r="J586" s="240"/>
      <c r="K586" s="240"/>
      <c r="L586" s="244"/>
      <c r="M586" s="245"/>
      <c r="N586" s="246"/>
      <c r="O586" s="246"/>
      <c r="P586" s="246"/>
      <c r="Q586" s="246"/>
      <c r="R586" s="246"/>
      <c r="S586" s="246"/>
      <c r="T586" s="247"/>
      <c r="U586" s="13"/>
      <c r="V586" s="13"/>
      <c r="W586" s="13"/>
      <c r="X586" s="13"/>
      <c r="Y586" s="13"/>
      <c r="Z586" s="13"/>
      <c r="AA586" s="13"/>
      <c r="AB586" s="13"/>
      <c r="AC586" s="13"/>
      <c r="AD586" s="13"/>
      <c r="AE586" s="13"/>
      <c r="AT586" s="248" t="s">
        <v>139</v>
      </c>
      <c r="AU586" s="248" t="s">
        <v>84</v>
      </c>
      <c r="AV586" s="13" t="s">
        <v>82</v>
      </c>
      <c r="AW586" s="13" t="s">
        <v>35</v>
      </c>
      <c r="AX586" s="13" t="s">
        <v>74</v>
      </c>
      <c r="AY586" s="248" t="s">
        <v>126</v>
      </c>
    </row>
    <row r="587" s="14" customFormat="1">
      <c r="A587" s="14"/>
      <c r="B587" s="249"/>
      <c r="C587" s="250"/>
      <c r="D587" s="234" t="s">
        <v>139</v>
      </c>
      <c r="E587" s="251" t="s">
        <v>28</v>
      </c>
      <c r="F587" s="252" t="s">
        <v>628</v>
      </c>
      <c r="G587" s="250"/>
      <c r="H587" s="253">
        <v>0.02</v>
      </c>
      <c r="I587" s="254"/>
      <c r="J587" s="250"/>
      <c r="K587" s="250"/>
      <c r="L587" s="255"/>
      <c r="M587" s="256"/>
      <c r="N587" s="257"/>
      <c r="O587" s="257"/>
      <c r="P587" s="257"/>
      <c r="Q587" s="257"/>
      <c r="R587" s="257"/>
      <c r="S587" s="257"/>
      <c r="T587" s="258"/>
      <c r="U587" s="14"/>
      <c r="V587" s="14"/>
      <c r="W587" s="14"/>
      <c r="X587" s="14"/>
      <c r="Y587" s="14"/>
      <c r="Z587" s="14"/>
      <c r="AA587" s="14"/>
      <c r="AB587" s="14"/>
      <c r="AC587" s="14"/>
      <c r="AD587" s="14"/>
      <c r="AE587" s="14"/>
      <c r="AT587" s="259" t="s">
        <v>139</v>
      </c>
      <c r="AU587" s="259" t="s">
        <v>84</v>
      </c>
      <c r="AV587" s="14" t="s">
        <v>84</v>
      </c>
      <c r="AW587" s="14" t="s">
        <v>35</v>
      </c>
      <c r="AX587" s="14" t="s">
        <v>74</v>
      </c>
      <c r="AY587" s="259" t="s">
        <v>126</v>
      </c>
    </row>
    <row r="588" s="13" customFormat="1">
      <c r="A588" s="13"/>
      <c r="B588" s="239"/>
      <c r="C588" s="240"/>
      <c r="D588" s="234" t="s">
        <v>139</v>
      </c>
      <c r="E588" s="241" t="s">
        <v>28</v>
      </c>
      <c r="F588" s="242" t="s">
        <v>629</v>
      </c>
      <c r="G588" s="240"/>
      <c r="H588" s="241" t="s">
        <v>28</v>
      </c>
      <c r="I588" s="243"/>
      <c r="J588" s="240"/>
      <c r="K588" s="240"/>
      <c r="L588" s="244"/>
      <c r="M588" s="245"/>
      <c r="N588" s="246"/>
      <c r="O588" s="246"/>
      <c r="P588" s="246"/>
      <c r="Q588" s="246"/>
      <c r="R588" s="246"/>
      <c r="S588" s="246"/>
      <c r="T588" s="247"/>
      <c r="U588" s="13"/>
      <c r="V588" s="13"/>
      <c r="W588" s="13"/>
      <c r="X588" s="13"/>
      <c r="Y588" s="13"/>
      <c r="Z588" s="13"/>
      <c r="AA588" s="13"/>
      <c r="AB588" s="13"/>
      <c r="AC588" s="13"/>
      <c r="AD588" s="13"/>
      <c r="AE588" s="13"/>
      <c r="AT588" s="248" t="s">
        <v>139</v>
      </c>
      <c r="AU588" s="248" t="s">
        <v>84</v>
      </c>
      <c r="AV588" s="13" t="s">
        <v>82</v>
      </c>
      <c r="AW588" s="13" t="s">
        <v>35</v>
      </c>
      <c r="AX588" s="13" t="s">
        <v>74</v>
      </c>
      <c r="AY588" s="248" t="s">
        <v>126</v>
      </c>
    </row>
    <row r="589" s="14" customFormat="1">
      <c r="A589" s="14"/>
      <c r="B589" s="249"/>
      <c r="C589" s="250"/>
      <c r="D589" s="234" t="s">
        <v>139</v>
      </c>
      <c r="E589" s="251" t="s">
        <v>28</v>
      </c>
      <c r="F589" s="252" t="s">
        <v>630</v>
      </c>
      <c r="G589" s="250"/>
      <c r="H589" s="253">
        <v>0.02</v>
      </c>
      <c r="I589" s="254"/>
      <c r="J589" s="250"/>
      <c r="K589" s="250"/>
      <c r="L589" s="255"/>
      <c r="M589" s="256"/>
      <c r="N589" s="257"/>
      <c r="O589" s="257"/>
      <c r="P589" s="257"/>
      <c r="Q589" s="257"/>
      <c r="R589" s="257"/>
      <c r="S589" s="257"/>
      <c r="T589" s="258"/>
      <c r="U589" s="14"/>
      <c r="V589" s="14"/>
      <c r="W589" s="14"/>
      <c r="X589" s="14"/>
      <c r="Y589" s="14"/>
      <c r="Z589" s="14"/>
      <c r="AA589" s="14"/>
      <c r="AB589" s="14"/>
      <c r="AC589" s="14"/>
      <c r="AD589" s="14"/>
      <c r="AE589" s="14"/>
      <c r="AT589" s="259" t="s">
        <v>139</v>
      </c>
      <c r="AU589" s="259" t="s">
        <v>84</v>
      </c>
      <c r="AV589" s="14" t="s">
        <v>84</v>
      </c>
      <c r="AW589" s="14" t="s">
        <v>35</v>
      </c>
      <c r="AX589" s="14" t="s">
        <v>74</v>
      </c>
      <c r="AY589" s="259" t="s">
        <v>126</v>
      </c>
    </row>
    <row r="590" s="13" customFormat="1">
      <c r="A590" s="13"/>
      <c r="B590" s="239"/>
      <c r="C590" s="240"/>
      <c r="D590" s="234" t="s">
        <v>139</v>
      </c>
      <c r="E590" s="241" t="s">
        <v>28</v>
      </c>
      <c r="F590" s="242" t="s">
        <v>631</v>
      </c>
      <c r="G590" s="240"/>
      <c r="H590" s="241" t="s">
        <v>28</v>
      </c>
      <c r="I590" s="243"/>
      <c r="J590" s="240"/>
      <c r="K590" s="240"/>
      <c r="L590" s="244"/>
      <c r="M590" s="245"/>
      <c r="N590" s="246"/>
      <c r="O590" s="246"/>
      <c r="P590" s="246"/>
      <c r="Q590" s="246"/>
      <c r="R590" s="246"/>
      <c r="S590" s="246"/>
      <c r="T590" s="247"/>
      <c r="U590" s="13"/>
      <c r="V590" s="13"/>
      <c r="W590" s="13"/>
      <c r="X590" s="13"/>
      <c r="Y590" s="13"/>
      <c r="Z590" s="13"/>
      <c r="AA590" s="13"/>
      <c r="AB590" s="13"/>
      <c r="AC590" s="13"/>
      <c r="AD590" s="13"/>
      <c r="AE590" s="13"/>
      <c r="AT590" s="248" t="s">
        <v>139</v>
      </c>
      <c r="AU590" s="248" t="s">
        <v>84</v>
      </c>
      <c r="AV590" s="13" t="s">
        <v>82</v>
      </c>
      <c r="AW590" s="13" t="s">
        <v>35</v>
      </c>
      <c r="AX590" s="13" t="s">
        <v>74</v>
      </c>
      <c r="AY590" s="248" t="s">
        <v>126</v>
      </c>
    </row>
    <row r="591" s="14" customFormat="1">
      <c r="A591" s="14"/>
      <c r="B591" s="249"/>
      <c r="C591" s="250"/>
      <c r="D591" s="234" t="s">
        <v>139</v>
      </c>
      <c r="E591" s="251" t="s">
        <v>28</v>
      </c>
      <c r="F591" s="252" t="s">
        <v>632</v>
      </c>
      <c r="G591" s="250"/>
      <c r="H591" s="253">
        <v>0.0070000000000000001</v>
      </c>
      <c r="I591" s="254"/>
      <c r="J591" s="250"/>
      <c r="K591" s="250"/>
      <c r="L591" s="255"/>
      <c r="M591" s="256"/>
      <c r="N591" s="257"/>
      <c r="O591" s="257"/>
      <c r="P591" s="257"/>
      <c r="Q591" s="257"/>
      <c r="R591" s="257"/>
      <c r="S591" s="257"/>
      <c r="T591" s="258"/>
      <c r="U591" s="14"/>
      <c r="V591" s="14"/>
      <c r="W591" s="14"/>
      <c r="X591" s="14"/>
      <c r="Y591" s="14"/>
      <c r="Z591" s="14"/>
      <c r="AA591" s="14"/>
      <c r="AB591" s="14"/>
      <c r="AC591" s="14"/>
      <c r="AD591" s="14"/>
      <c r="AE591" s="14"/>
      <c r="AT591" s="259" t="s">
        <v>139</v>
      </c>
      <c r="AU591" s="259" t="s">
        <v>84</v>
      </c>
      <c r="AV591" s="14" t="s">
        <v>84</v>
      </c>
      <c r="AW591" s="14" t="s">
        <v>35</v>
      </c>
      <c r="AX591" s="14" t="s">
        <v>74</v>
      </c>
      <c r="AY591" s="259" t="s">
        <v>126</v>
      </c>
    </row>
    <row r="592" s="15" customFormat="1">
      <c r="A592" s="15"/>
      <c r="B592" s="260"/>
      <c r="C592" s="261"/>
      <c r="D592" s="234" t="s">
        <v>139</v>
      </c>
      <c r="E592" s="262" t="s">
        <v>28</v>
      </c>
      <c r="F592" s="263" t="s">
        <v>155</v>
      </c>
      <c r="G592" s="261"/>
      <c r="H592" s="264">
        <v>0.10200000000000001</v>
      </c>
      <c r="I592" s="265"/>
      <c r="J592" s="261"/>
      <c r="K592" s="261"/>
      <c r="L592" s="266"/>
      <c r="M592" s="267"/>
      <c r="N592" s="268"/>
      <c r="O592" s="268"/>
      <c r="P592" s="268"/>
      <c r="Q592" s="268"/>
      <c r="R592" s="268"/>
      <c r="S592" s="268"/>
      <c r="T592" s="269"/>
      <c r="U592" s="15"/>
      <c r="V592" s="15"/>
      <c r="W592" s="15"/>
      <c r="X592" s="15"/>
      <c r="Y592" s="15"/>
      <c r="Z592" s="15"/>
      <c r="AA592" s="15"/>
      <c r="AB592" s="15"/>
      <c r="AC592" s="15"/>
      <c r="AD592" s="15"/>
      <c r="AE592" s="15"/>
      <c r="AT592" s="270" t="s">
        <v>139</v>
      </c>
      <c r="AU592" s="270" t="s">
        <v>84</v>
      </c>
      <c r="AV592" s="15" t="s">
        <v>133</v>
      </c>
      <c r="AW592" s="15" t="s">
        <v>35</v>
      </c>
      <c r="AX592" s="15" t="s">
        <v>82</v>
      </c>
      <c r="AY592" s="270" t="s">
        <v>126</v>
      </c>
    </row>
    <row r="593" s="12" customFormat="1" ht="22.8" customHeight="1">
      <c r="A593" s="12"/>
      <c r="B593" s="205"/>
      <c r="C593" s="206"/>
      <c r="D593" s="207" t="s">
        <v>73</v>
      </c>
      <c r="E593" s="219" t="s">
        <v>633</v>
      </c>
      <c r="F593" s="219" t="s">
        <v>634</v>
      </c>
      <c r="G593" s="206"/>
      <c r="H593" s="206"/>
      <c r="I593" s="209"/>
      <c r="J593" s="220">
        <f>BK593</f>
        <v>0</v>
      </c>
      <c r="K593" s="206"/>
      <c r="L593" s="211"/>
      <c r="M593" s="212"/>
      <c r="N593" s="213"/>
      <c r="O593" s="213"/>
      <c r="P593" s="214">
        <f>SUM(P594:P596)</f>
        <v>0</v>
      </c>
      <c r="Q593" s="213"/>
      <c r="R593" s="214">
        <f>SUM(R594:R596)</f>
        <v>0</v>
      </c>
      <c r="S593" s="213"/>
      <c r="T593" s="215">
        <f>SUM(T594:T596)</f>
        <v>0</v>
      </c>
      <c r="U593" s="12"/>
      <c r="V593" s="12"/>
      <c r="W593" s="12"/>
      <c r="X593" s="12"/>
      <c r="Y593" s="12"/>
      <c r="Z593" s="12"/>
      <c r="AA593" s="12"/>
      <c r="AB593" s="12"/>
      <c r="AC593" s="12"/>
      <c r="AD593" s="12"/>
      <c r="AE593" s="12"/>
      <c r="AR593" s="216" t="s">
        <v>82</v>
      </c>
      <c r="AT593" s="217" t="s">
        <v>73</v>
      </c>
      <c r="AU593" s="217" t="s">
        <v>82</v>
      </c>
      <c r="AY593" s="216" t="s">
        <v>126</v>
      </c>
      <c r="BK593" s="218">
        <f>SUM(BK594:BK596)</f>
        <v>0</v>
      </c>
    </row>
    <row r="594" s="2" customFormat="1" ht="16.5" customHeight="1">
      <c r="A594" s="40"/>
      <c r="B594" s="41"/>
      <c r="C594" s="221" t="s">
        <v>635</v>
      </c>
      <c r="D594" s="221" t="s">
        <v>128</v>
      </c>
      <c r="E594" s="222" t="s">
        <v>636</v>
      </c>
      <c r="F594" s="223" t="s">
        <v>637</v>
      </c>
      <c r="G594" s="224" t="s">
        <v>279</v>
      </c>
      <c r="H594" s="225">
        <v>6.0099999999999998</v>
      </c>
      <c r="I594" s="226"/>
      <c r="J594" s="227">
        <f>ROUND(I594*H594,2)</f>
        <v>0</v>
      </c>
      <c r="K594" s="223" t="s">
        <v>132</v>
      </c>
      <c r="L594" s="46"/>
      <c r="M594" s="228" t="s">
        <v>28</v>
      </c>
      <c r="N594" s="229" t="s">
        <v>47</v>
      </c>
      <c r="O594" s="87"/>
      <c r="P594" s="230">
        <f>O594*H594</f>
        <v>0</v>
      </c>
      <c r="Q594" s="230">
        <v>0</v>
      </c>
      <c r="R594" s="230">
        <f>Q594*H594</f>
        <v>0</v>
      </c>
      <c r="S594" s="230">
        <v>0</v>
      </c>
      <c r="T594" s="231">
        <f>S594*H594</f>
        <v>0</v>
      </c>
      <c r="U594" s="40"/>
      <c r="V594" s="40"/>
      <c r="W594" s="40"/>
      <c r="X594" s="40"/>
      <c r="Y594" s="40"/>
      <c r="Z594" s="40"/>
      <c r="AA594" s="40"/>
      <c r="AB594" s="40"/>
      <c r="AC594" s="40"/>
      <c r="AD594" s="40"/>
      <c r="AE594" s="40"/>
      <c r="AR594" s="232" t="s">
        <v>133</v>
      </c>
      <c r="AT594" s="232" t="s">
        <v>128</v>
      </c>
      <c r="AU594" s="232" t="s">
        <v>84</v>
      </c>
      <c r="AY594" s="19" t="s">
        <v>126</v>
      </c>
      <c r="BE594" s="233">
        <f>IF(N594="základní",J594,0)</f>
        <v>0</v>
      </c>
      <c r="BF594" s="233">
        <f>IF(N594="snížená",J594,0)</f>
        <v>0</v>
      </c>
      <c r="BG594" s="233">
        <f>IF(N594="zákl. přenesená",J594,0)</f>
        <v>0</v>
      </c>
      <c r="BH594" s="233">
        <f>IF(N594="sníž. přenesená",J594,0)</f>
        <v>0</v>
      </c>
      <c r="BI594" s="233">
        <f>IF(N594="nulová",J594,0)</f>
        <v>0</v>
      </c>
      <c r="BJ594" s="19" t="s">
        <v>133</v>
      </c>
      <c r="BK594" s="233">
        <f>ROUND(I594*H594,2)</f>
        <v>0</v>
      </c>
      <c r="BL594" s="19" t="s">
        <v>133</v>
      </c>
      <c r="BM594" s="232" t="s">
        <v>638</v>
      </c>
    </row>
    <row r="595" s="2" customFormat="1">
      <c r="A595" s="40"/>
      <c r="B595" s="41"/>
      <c r="C595" s="42"/>
      <c r="D595" s="234" t="s">
        <v>135</v>
      </c>
      <c r="E595" s="42"/>
      <c r="F595" s="235" t="s">
        <v>639</v>
      </c>
      <c r="G595" s="42"/>
      <c r="H595" s="42"/>
      <c r="I595" s="139"/>
      <c r="J595" s="42"/>
      <c r="K595" s="42"/>
      <c r="L595" s="46"/>
      <c r="M595" s="236"/>
      <c r="N595" s="237"/>
      <c r="O595" s="87"/>
      <c r="P595" s="87"/>
      <c r="Q595" s="87"/>
      <c r="R595" s="87"/>
      <c r="S595" s="87"/>
      <c r="T595" s="88"/>
      <c r="U595" s="40"/>
      <c r="V595" s="40"/>
      <c r="W595" s="40"/>
      <c r="X595" s="40"/>
      <c r="Y595" s="40"/>
      <c r="Z595" s="40"/>
      <c r="AA595" s="40"/>
      <c r="AB595" s="40"/>
      <c r="AC595" s="40"/>
      <c r="AD595" s="40"/>
      <c r="AE595" s="40"/>
      <c r="AT595" s="19" t="s">
        <v>135</v>
      </c>
      <c r="AU595" s="19" t="s">
        <v>84</v>
      </c>
    </row>
    <row r="596" s="2" customFormat="1">
      <c r="A596" s="40"/>
      <c r="B596" s="41"/>
      <c r="C596" s="42"/>
      <c r="D596" s="234" t="s">
        <v>137</v>
      </c>
      <c r="E596" s="42"/>
      <c r="F596" s="238" t="s">
        <v>640</v>
      </c>
      <c r="G596" s="42"/>
      <c r="H596" s="42"/>
      <c r="I596" s="139"/>
      <c r="J596" s="42"/>
      <c r="K596" s="42"/>
      <c r="L596" s="46"/>
      <c r="M596" s="292"/>
      <c r="N596" s="293"/>
      <c r="O596" s="294"/>
      <c r="P596" s="294"/>
      <c r="Q596" s="294"/>
      <c r="R596" s="294"/>
      <c r="S596" s="294"/>
      <c r="T596" s="295"/>
      <c r="U596" s="40"/>
      <c r="V596" s="40"/>
      <c r="W596" s="40"/>
      <c r="X596" s="40"/>
      <c r="Y596" s="40"/>
      <c r="Z596" s="40"/>
      <c r="AA596" s="40"/>
      <c r="AB596" s="40"/>
      <c r="AC596" s="40"/>
      <c r="AD596" s="40"/>
      <c r="AE596" s="40"/>
      <c r="AT596" s="19" t="s">
        <v>137</v>
      </c>
      <c r="AU596" s="19" t="s">
        <v>84</v>
      </c>
    </row>
    <row r="597" s="2" customFormat="1" ht="6.96" customHeight="1">
      <c r="A597" s="40"/>
      <c r="B597" s="62"/>
      <c r="C597" s="63"/>
      <c r="D597" s="63"/>
      <c r="E597" s="63"/>
      <c r="F597" s="63"/>
      <c r="G597" s="63"/>
      <c r="H597" s="63"/>
      <c r="I597" s="169"/>
      <c r="J597" s="63"/>
      <c r="K597" s="63"/>
      <c r="L597" s="46"/>
      <c r="M597" s="40"/>
      <c r="O597" s="40"/>
      <c r="P597" s="40"/>
      <c r="Q597" s="40"/>
      <c r="R597" s="40"/>
      <c r="S597" s="40"/>
      <c r="T597" s="40"/>
      <c r="U597" s="40"/>
      <c r="V597" s="40"/>
      <c r="W597" s="40"/>
      <c r="X597" s="40"/>
      <c r="Y597" s="40"/>
      <c r="Z597" s="40"/>
      <c r="AA597" s="40"/>
      <c r="AB597" s="40"/>
      <c r="AC597" s="40"/>
      <c r="AD597" s="40"/>
      <c r="AE597" s="40"/>
    </row>
  </sheetData>
  <sheetProtection sheet="1" autoFilter="0" formatColumns="0" formatRows="0" objects="1" scenarios="1" spinCount="100000" saltValue="i3BUB1VzzE8uucy7IwhQRa7+Vg1XgxqJ9cSIrtuCyALuwh07lF8ZU7BJkZ17op0mCQqL4bKmLKtQRFwjGbe7Ug==" hashValue="lsKbysNaekXl1uuIf49ILo7ukHGeAf2mTuCegKSNRqrv9hMiRE2dg0oWwuziKYVuPvg13NdqSJVvd53+aIpG3Q==" algorithmName="SHA-512" password="CC35"/>
  <autoFilter ref="C85:K59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1"/>
      <c r="L2" s="1"/>
      <c r="M2" s="1"/>
      <c r="N2" s="1"/>
      <c r="O2" s="1"/>
      <c r="P2" s="1"/>
      <c r="Q2" s="1"/>
      <c r="R2" s="1"/>
      <c r="S2" s="1"/>
      <c r="T2" s="1"/>
      <c r="U2" s="1"/>
      <c r="V2" s="1"/>
      <c r="AT2" s="19" t="s">
        <v>87</v>
      </c>
    </row>
    <row r="3" s="1" customFormat="1" ht="6.96" customHeight="1">
      <c r="B3" s="132"/>
      <c r="C3" s="133"/>
      <c r="D3" s="133"/>
      <c r="E3" s="133"/>
      <c r="F3" s="133"/>
      <c r="G3" s="133"/>
      <c r="H3" s="133"/>
      <c r="I3" s="134"/>
      <c r="J3" s="133"/>
      <c r="K3" s="133"/>
      <c r="L3" s="22"/>
      <c r="AT3" s="19" t="s">
        <v>84</v>
      </c>
    </row>
    <row r="4" s="1" customFormat="1" ht="24.96" customHeight="1">
      <c r="B4" s="22"/>
      <c r="D4" s="135" t="s">
        <v>96</v>
      </c>
      <c r="I4" s="131"/>
      <c r="L4" s="22"/>
      <c r="M4" s="136" t="s">
        <v>10</v>
      </c>
      <c r="AT4" s="19" t="s">
        <v>35</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Bylanka, Svítkov, oprava opevnění koryta OB, ř. km 0,740 - 0,975</v>
      </c>
      <c r="F7" s="137"/>
      <c r="G7" s="137"/>
      <c r="H7" s="137"/>
      <c r="I7" s="131"/>
      <c r="L7" s="22"/>
    </row>
    <row r="8" s="2" customFormat="1" ht="12" customHeight="1">
      <c r="A8" s="40"/>
      <c r="B8" s="46"/>
      <c r="C8" s="40"/>
      <c r="D8" s="137" t="s">
        <v>97</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641</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88</v>
      </c>
      <c r="G11" s="40"/>
      <c r="H11" s="40"/>
      <c r="I11" s="143" t="s">
        <v>20</v>
      </c>
      <c r="J11" s="142" t="s">
        <v>21</v>
      </c>
      <c r="K11" s="40"/>
      <c r="L11" s="140"/>
      <c r="S11" s="40"/>
      <c r="T11" s="40"/>
      <c r="U11" s="40"/>
      <c r="V11" s="40"/>
      <c r="W11" s="40"/>
      <c r="X11" s="40"/>
      <c r="Y11" s="40"/>
      <c r="Z11" s="40"/>
      <c r="AA11" s="40"/>
      <c r="AB11" s="40"/>
      <c r="AC11" s="40"/>
      <c r="AD11" s="40"/>
      <c r="AE11" s="40"/>
    </row>
    <row r="12" s="2" customFormat="1" ht="12" customHeight="1">
      <c r="A12" s="40"/>
      <c r="B12" s="46"/>
      <c r="C12" s="40"/>
      <c r="D12" s="137" t="s">
        <v>22</v>
      </c>
      <c r="E12" s="40"/>
      <c r="F12" s="142" t="s">
        <v>23</v>
      </c>
      <c r="G12" s="40"/>
      <c r="H12" s="40"/>
      <c r="I12" s="143" t="s">
        <v>24</v>
      </c>
      <c r="J12" s="144" t="str">
        <f>'Rekapitulace stavby'!AN8</f>
        <v>18. 12. 2019</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26</v>
      </c>
      <c r="E14" s="40"/>
      <c r="F14" s="40"/>
      <c r="G14" s="40"/>
      <c r="H14" s="40"/>
      <c r="I14" s="143" t="s">
        <v>27</v>
      </c>
      <c r="J14" s="142" t="s">
        <v>28</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29</v>
      </c>
      <c r="F15" s="40"/>
      <c r="G15" s="40"/>
      <c r="H15" s="40"/>
      <c r="I15" s="143" t="s">
        <v>30</v>
      </c>
      <c r="J15" s="142" t="s">
        <v>28</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27</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30</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27</v>
      </c>
      <c r="J20" s="142" t="s">
        <v>28</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34</v>
      </c>
      <c r="F21" s="40"/>
      <c r="G21" s="40"/>
      <c r="H21" s="40"/>
      <c r="I21" s="143" t="s">
        <v>30</v>
      </c>
      <c r="J21" s="142" t="s">
        <v>28</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36</v>
      </c>
      <c r="E23" s="40"/>
      <c r="F23" s="40"/>
      <c r="G23" s="40"/>
      <c r="H23" s="40"/>
      <c r="I23" s="143" t="s">
        <v>27</v>
      </c>
      <c r="J23" s="142" t="s">
        <v>28</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37</v>
      </c>
      <c r="F24" s="40"/>
      <c r="G24" s="40"/>
      <c r="H24" s="40"/>
      <c r="I24" s="143" t="s">
        <v>30</v>
      </c>
      <c r="J24" s="142" t="s">
        <v>28</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38</v>
      </c>
      <c r="E26" s="40"/>
      <c r="F26" s="40"/>
      <c r="G26" s="40"/>
      <c r="H26" s="40"/>
      <c r="I26" s="139"/>
      <c r="J26" s="40"/>
      <c r="K26" s="40"/>
      <c r="L26" s="140"/>
      <c r="S26" s="40"/>
      <c r="T26" s="40"/>
      <c r="U26" s="40"/>
      <c r="V26" s="40"/>
      <c r="W26" s="40"/>
      <c r="X26" s="40"/>
      <c r="Y26" s="40"/>
      <c r="Z26" s="40"/>
      <c r="AA26" s="40"/>
      <c r="AB26" s="40"/>
      <c r="AC26" s="40"/>
      <c r="AD26" s="40"/>
      <c r="AE26" s="40"/>
    </row>
    <row r="27" s="8" customFormat="1" ht="25.5" customHeight="1">
      <c r="A27" s="145"/>
      <c r="B27" s="146"/>
      <c r="C27" s="145"/>
      <c r="D27" s="145"/>
      <c r="E27" s="147" t="s">
        <v>99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40</v>
      </c>
      <c r="E30" s="40"/>
      <c r="F30" s="40"/>
      <c r="G30" s="40"/>
      <c r="H30" s="40"/>
      <c r="I30" s="139"/>
      <c r="J30" s="153">
        <f>ROUND(J88,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42</v>
      </c>
      <c r="G32" s="40"/>
      <c r="H32" s="40"/>
      <c r="I32" s="155" t="s">
        <v>41</v>
      </c>
      <c r="J32" s="154" t="s">
        <v>43</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44</v>
      </c>
      <c r="E33" s="137" t="s">
        <v>45</v>
      </c>
      <c r="F33" s="157">
        <f>ROUND((SUM(BE88:BE365)),  2)</f>
        <v>0</v>
      </c>
      <c r="G33" s="40"/>
      <c r="H33" s="40"/>
      <c r="I33" s="158">
        <v>0.20999999999999999</v>
      </c>
      <c r="J33" s="157">
        <f>ROUND(((SUM(BE88:BE365))*I33),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46</v>
      </c>
      <c r="F34" s="157">
        <f>ROUND((SUM(BF88:BF365)),  2)</f>
        <v>0</v>
      </c>
      <c r="G34" s="40"/>
      <c r="H34" s="40"/>
      <c r="I34" s="158">
        <v>0.14999999999999999</v>
      </c>
      <c r="J34" s="157">
        <f>ROUND(((SUM(BF88:BF365))*I34),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44</v>
      </c>
      <c r="E35" s="137" t="s">
        <v>47</v>
      </c>
      <c r="F35" s="157">
        <f>ROUND((SUM(BG88:BG365)),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48</v>
      </c>
      <c r="F36" s="157">
        <f>ROUND((SUM(BH88:BH365)),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49</v>
      </c>
      <c r="F37" s="157">
        <f>ROUND((SUM(BI88:BI365)),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50</v>
      </c>
      <c r="E39" s="161"/>
      <c r="F39" s="161"/>
      <c r="G39" s="162" t="s">
        <v>51</v>
      </c>
      <c r="H39" s="163" t="s">
        <v>52</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100</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Bylanka, Svítkov, oprava opevnění koryta OB, ř. km 0,740 - 0,975</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97</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2. - SO 02 Oprava břehového opevnění v ř. km 0,880 - 0,975</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Svítkov</v>
      </c>
      <c r="G52" s="42"/>
      <c r="H52" s="42"/>
      <c r="I52" s="143" t="s">
        <v>24</v>
      </c>
      <c r="J52" s="75" t="str">
        <f>IF(J12="","",J12)</f>
        <v>18. 12. 2019</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43.05" customHeight="1">
      <c r="A54" s="40"/>
      <c r="B54" s="41"/>
      <c r="C54" s="34" t="s">
        <v>26</v>
      </c>
      <c r="D54" s="42"/>
      <c r="E54" s="42"/>
      <c r="F54" s="29" t="str">
        <f>E15</f>
        <v>Povodí Labe, státní podnik, závod Pardubice</v>
      </c>
      <c r="G54" s="42"/>
      <c r="H54" s="42"/>
      <c r="I54" s="143" t="s">
        <v>33</v>
      </c>
      <c r="J54" s="38" t="str">
        <f>E21</f>
        <v>Povodí Labe, státní podnik, OIČ, Hradec Králové</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36</v>
      </c>
      <c r="J55" s="38" t="str">
        <f>E24</f>
        <v>Ing. Eva Morkesová</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101</v>
      </c>
      <c r="D57" s="175"/>
      <c r="E57" s="175"/>
      <c r="F57" s="175"/>
      <c r="G57" s="175"/>
      <c r="H57" s="175"/>
      <c r="I57" s="176"/>
      <c r="J57" s="177" t="s">
        <v>102</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72</v>
      </c>
      <c r="D59" s="42"/>
      <c r="E59" s="42"/>
      <c r="F59" s="42"/>
      <c r="G59" s="42"/>
      <c r="H59" s="42"/>
      <c r="I59" s="139"/>
      <c r="J59" s="105">
        <f>J88</f>
        <v>0</v>
      </c>
      <c r="K59" s="42"/>
      <c r="L59" s="140"/>
      <c r="S59" s="40"/>
      <c r="T59" s="40"/>
      <c r="U59" s="40"/>
      <c r="V59" s="40"/>
      <c r="W59" s="40"/>
      <c r="X59" s="40"/>
      <c r="Y59" s="40"/>
      <c r="Z59" s="40"/>
      <c r="AA59" s="40"/>
      <c r="AB59" s="40"/>
      <c r="AC59" s="40"/>
      <c r="AD59" s="40"/>
      <c r="AE59" s="40"/>
      <c r="AU59" s="19" t="s">
        <v>103</v>
      </c>
    </row>
    <row r="60" s="9" customFormat="1" ht="24.96" customHeight="1">
      <c r="A60" s="9"/>
      <c r="B60" s="179"/>
      <c r="C60" s="180"/>
      <c r="D60" s="181" t="s">
        <v>104</v>
      </c>
      <c r="E60" s="182"/>
      <c r="F60" s="182"/>
      <c r="G60" s="182"/>
      <c r="H60" s="182"/>
      <c r="I60" s="183"/>
      <c r="J60" s="184">
        <f>J89</f>
        <v>0</v>
      </c>
      <c r="K60" s="180"/>
      <c r="L60" s="185"/>
      <c r="S60" s="9"/>
      <c r="T60" s="9"/>
      <c r="U60" s="9"/>
      <c r="V60" s="9"/>
      <c r="W60" s="9"/>
      <c r="X60" s="9"/>
      <c r="Y60" s="9"/>
      <c r="Z60" s="9"/>
      <c r="AA60" s="9"/>
      <c r="AB60" s="9"/>
      <c r="AC60" s="9"/>
      <c r="AD60" s="9"/>
      <c r="AE60" s="9"/>
    </row>
    <row r="61" s="10" customFormat="1" ht="19.92" customHeight="1">
      <c r="A61" s="10"/>
      <c r="B61" s="186"/>
      <c r="C61" s="187"/>
      <c r="D61" s="188" t="s">
        <v>105</v>
      </c>
      <c r="E61" s="189"/>
      <c r="F61" s="189"/>
      <c r="G61" s="189"/>
      <c r="H61" s="189"/>
      <c r="I61" s="190"/>
      <c r="J61" s="191">
        <f>J90</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642</v>
      </c>
      <c r="E62" s="189"/>
      <c r="F62" s="189"/>
      <c r="G62" s="189"/>
      <c r="H62" s="189"/>
      <c r="I62" s="190"/>
      <c r="J62" s="191">
        <f>J230</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106</v>
      </c>
      <c r="E63" s="189"/>
      <c r="F63" s="189"/>
      <c r="G63" s="189"/>
      <c r="H63" s="189"/>
      <c r="I63" s="190"/>
      <c r="J63" s="191">
        <f>J251</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643</v>
      </c>
      <c r="E64" s="189"/>
      <c r="F64" s="189"/>
      <c r="G64" s="189"/>
      <c r="H64" s="189"/>
      <c r="I64" s="190"/>
      <c r="J64" s="191">
        <f>J257</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644</v>
      </c>
      <c r="E65" s="189"/>
      <c r="F65" s="189"/>
      <c r="G65" s="189"/>
      <c r="H65" s="189"/>
      <c r="I65" s="190"/>
      <c r="J65" s="191">
        <f>J313</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645</v>
      </c>
      <c r="E66" s="189"/>
      <c r="F66" s="189"/>
      <c r="G66" s="189"/>
      <c r="H66" s="189"/>
      <c r="I66" s="190"/>
      <c r="J66" s="191">
        <f>J321</f>
        <v>0</v>
      </c>
      <c r="K66" s="187"/>
      <c r="L66" s="192"/>
      <c r="S66" s="10"/>
      <c r="T66" s="10"/>
      <c r="U66" s="10"/>
      <c r="V66" s="10"/>
      <c r="W66" s="10"/>
      <c r="X66" s="10"/>
      <c r="Y66" s="10"/>
      <c r="Z66" s="10"/>
      <c r="AA66" s="10"/>
      <c r="AB66" s="10"/>
      <c r="AC66" s="10"/>
      <c r="AD66" s="10"/>
      <c r="AE66" s="10"/>
    </row>
    <row r="67" s="10" customFormat="1" ht="19.92" customHeight="1">
      <c r="A67" s="10"/>
      <c r="B67" s="186"/>
      <c r="C67" s="187"/>
      <c r="D67" s="188" t="s">
        <v>109</v>
      </c>
      <c r="E67" s="189"/>
      <c r="F67" s="189"/>
      <c r="G67" s="189"/>
      <c r="H67" s="189"/>
      <c r="I67" s="190"/>
      <c r="J67" s="191">
        <f>J342</f>
        <v>0</v>
      </c>
      <c r="K67" s="187"/>
      <c r="L67" s="192"/>
      <c r="S67" s="10"/>
      <c r="T67" s="10"/>
      <c r="U67" s="10"/>
      <c r="V67" s="10"/>
      <c r="W67" s="10"/>
      <c r="X67" s="10"/>
      <c r="Y67" s="10"/>
      <c r="Z67" s="10"/>
      <c r="AA67" s="10"/>
      <c r="AB67" s="10"/>
      <c r="AC67" s="10"/>
      <c r="AD67" s="10"/>
      <c r="AE67" s="10"/>
    </row>
    <row r="68" s="10" customFormat="1" ht="19.92" customHeight="1">
      <c r="A68" s="10"/>
      <c r="B68" s="186"/>
      <c r="C68" s="187"/>
      <c r="D68" s="188" t="s">
        <v>110</v>
      </c>
      <c r="E68" s="189"/>
      <c r="F68" s="189"/>
      <c r="G68" s="189"/>
      <c r="H68" s="189"/>
      <c r="I68" s="190"/>
      <c r="J68" s="191">
        <f>J362</f>
        <v>0</v>
      </c>
      <c r="K68" s="187"/>
      <c r="L68" s="192"/>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39"/>
      <c r="J69" s="42"/>
      <c r="K69" s="42"/>
      <c r="L69" s="140"/>
      <c r="S69" s="40"/>
      <c r="T69" s="40"/>
      <c r="U69" s="40"/>
      <c r="V69" s="40"/>
      <c r="W69" s="40"/>
      <c r="X69" s="40"/>
      <c r="Y69" s="40"/>
      <c r="Z69" s="40"/>
      <c r="AA69" s="40"/>
      <c r="AB69" s="40"/>
      <c r="AC69" s="40"/>
      <c r="AD69" s="40"/>
      <c r="AE69" s="40"/>
    </row>
    <row r="70" s="2" customFormat="1" ht="6.96" customHeight="1">
      <c r="A70" s="40"/>
      <c r="B70" s="62"/>
      <c r="C70" s="63"/>
      <c r="D70" s="63"/>
      <c r="E70" s="63"/>
      <c r="F70" s="63"/>
      <c r="G70" s="63"/>
      <c r="H70" s="63"/>
      <c r="I70" s="169"/>
      <c r="J70" s="63"/>
      <c r="K70" s="63"/>
      <c r="L70" s="140"/>
      <c r="S70" s="40"/>
      <c r="T70" s="40"/>
      <c r="U70" s="40"/>
      <c r="V70" s="40"/>
      <c r="W70" s="40"/>
      <c r="X70" s="40"/>
      <c r="Y70" s="40"/>
      <c r="Z70" s="40"/>
      <c r="AA70" s="40"/>
      <c r="AB70" s="40"/>
      <c r="AC70" s="40"/>
      <c r="AD70" s="40"/>
      <c r="AE70" s="40"/>
    </row>
    <row r="74" s="2" customFormat="1" ht="6.96" customHeight="1">
      <c r="A74" s="40"/>
      <c r="B74" s="64"/>
      <c r="C74" s="65"/>
      <c r="D74" s="65"/>
      <c r="E74" s="65"/>
      <c r="F74" s="65"/>
      <c r="G74" s="65"/>
      <c r="H74" s="65"/>
      <c r="I74" s="172"/>
      <c r="J74" s="65"/>
      <c r="K74" s="65"/>
      <c r="L74" s="140"/>
      <c r="S74" s="40"/>
      <c r="T74" s="40"/>
      <c r="U74" s="40"/>
      <c r="V74" s="40"/>
      <c r="W74" s="40"/>
      <c r="X74" s="40"/>
      <c r="Y74" s="40"/>
      <c r="Z74" s="40"/>
      <c r="AA74" s="40"/>
      <c r="AB74" s="40"/>
      <c r="AC74" s="40"/>
      <c r="AD74" s="40"/>
      <c r="AE74" s="40"/>
    </row>
    <row r="75" s="2" customFormat="1" ht="24.96" customHeight="1">
      <c r="A75" s="40"/>
      <c r="B75" s="41"/>
      <c r="C75" s="25" t="s">
        <v>111</v>
      </c>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6.5" customHeight="1">
      <c r="A78" s="40"/>
      <c r="B78" s="41"/>
      <c r="C78" s="42"/>
      <c r="D78" s="42"/>
      <c r="E78" s="173" t="str">
        <f>E7</f>
        <v>Bylanka, Svítkov, oprava opevnění koryta OB, ř. km 0,740 - 0,975</v>
      </c>
      <c r="F78" s="34"/>
      <c r="G78" s="34"/>
      <c r="H78" s="34"/>
      <c r="I78" s="139"/>
      <c r="J78" s="42"/>
      <c r="K78" s="42"/>
      <c r="L78" s="140"/>
      <c r="S78" s="40"/>
      <c r="T78" s="40"/>
      <c r="U78" s="40"/>
      <c r="V78" s="40"/>
      <c r="W78" s="40"/>
      <c r="X78" s="40"/>
      <c r="Y78" s="40"/>
      <c r="Z78" s="40"/>
      <c r="AA78" s="40"/>
      <c r="AB78" s="40"/>
      <c r="AC78" s="40"/>
      <c r="AD78" s="40"/>
      <c r="AE78" s="40"/>
    </row>
    <row r="79" s="2" customFormat="1" ht="12" customHeight="1">
      <c r="A79" s="40"/>
      <c r="B79" s="41"/>
      <c r="C79" s="34" t="s">
        <v>97</v>
      </c>
      <c r="D79" s="42"/>
      <c r="E79" s="42"/>
      <c r="F79" s="42"/>
      <c r="G79" s="42"/>
      <c r="H79" s="42"/>
      <c r="I79" s="139"/>
      <c r="J79" s="42"/>
      <c r="K79" s="42"/>
      <c r="L79" s="140"/>
      <c r="S79" s="40"/>
      <c r="T79" s="40"/>
      <c r="U79" s="40"/>
      <c r="V79" s="40"/>
      <c r="W79" s="40"/>
      <c r="X79" s="40"/>
      <c r="Y79" s="40"/>
      <c r="Z79" s="40"/>
      <c r="AA79" s="40"/>
      <c r="AB79" s="40"/>
      <c r="AC79" s="40"/>
      <c r="AD79" s="40"/>
      <c r="AE79" s="40"/>
    </row>
    <row r="80" s="2" customFormat="1" ht="16.5" customHeight="1">
      <c r="A80" s="40"/>
      <c r="B80" s="41"/>
      <c r="C80" s="42"/>
      <c r="D80" s="42"/>
      <c r="E80" s="72" t="str">
        <f>E9</f>
        <v>2. - SO 02 Oprava břehového opevnění v ř. km 0,880 - 0,975</v>
      </c>
      <c r="F80" s="42"/>
      <c r="G80" s="42"/>
      <c r="H80" s="42"/>
      <c r="I80" s="139"/>
      <c r="J80" s="42"/>
      <c r="K80" s="42"/>
      <c r="L80" s="14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9"/>
      <c r="J81" s="42"/>
      <c r="K81" s="42"/>
      <c r="L81" s="140"/>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F12</f>
        <v>Svítkov</v>
      </c>
      <c r="G82" s="42"/>
      <c r="H82" s="42"/>
      <c r="I82" s="143" t="s">
        <v>24</v>
      </c>
      <c r="J82" s="75" t="str">
        <f>IF(J12="","",J12)</f>
        <v>18. 12. 2019</v>
      </c>
      <c r="K82" s="42"/>
      <c r="L82" s="14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9"/>
      <c r="J83" s="42"/>
      <c r="K83" s="42"/>
      <c r="L83" s="140"/>
      <c r="S83" s="40"/>
      <c r="T83" s="40"/>
      <c r="U83" s="40"/>
      <c r="V83" s="40"/>
      <c r="W83" s="40"/>
      <c r="X83" s="40"/>
      <c r="Y83" s="40"/>
      <c r="Z83" s="40"/>
      <c r="AA83" s="40"/>
      <c r="AB83" s="40"/>
      <c r="AC83" s="40"/>
      <c r="AD83" s="40"/>
      <c r="AE83" s="40"/>
    </row>
    <row r="84" s="2" customFormat="1" ht="43.05" customHeight="1">
      <c r="A84" s="40"/>
      <c r="B84" s="41"/>
      <c r="C84" s="34" t="s">
        <v>26</v>
      </c>
      <c r="D84" s="42"/>
      <c r="E84" s="42"/>
      <c r="F84" s="29" t="str">
        <f>E15</f>
        <v>Povodí Labe, státní podnik, závod Pardubice</v>
      </c>
      <c r="G84" s="42"/>
      <c r="H84" s="42"/>
      <c r="I84" s="143" t="s">
        <v>33</v>
      </c>
      <c r="J84" s="38" t="str">
        <f>E21</f>
        <v>Povodí Labe, státní podnik, OIČ, Hradec Králové</v>
      </c>
      <c r="K84" s="42"/>
      <c r="L84" s="140"/>
      <c r="S84" s="40"/>
      <c r="T84" s="40"/>
      <c r="U84" s="40"/>
      <c r="V84" s="40"/>
      <c r="W84" s="40"/>
      <c r="X84" s="40"/>
      <c r="Y84" s="40"/>
      <c r="Z84" s="40"/>
      <c r="AA84" s="40"/>
      <c r="AB84" s="40"/>
      <c r="AC84" s="40"/>
      <c r="AD84" s="40"/>
      <c r="AE84" s="40"/>
    </row>
    <row r="85" s="2" customFormat="1" ht="15.15" customHeight="1">
      <c r="A85" s="40"/>
      <c r="B85" s="41"/>
      <c r="C85" s="34" t="s">
        <v>31</v>
      </c>
      <c r="D85" s="42"/>
      <c r="E85" s="42"/>
      <c r="F85" s="29" t="str">
        <f>IF(E18="","",E18)</f>
        <v>Vyplň údaj</v>
      </c>
      <c r="G85" s="42"/>
      <c r="H85" s="42"/>
      <c r="I85" s="143" t="s">
        <v>36</v>
      </c>
      <c r="J85" s="38" t="str">
        <f>E24</f>
        <v>Ing. Eva Morkesová</v>
      </c>
      <c r="K85" s="42"/>
      <c r="L85" s="140"/>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39"/>
      <c r="J86" s="42"/>
      <c r="K86" s="42"/>
      <c r="L86" s="140"/>
      <c r="S86" s="40"/>
      <c r="T86" s="40"/>
      <c r="U86" s="40"/>
      <c r="V86" s="40"/>
      <c r="W86" s="40"/>
      <c r="X86" s="40"/>
      <c r="Y86" s="40"/>
      <c r="Z86" s="40"/>
      <c r="AA86" s="40"/>
      <c r="AB86" s="40"/>
      <c r="AC86" s="40"/>
      <c r="AD86" s="40"/>
      <c r="AE86" s="40"/>
    </row>
    <row r="87" s="11" customFormat="1" ht="29.28" customHeight="1">
      <c r="A87" s="193"/>
      <c r="B87" s="194"/>
      <c r="C87" s="195" t="s">
        <v>112</v>
      </c>
      <c r="D87" s="196" t="s">
        <v>59</v>
      </c>
      <c r="E87" s="196" t="s">
        <v>55</v>
      </c>
      <c r="F87" s="196" t="s">
        <v>56</v>
      </c>
      <c r="G87" s="196" t="s">
        <v>113</v>
      </c>
      <c r="H87" s="196" t="s">
        <v>114</v>
      </c>
      <c r="I87" s="197" t="s">
        <v>115</v>
      </c>
      <c r="J87" s="196" t="s">
        <v>102</v>
      </c>
      <c r="K87" s="198" t="s">
        <v>116</v>
      </c>
      <c r="L87" s="199"/>
      <c r="M87" s="95" t="s">
        <v>28</v>
      </c>
      <c r="N87" s="96" t="s">
        <v>44</v>
      </c>
      <c r="O87" s="96" t="s">
        <v>117</v>
      </c>
      <c r="P87" s="96" t="s">
        <v>118</v>
      </c>
      <c r="Q87" s="96" t="s">
        <v>119</v>
      </c>
      <c r="R87" s="96" t="s">
        <v>120</v>
      </c>
      <c r="S87" s="96" t="s">
        <v>121</v>
      </c>
      <c r="T87" s="97" t="s">
        <v>122</v>
      </c>
      <c r="U87" s="193"/>
      <c r="V87" s="193"/>
      <c r="W87" s="193"/>
      <c r="X87" s="193"/>
      <c r="Y87" s="193"/>
      <c r="Z87" s="193"/>
      <c r="AA87" s="193"/>
      <c r="AB87" s="193"/>
      <c r="AC87" s="193"/>
      <c r="AD87" s="193"/>
      <c r="AE87" s="193"/>
    </row>
    <row r="88" s="2" customFormat="1" ht="22.8" customHeight="1">
      <c r="A88" s="40"/>
      <c r="B88" s="41"/>
      <c r="C88" s="102" t="s">
        <v>123</v>
      </c>
      <c r="D88" s="42"/>
      <c r="E88" s="42"/>
      <c r="F88" s="42"/>
      <c r="G88" s="42"/>
      <c r="H88" s="42"/>
      <c r="I88" s="139"/>
      <c r="J88" s="200">
        <f>BK88</f>
        <v>0</v>
      </c>
      <c r="K88" s="42"/>
      <c r="L88" s="46"/>
      <c r="M88" s="98"/>
      <c r="N88" s="201"/>
      <c r="O88" s="99"/>
      <c r="P88" s="202">
        <f>P89</f>
        <v>0</v>
      </c>
      <c r="Q88" s="99"/>
      <c r="R88" s="202">
        <f>R89</f>
        <v>185.66311321999996</v>
      </c>
      <c r="S88" s="99"/>
      <c r="T88" s="203">
        <f>T89</f>
        <v>110.81295999999999</v>
      </c>
      <c r="U88" s="40"/>
      <c r="V88" s="40"/>
      <c r="W88" s="40"/>
      <c r="X88" s="40"/>
      <c r="Y88" s="40"/>
      <c r="Z88" s="40"/>
      <c r="AA88" s="40"/>
      <c r="AB88" s="40"/>
      <c r="AC88" s="40"/>
      <c r="AD88" s="40"/>
      <c r="AE88" s="40"/>
      <c r="AT88" s="19" t="s">
        <v>73</v>
      </c>
      <c r="AU88" s="19" t="s">
        <v>103</v>
      </c>
      <c r="BK88" s="204">
        <f>BK89</f>
        <v>0</v>
      </c>
    </row>
    <row r="89" s="12" customFormat="1" ht="25.92" customHeight="1">
      <c r="A89" s="12"/>
      <c r="B89" s="205"/>
      <c r="C89" s="206"/>
      <c r="D89" s="207" t="s">
        <v>73</v>
      </c>
      <c r="E89" s="208" t="s">
        <v>124</v>
      </c>
      <c r="F89" s="208" t="s">
        <v>125</v>
      </c>
      <c r="G89" s="206"/>
      <c r="H89" s="206"/>
      <c r="I89" s="209"/>
      <c r="J89" s="210">
        <f>BK89</f>
        <v>0</v>
      </c>
      <c r="K89" s="206"/>
      <c r="L89" s="211"/>
      <c r="M89" s="212"/>
      <c r="N89" s="213"/>
      <c r="O89" s="213"/>
      <c r="P89" s="214">
        <f>P90+P230+P251+P257+P313+P321+P342+P362</f>
        <v>0</v>
      </c>
      <c r="Q89" s="213"/>
      <c r="R89" s="214">
        <f>R90+R230+R251+R257+R313+R321+R342+R362</f>
        <v>185.66311321999996</v>
      </c>
      <c r="S89" s="213"/>
      <c r="T89" s="215">
        <f>T90+T230+T251+T257+T313+T321+T342+T362</f>
        <v>110.81295999999999</v>
      </c>
      <c r="U89" s="12"/>
      <c r="V89" s="12"/>
      <c r="W89" s="12"/>
      <c r="X89" s="12"/>
      <c r="Y89" s="12"/>
      <c r="Z89" s="12"/>
      <c r="AA89" s="12"/>
      <c r="AB89" s="12"/>
      <c r="AC89" s="12"/>
      <c r="AD89" s="12"/>
      <c r="AE89" s="12"/>
      <c r="AR89" s="216" t="s">
        <v>82</v>
      </c>
      <c r="AT89" s="217" t="s">
        <v>73</v>
      </c>
      <c r="AU89" s="217" t="s">
        <v>74</v>
      </c>
      <c r="AY89" s="216" t="s">
        <v>126</v>
      </c>
      <c r="BK89" s="218">
        <f>BK90+BK230+BK251+BK257+BK313+BK321+BK342+BK362</f>
        <v>0</v>
      </c>
    </row>
    <row r="90" s="12" customFormat="1" ht="22.8" customHeight="1">
      <c r="A90" s="12"/>
      <c r="B90" s="205"/>
      <c r="C90" s="206"/>
      <c r="D90" s="207" t="s">
        <v>73</v>
      </c>
      <c r="E90" s="219" t="s">
        <v>82</v>
      </c>
      <c r="F90" s="219" t="s">
        <v>127</v>
      </c>
      <c r="G90" s="206"/>
      <c r="H90" s="206"/>
      <c r="I90" s="209"/>
      <c r="J90" s="220">
        <f>BK90</f>
        <v>0</v>
      </c>
      <c r="K90" s="206"/>
      <c r="L90" s="211"/>
      <c r="M90" s="212"/>
      <c r="N90" s="213"/>
      <c r="O90" s="213"/>
      <c r="P90" s="214">
        <f>SUM(P91:P229)</f>
        <v>0</v>
      </c>
      <c r="Q90" s="213"/>
      <c r="R90" s="214">
        <f>SUM(R91:R229)</f>
        <v>2</v>
      </c>
      <c r="S90" s="213"/>
      <c r="T90" s="215">
        <f>SUM(T91:T229)</f>
        <v>108.86098499999999</v>
      </c>
      <c r="U90" s="12"/>
      <c r="V90" s="12"/>
      <c r="W90" s="12"/>
      <c r="X90" s="12"/>
      <c r="Y90" s="12"/>
      <c r="Z90" s="12"/>
      <c r="AA90" s="12"/>
      <c r="AB90" s="12"/>
      <c r="AC90" s="12"/>
      <c r="AD90" s="12"/>
      <c r="AE90" s="12"/>
      <c r="AR90" s="216" t="s">
        <v>82</v>
      </c>
      <c r="AT90" s="217" t="s">
        <v>73</v>
      </c>
      <c r="AU90" s="217" t="s">
        <v>82</v>
      </c>
      <c r="AY90" s="216" t="s">
        <v>126</v>
      </c>
      <c r="BK90" s="218">
        <f>SUM(BK91:BK229)</f>
        <v>0</v>
      </c>
    </row>
    <row r="91" s="2" customFormat="1" ht="16.5" customHeight="1">
      <c r="A91" s="40"/>
      <c r="B91" s="41"/>
      <c r="C91" s="221" t="s">
        <v>82</v>
      </c>
      <c r="D91" s="221" t="s">
        <v>128</v>
      </c>
      <c r="E91" s="222" t="s">
        <v>646</v>
      </c>
      <c r="F91" s="223" t="s">
        <v>647</v>
      </c>
      <c r="G91" s="224" t="s">
        <v>131</v>
      </c>
      <c r="H91" s="225">
        <v>99.155000000000001</v>
      </c>
      <c r="I91" s="226"/>
      <c r="J91" s="227">
        <f>ROUND(I91*H91,2)</f>
        <v>0</v>
      </c>
      <c r="K91" s="223" t="s">
        <v>132</v>
      </c>
      <c r="L91" s="46"/>
      <c r="M91" s="228" t="s">
        <v>28</v>
      </c>
      <c r="N91" s="229" t="s">
        <v>47</v>
      </c>
      <c r="O91" s="87"/>
      <c r="P91" s="230">
        <f>O91*H91</f>
        <v>0</v>
      </c>
      <c r="Q91" s="230">
        <v>0</v>
      </c>
      <c r="R91" s="230">
        <f>Q91*H91</f>
        <v>0</v>
      </c>
      <c r="S91" s="230">
        <v>0.32500000000000001</v>
      </c>
      <c r="T91" s="231">
        <f>S91*H91</f>
        <v>32.225375</v>
      </c>
      <c r="U91" s="40"/>
      <c r="V91" s="40"/>
      <c r="W91" s="40"/>
      <c r="X91" s="40"/>
      <c r="Y91" s="40"/>
      <c r="Z91" s="40"/>
      <c r="AA91" s="40"/>
      <c r="AB91" s="40"/>
      <c r="AC91" s="40"/>
      <c r="AD91" s="40"/>
      <c r="AE91" s="40"/>
      <c r="AR91" s="232" t="s">
        <v>133</v>
      </c>
      <c r="AT91" s="232" t="s">
        <v>128</v>
      </c>
      <c r="AU91" s="232" t="s">
        <v>84</v>
      </c>
      <c r="AY91" s="19" t="s">
        <v>126</v>
      </c>
      <c r="BE91" s="233">
        <f>IF(N91="základní",J91,0)</f>
        <v>0</v>
      </c>
      <c r="BF91" s="233">
        <f>IF(N91="snížená",J91,0)</f>
        <v>0</v>
      </c>
      <c r="BG91" s="233">
        <f>IF(N91="zákl. přenesená",J91,0)</f>
        <v>0</v>
      </c>
      <c r="BH91" s="233">
        <f>IF(N91="sníž. přenesená",J91,0)</f>
        <v>0</v>
      </c>
      <c r="BI91" s="233">
        <f>IF(N91="nulová",J91,0)</f>
        <v>0</v>
      </c>
      <c r="BJ91" s="19" t="s">
        <v>133</v>
      </c>
      <c r="BK91" s="233">
        <f>ROUND(I91*H91,2)</f>
        <v>0</v>
      </c>
      <c r="BL91" s="19" t="s">
        <v>133</v>
      </c>
      <c r="BM91" s="232" t="s">
        <v>648</v>
      </c>
    </row>
    <row r="92" s="2" customFormat="1">
      <c r="A92" s="40"/>
      <c r="B92" s="41"/>
      <c r="C92" s="42"/>
      <c r="D92" s="234" t="s">
        <v>135</v>
      </c>
      <c r="E92" s="42"/>
      <c r="F92" s="235" t="s">
        <v>649</v>
      </c>
      <c r="G92" s="42"/>
      <c r="H92" s="42"/>
      <c r="I92" s="139"/>
      <c r="J92" s="42"/>
      <c r="K92" s="42"/>
      <c r="L92" s="46"/>
      <c r="M92" s="236"/>
      <c r="N92" s="237"/>
      <c r="O92" s="87"/>
      <c r="P92" s="87"/>
      <c r="Q92" s="87"/>
      <c r="R92" s="87"/>
      <c r="S92" s="87"/>
      <c r="T92" s="88"/>
      <c r="U92" s="40"/>
      <c r="V92" s="40"/>
      <c r="W92" s="40"/>
      <c r="X92" s="40"/>
      <c r="Y92" s="40"/>
      <c r="Z92" s="40"/>
      <c r="AA92" s="40"/>
      <c r="AB92" s="40"/>
      <c r="AC92" s="40"/>
      <c r="AD92" s="40"/>
      <c r="AE92" s="40"/>
      <c r="AT92" s="19" t="s">
        <v>135</v>
      </c>
      <c r="AU92" s="19" t="s">
        <v>84</v>
      </c>
    </row>
    <row r="93" s="2" customFormat="1">
      <c r="A93" s="40"/>
      <c r="B93" s="41"/>
      <c r="C93" s="42"/>
      <c r="D93" s="234" t="s">
        <v>137</v>
      </c>
      <c r="E93" s="42"/>
      <c r="F93" s="238" t="s">
        <v>650</v>
      </c>
      <c r="G93" s="42"/>
      <c r="H93" s="42"/>
      <c r="I93" s="139"/>
      <c r="J93" s="42"/>
      <c r="K93" s="42"/>
      <c r="L93" s="46"/>
      <c r="M93" s="236"/>
      <c r="N93" s="237"/>
      <c r="O93" s="87"/>
      <c r="P93" s="87"/>
      <c r="Q93" s="87"/>
      <c r="R93" s="87"/>
      <c r="S93" s="87"/>
      <c r="T93" s="88"/>
      <c r="U93" s="40"/>
      <c r="V93" s="40"/>
      <c r="W93" s="40"/>
      <c r="X93" s="40"/>
      <c r="Y93" s="40"/>
      <c r="Z93" s="40"/>
      <c r="AA93" s="40"/>
      <c r="AB93" s="40"/>
      <c r="AC93" s="40"/>
      <c r="AD93" s="40"/>
      <c r="AE93" s="40"/>
      <c r="AT93" s="19" t="s">
        <v>137</v>
      </c>
      <c r="AU93" s="19" t="s">
        <v>84</v>
      </c>
    </row>
    <row r="94" s="13" customFormat="1">
      <c r="A94" s="13"/>
      <c r="B94" s="239"/>
      <c r="C94" s="240"/>
      <c r="D94" s="234" t="s">
        <v>139</v>
      </c>
      <c r="E94" s="241" t="s">
        <v>28</v>
      </c>
      <c r="F94" s="242" t="s">
        <v>651</v>
      </c>
      <c r="G94" s="240"/>
      <c r="H94" s="241" t="s">
        <v>28</v>
      </c>
      <c r="I94" s="243"/>
      <c r="J94" s="240"/>
      <c r="K94" s="240"/>
      <c r="L94" s="244"/>
      <c r="M94" s="245"/>
      <c r="N94" s="246"/>
      <c r="O94" s="246"/>
      <c r="P94" s="246"/>
      <c r="Q94" s="246"/>
      <c r="R94" s="246"/>
      <c r="S94" s="246"/>
      <c r="T94" s="247"/>
      <c r="U94" s="13"/>
      <c r="V94" s="13"/>
      <c r="W94" s="13"/>
      <c r="X94" s="13"/>
      <c r="Y94" s="13"/>
      <c r="Z94" s="13"/>
      <c r="AA94" s="13"/>
      <c r="AB94" s="13"/>
      <c r="AC94" s="13"/>
      <c r="AD94" s="13"/>
      <c r="AE94" s="13"/>
      <c r="AT94" s="248" t="s">
        <v>139</v>
      </c>
      <c r="AU94" s="248" t="s">
        <v>84</v>
      </c>
      <c r="AV94" s="13" t="s">
        <v>82</v>
      </c>
      <c r="AW94" s="13" t="s">
        <v>35</v>
      </c>
      <c r="AX94" s="13" t="s">
        <v>74</v>
      </c>
      <c r="AY94" s="248" t="s">
        <v>126</v>
      </c>
    </row>
    <row r="95" s="13" customFormat="1">
      <c r="A95" s="13"/>
      <c r="B95" s="239"/>
      <c r="C95" s="240"/>
      <c r="D95" s="234" t="s">
        <v>139</v>
      </c>
      <c r="E95" s="241" t="s">
        <v>28</v>
      </c>
      <c r="F95" s="242" t="s">
        <v>652</v>
      </c>
      <c r="G95" s="240"/>
      <c r="H95" s="241" t="s">
        <v>28</v>
      </c>
      <c r="I95" s="243"/>
      <c r="J95" s="240"/>
      <c r="K95" s="240"/>
      <c r="L95" s="244"/>
      <c r="M95" s="245"/>
      <c r="N95" s="246"/>
      <c r="O95" s="246"/>
      <c r="P95" s="246"/>
      <c r="Q95" s="246"/>
      <c r="R95" s="246"/>
      <c r="S95" s="246"/>
      <c r="T95" s="247"/>
      <c r="U95" s="13"/>
      <c r="V95" s="13"/>
      <c r="W95" s="13"/>
      <c r="X95" s="13"/>
      <c r="Y95" s="13"/>
      <c r="Z95" s="13"/>
      <c r="AA95" s="13"/>
      <c r="AB95" s="13"/>
      <c r="AC95" s="13"/>
      <c r="AD95" s="13"/>
      <c r="AE95" s="13"/>
      <c r="AT95" s="248" t="s">
        <v>139</v>
      </c>
      <c r="AU95" s="248" t="s">
        <v>84</v>
      </c>
      <c r="AV95" s="13" t="s">
        <v>82</v>
      </c>
      <c r="AW95" s="13" t="s">
        <v>35</v>
      </c>
      <c r="AX95" s="13" t="s">
        <v>74</v>
      </c>
      <c r="AY95" s="248" t="s">
        <v>126</v>
      </c>
    </row>
    <row r="96" s="14" customFormat="1">
      <c r="A96" s="14"/>
      <c r="B96" s="249"/>
      <c r="C96" s="250"/>
      <c r="D96" s="234" t="s">
        <v>139</v>
      </c>
      <c r="E96" s="251" t="s">
        <v>28</v>
      </c>
      <c r="F96" s="252" t="s">
        <v>653</v>
      </c>
      <c r="G96" s="250"/>
      <c r="H96" s="253">
        <v>6.0750000000000002</v>
      </c>
      <c r="I96" s="254"/>
      <c r="J96" s="250"/>
      <c r="K96" s="250"/>
      <c r="L96" s="255"/>
      <c r="M96" s="256"/>
      <c r="N96" s="257"/>
      <c r="O96" s="257"/>
      <c r="P96" s="257"/>
      <c r="Q96" s="257"/>
      <c r="R96" s="257"/>
      <c r="S96" s="257"/>
      <c r="T96" s="258"/>
      <c r="U96" s="14"/>
      <c r="V96" s="14"/>
      <c r="W96" s="14"/>
      <c r="X96" s="14"/>
      <c r="Y96" s="14"/>
      <c r="Z96" s="14"/>
      <c r="AA96" s="14"/>
      <c r="AB96" s="14"/>
      <c r="AC96" s="14"/>
      <c r="AD96" s="14"/>
      <c r="AE96" s="14"/>
      <c r="AT96" s="259" t="s">
        <v>139</v>
      </c>
      <c r="AU96" s="259" t="s">
        <v>84</v>
      </c>
      <c r="AV96" s="14" t="s">
        <v>84</v>
      </c>
      <c r="AW96" s="14" t="s">
        <v>35</v>
      </c>
      <c r="AX96" s="14" t="s">
        <v>74</v>
      </c>
      <c r="AY96" s="259" t="s">
        <v>126</v>
      </c>
    </row>
    <row r="97" s="14" customFormat="1">
      <c r="A97" s="14"/>
      <c r="B97" s="249"/>
      <c r="C97" s="250"/>
      <c r="D97" s="234" t="s">
        <v>139</v>
      </c>
      <c r="E97" s="251" t="s">
        <v>28</v>
      </c>
      <c r="F97" s="252" t="s">
        <v>654</v>
      </c>
      <c r="G97" s="250"/>
      <c r="H97" s="253">
        <v>82.400000000000006</v>
      </c>
      <c r="I97" s="254"/>
      <c r="J97" s="250"/>
      <c r="K97" s="250"/>
      <c r="L97" s="255"/>
      <c r="M97" s="256"/>
      <c r="N97" s="257"/>
      <c r="O97" s="257"/>
      <c r="P97" s="257"/>
      <c r="Q97" s="257"/>
      <c r="R97" s="257"/>
      <c r="S97" s="257"/>
      <c r="T97" s="258"/>
      <c r="U97" s="14"/>
      <c r="V97" s="14"/>
      <c r="W97" s="14"/>
      <c r="X97" s="14"/>
      <c r="Y97" s="14"/>
      <c r="Z97" s="14"/>
      <c r="AA97" s="14"/>
      <c r="AB97" s="14"/>
      <c r="AC97" s="14"/>
      <c r="AD97" s="14"/>
      <c r="AE97" s="14"/>
      <c r="AT97" s="259" t="s">
        <v>139</v>
      </c>
      <c r="AU97" s="259" t="s">
        <v>84</v>
      </c>
      <c r="AV97" s="14" t="s">
        <v>84</v>
      </c>
      <c r="AW97" s="14" t="s">
        <v>35</v>
      </c>
      <c r="AX97" s="14" t="s">
        <v>74</v>
      </c>
      <c r="AY97" s="259" t="s">
        <v>126</v>
      </c>
    </row>
    <row r="98" s="13" customFormat="1">
      <c r="A98" s="13"/>
      <c r="B98" s="239"/>
      <c r="C98" s="240"/>
      <c r="D98" s="234" t="s">
        <v>139</v>
      </c>
      <c r="E98" s="241" t="s">
        <v>28</v>
      </c>
      <c r="F98" s="242" t="s">
        <v>655</v>
      </c>
      <c r="G98" s="240"/>
      <c r="H98" s="241" t="s">
        <v>28</v>
      </c>
      <c r="I98" s="243"/>
      <c r="J98" s="240"/>
      <c r="K98" s="240"/>
      <c r="L98" s="244"/>
      <c r="M98" s="245"/>
      <c r="N98" s="246"/>
      <c r="O98" s="246"/>
      <c r="P98" s="246"/>
      <c r="Q98" s="246"/>
      <c r="R98" s="246"/>
      <c r="S98" s="246"/>
      <c r="T98" s="247"/>
      <c r="U98" s="13"/>
      <c r="V98" s="13"/>
      <c r="W98" s="13"/>
      <c r="X98" s="13"/>
      <c r="Y98" s="13"/>
      <c r="Z98" s="13"/>
      <c r="AA98" s="13"/>
      <c r="AB98" s="13"/>
      <c r="AC98" s="13"/>
      <c r="AD98" s="13"/>
      <c r="AE98" s="13"/>
      <c r="AT98" s="248" t="s">
        <v>139</v>
      </c>
      <c r="AU98" s="248" t="s">
        <v>84</v>
      </c>
      <c r="AV98" s="13" t="s">
        <v>82</v>
      </c>
      <c r="AW98" s="13" t="s">
        <v>35</v>
      </c>
      <c r="AX98" s="13" t="s">
        <v>74</v>
      </c>
      <c r="AY98" s="248" t="s">
        <v>126</v>
      </c>
    </row>
    <row r="99" s="14" customFormat="1">
      <c r="A99" s="14"/>
      <c r="B99" s="249"/>
      <c r="C99" s="250"/>
      <c r="D99" s="234" t="s">
        <v>139</v>
      </c>
      <c r="E99" s="251" t="s">
        <v>28</v>
      </c>
      <c r="F99" s="252" t="s">
        <v>656</v>
      </c>
      <c r="G99" s="250"/>
      <c r="H99" s="253">
        <v>1.6799999999999999</v>
      </c>
      <c r="I99" s="254"/>
      <c r="J99" s="250"/>
      <c r="K99" s="250"/>
      <c r="L99" s="255"/>
      <c r="M99" s="256"/>
      <c r="N99" s="257"/>
      <c r="O99" s="257"/>
      <c r="P99" s="257"/>
      <c r="Q99" s="257"/>
      <c r="R99" s="257"/>
      <c r="S99" s="257"/>
      <c r="T99" s="258"/>
      <c r="U99" s="14"/>
      <c r="V99" s="14"/>
      <c r="W99" s="14"/>
      <c r="X99" s="14"/>
      <c r="Y99" s="14"/>
      <c r="Z99" s="14"/>
      <c r="AA99" s="14"/>
      <c r="AB99" s="14"/>
      <c r="AC99" s="14"/>
      <c r="AD99" s="14"/>
      <c r="AE99" s="14"/>
      <c r="AT99" s="259" t="s">
        <v>139</v>
      </c>
      <c r="AU99" s="259" t="s">
        <v>84</v>
      </c>
      <c r="AV99" s="14" t="s">
        <v>84</v>
      </c>
      <c r="AW99" s="14" t="s">
        <v>35</v>
      </c>
      <c r="AX99" s="14" t="s">
        <v>74</v>
      </c>
      <c r="AY99" s="259" t="s">
        <v>126</v>
      </c>
    </row>
    <row r="100" s="13" customFormat="1">
      <c r="A100" s="13"/>
      <c r="B100" s="239"/>
      <c r="C100" s="240"/>
      <c r="D100" s="234" t="s">
        <v>139</v>
      </c>
      <c r="E100" s="241" t="s">
        <v>28</v>
      </c>
      <c r="F100" s="242" t="s">
        <v>657</v>
      </c>
      <c r="G100" s="240"/>
      <c r="H100" s="241" t="s">
        <v>28</v>
      </c>
      <c r="I100" s="243"/>
      <c r="J100" s="240"/>
      <c r="K100" s="240"/>
      <c r="L100" s="244"/>
      <c r="M100" s="245"/>
      <c r="N100" s="246"/>
      <c r="O100" s="246"/>
      <c r="P100" s="246"/>
      <c r="Q100" s="246"/>
      <c r="R100" s="246"/>
      <c r="S100" s="246"/>
      <c r="T100" s="247"/>
      <c r="U100" s="13"/>
      <c r="V100" s="13"/>
      <c r="W100" s="13"/>
      <c r="X100" s="13"/>
      <c r="Y100" s="13"/>
      <c r="Z100" s="13"/>
      <c r="AA100" s="13"/>
      <c r="AB100" s="13"/>
      <c r="AC100" s="13"/>
      <c r="AD100" s="13"/>
      <c r="AE100" s="13"/>
      <c r="AT100" s="248" t="s">
        <v>139</v>
      </c>
      <c r="AU100" s="248" t="s">
        <v>84</v>
      </c>
      <c r="AV100" s="13" t="s">
        <v>82</v>
      </c>
      <c r="AW100" s="13" t="s">
        <v>35</v>
      </c>
      <c r="AX100" s="13" t="s">
        <v>74</v>
      </c>
      <c r="AY100" s="248" t="s">
        <v>126</v>
      </c>
    </row>
    <row r="101" s="14" customFormat="1">
      <c r="A101" s="14"/>
      <c r="B101" s="249"/>
      <c r="C101" s="250"/>
      <c r="D101" s="234" t="s">
        <v>139</v>
      </c>
      <c r="E101" s="251" t="s">
        <v>28</v>
      </c>
      <c r="F101" s="252" t="s">
        <v>658</v>
      </c>
      <c r="G101" s="250"/>
      <c r="H101" s="253">
        <v>9</v>
      </c>
      <c r="I101" s="254"/>
      <c r="J101" s="250"/>
      <c r="K101" s="250"/>
      <c r="L101" s="255"/>
      <c r="M101" s="256"/>
      <c r="N101" s="257"/>
      <c r="O101" s="257"/>
      <c r="P101" s="257"/>
      <c r="Q101" s="257"/>
      <c r="R101" s="257"/>
      <c r="S101" s="257"/>
      <c r="T101" s="258"/>
      <c r="U101" s="14"/>
      <c r="V101" s="14"/>
      <c r="W101" s="14"/>
      <c r="X101" s="14"/>
      <c r="Y101" s="14"/>
      <c r="Z101" s="14"/>
      <c r="AA101" s="14"/>
      <c r="AB101" s="14"/>
      <c r="AC101" s="14"/>
      <c r="AD101" s="14"/>
      <c r="AE101" s="14"/>
      <c r="AT101" s="259" t="s">
        <v>139</v>
      </c>
      <c r="AU101" s="259" t="s">
        <v>84</v>
      </c>
      <c r="AV101" s="14" t="s">
        <v>84</v>
      </c>
      <c r="AW101" s="14" t="s">
        <v>35</v>
      </c>
      <c r="AX101" s="14" t="s">
        <v>74</v>
      </c>
      <c r="AY101" s="259" t="s">
        <v>126</v>
      </c>
    </row>
    <row r="102" s="15" customFormat="1">
      <c r="A102" s="15"/>
      <c r="B102" s="260"/>
      <c r="C102" s="261"/>
      <c r="D102" s="234" t="s">
        <v>139</v>
      </c>
      <c r="E102" s="262" t="s">
        <v>28</v>
      </c>
      <c r="F102" s="263" t="s">
        <v>155</v>
      </c>
      <c r="G102" s="261"/>
      <c r="H102" s="264">
        <v>99.155000000000001</v>
      </c>
      <c r="I102" s="265"/>
      <c r="J102" s="261"/>
      <c r="K102" s="261"/>
      <c r="L102" s="266"/>
      <c r="M102" s="267"/>
      <c r="N102" s="268"/>
      <c r="O102" s="268"/>
      <c r="P102" s="268"/>
      <c r="Q102" s="268"/>
      <c r="R102" s="268"/>
      <c r="S102" s="268"/>
      <c r="T102" s="269"/>
      <c r="U102" s="15"/>
      <c r="V102" s="15"/>
      <c r="W102" s="15"/>
      <c r="X102" s="15"/>
      <c r="Y102" s="15"/>
      <c r="Z102" s="15"/>
      <c r="AA102" s="15"/>
      <c r="AB102" s="15"/>
      <c r="AC102" s="15"/>
      <c r="AD102" s="15"/>
      <c r="AE102" s="15"/>
      <c r="AT102" s="270" t="s">
        <v>139</v>
      </c>
      <c r="AU102" s="270" t="s">
        <v>84</v>
      </c>
      <c r="AV102" s="15" t="s">
        <v>133</v>
      </c>
      <c r="AW102" s="15" t="s">
        <v>35</v>
      </c>
      <c r="AX102" s="15" t="s">
        <v>82</v>
      </c>
      <c r="AY102" s="270" t="s">
        <v>126</v>
      </c>
    </row>
    <row r="103" s="2" customFormat="1" ht="16.5" customHeight="1">
      <c r="A103" s="40"/>
      <c r="B103" s="41"/>
      <c r="C103" s="221" t="s">
        <v>84</v>
      </c>
      <c r="D103" s="221" t="s">
        <v>128</v>
      </c>
      <c r="E103" s="222" t="s">
        <v>659</v>
      </c>
      <c r="F103" s="223" t="s">
        <v>660</v>
      </c>
      <c r="G103" s="224" t="s">
        <v>131</v>
      </c>
      <c r="H103" s="225">
        <v>1.8899999999999999</v>
      </c>
      <c r="I103" s="226"/>
      <c r="J103" s="227">
        <f>ROUND(I103*H103,2)</f>
        <v>0</v>
      </c>
      <c r="K103" s="223" t="s">
        <v>132</v>
      </c>
      <c r="L103" s="46"/>
      <c r="M103" s="228" t="s">
        <v>28</v>
      </c>
      <c r="N103" s="229" t="s">
        <v>47</v>
      </c>
      <c r="O103" s="87"/>
      <c r="P103" s="230">
        <f>O103*H103</f>
        <v>0</v>
      </c>
      <c r="Q103" s="230">
        <v>0</v>
      </c>
      <c r="R103" s="230">
        <f>Q103*H103</f>
        <v>0</v>
      </c>
      <c r="S103" s="230">
        <v>0.625</v>
      </c>
      <c r="T103" s="231">
        <f>S103*H103</f>
        <v>1.1812499999999999</v>
      </c>
      <c r="U103" s="40"/>
      <c r="V103" s="40"/>
      <c r="W103" s="40"/>
      <c r="X103" s="40"/>
      <c r="Y103" s="40"/>
      <c r="Z103" s="40"/>
      <c r="AA103" s="40"/>
      <c r="AB103" s="40"/>
      <c r="AC103" s="40"/>
      <c r="AD103" s="40"/>
      <c r="AE103" s="40"/>
      <c r="AR103" s="232" t="s">
        <v>133</v>
      </c>
      <c r="AT103" s="232" t="s">
        <v>128</v>
      </c>
      <c r="AU103" s="232" t="s">
        <v>84</v>
      </c>
      <c r="AY103" s="19" t="s">
        <v>126</v>
      </c>
      <c r="BE103" s="233">
        <f>IF(N103="základní",J103,0)</f>
        <v>0</v>
      </c>
      <c r="BF103" s="233">
        <f>IF(N103="snížená",J103,0)</f>
        <v>0</v>
      </c>
      <c r="BG103" s="233">
        <f>IF(N103="zákl. přenesená",J103,0)</f>
        <v>0</v>
      </c>
      <c r="BH103" s="233">
        <f>IF(N103="sníž. přenesená",J103,0)</f>
        <v>0</v>
      </c>
      <c r="BI103" s="233">
        <f>IF(N103="nulová",J103,0)</f>
        <v>0</v>
      </c>
      <c r="BJ103" s="19" t="s">
        <v>133</v>
      </c>
      <c r="BK103" s="233">
        <f>ROUND(I103*H103,2)</f>
        <v>0</v>
      </c>
      <c r="BL103" s="19" t="s">
        <v>133</v>
      </c>
      <c r="BM103" s="232" t="s">
        <v>661</v>
      </c>
    </row>
    <row r="104" s="2" customFormat="1">
      <c r="A104" s="40"/>
      <c r="B104" s="41"/>
      <c r="C104" s="42"/>
      <c r="D104" s="234" t="s">
        <v>135</v>
      </c>
      <c r="E104" s="42"/>
      <c r="F104" s="235" t="s">
        <v>662</v>
      </c>
      <c r="G104" s="42"/>
      <c r="H104" s="42"/>
      <c r="I104" s="139"/>
      <c r="J104" s="42"/>
      <c r="K104" s="42"/>
      <c r="L104" s="46"/>
      <c r="M104" s="236"/>
      <c r="N104" s="237"/>
      <c r="O104" s="87"/>
      <c r="P104" s="87"/>
      <c r="Q104" s="87"/>
      <c r="R104" s="87"/>
      <c r="S104" s="87"/>
      <c r="T104" s="88"/>
      <c r="U104" s="40"/>
      <c r="V104" s="40"/>
      <c r="W104" s="40"/>
      <c r="X104" s="40"/>
      <c r="Y104" s="40"/>
      <c r="Z104" s="40"/>
      <c r="AA104" s="40"/>
      <c r="AB104" s="40"/>
      <c r="AC104" s="40"/>
      <c r="AD104" s="40"/>
      <c r="AE104" s="40"/>
      <c r="AT104" s="19" t="s">
        <v>135</v>
      </c>
      <c r="AU104" s="19" t="s">
        <v>84</v>
      </c>
    </row>
    <row r="105" s="2" customFormat="1">
      <c r="A105" s="40"/>
      <c r="B105" s="41"/>
      <c r="C105" s="42"/>
      <c r="D105" s="234" t="s">
        <v>137</v>
      </c>
      <c r="E105" s="42"/>
      <c r="F105" s="238" t="s">
        <v>650</v>
      </c>
      <c r="G105" s="42"/>
      <c r="H105" s="42"/>
      <c r="I105" s="139"/>
      <c r="J105" s="42"/>
      <c r="K105" s="42"/>
      <c r="L105" s="46"/>
      <c r="M105" s="236"/>
      <c r="N105" s="237"/>
      <c r="O105" s="87"/>
      <c r="P105" s="87"/>
      <c r="Q105" s="87"/>
      <c r="R105" s="87"/>
      <c r="S105" s="87"/>
      <c r="T105" s="88"/>
      <c r="U105" s="40"/>
      <c r="V105" s="40"/>
      <c r="W105" s="40"/>
      <c r="X105" s="40"/>
      <c r="Y105" s="40"/>
      <c r="Z105" s="40"/>
      <c r="AA105" s="40"/>
      <c r="AB105" s="40"/>
      <c r="AC105" s="40"/>
      <c r="AD105" s="40"/>
      <c r="AE105" s="40"/>
      <c r="AT105" s="19" t="s">
        <v>137</v>
      </c>
      <c r="AU105" s="19" t="s">
        <v>84</v>
      </c>
    </row>
    <row r="106" s="13" customFormat="1">
      <c r="A106" s="13"/>
      <c r="B106" s="239"/>
      <c r="C106" s="240"/>
      <c r="D106" s="234" t="s">
        <v>139</v>
      </c>
      <c r="E106" s="241" t="s">
        <v>28</v>
      </c>
      <c r="F106" s="242" t="s">
        <v>663</v>
      </c>
      <c r="G106" s="240"/>
      <c r="H106" s="241" t="s">
        <v>28</v>
      </c>
      <c r="I106" s="243"/>
      <c r="J106" s="240"/>
      <c r="K106" s="240"/>
      <c r="L106" s="244"/>
      <c r="M106" s="245"/>
      <c r="N106" s="246"/>
      <c r="O106" s="246"/>
      <c r="P106" s="246"/>
      <c r="Q106" s="246"/>
      <c r="R106" s="246"/>
      <c r="S106" s="246"/>
      <c r="T106" s="247"/>
      <c r="U106" s="13"/>
      <c r="V106" s="13"/>
      <c r="W106" s="13"/>
      <c r="X106" s="13"/>
      <c r="Y106" s="13"/>
      <c r="Z106" s="13"/>
      <c r="AA106" s="13"/>
      <c r="AB106" s="13"/>
      <c r="AC106" s="13"/>
      <c r="AD106" s="13"/>
      <c r="AE106" s="13"/>
      <c r="AT106" s="248" t="s">
        <v>139</v>
      </c>
      <c r="AU106" s="248" t="s">
        <v>84</v>
      </c>
      <c r="AV106" s="13" t="s">
        <v>82</v>
      </c>
      <c r="AW106" s="13" t="s">
        <v>35</v>
      </c>
      <c r="AX106" s="13" t="s">
        <v>74</v>
      </c>
      <c r="AY106" s="248" t="s">
        <v>126</v>
      </c>
    </row>
    <row r="107" s="14" customFormat="1">
      <c r="A107" s="14"/>
      <c r="B107" s="249"/>
      <c r="C107" s="250"/>
      <c r="D107" s="234" t="s">
        <v>139</v>
      </c>
      <c r="E107" s="251" t="s">
        <v>28</v>
      </c>
      <c r="F107" s="252" t="s">
        <v>664</v>
      </c>
      <c r="G107" s="250"/>
      <c r="H107" s="253">
        <v>1.8899999999999999</v>
      </c>
      <c r="I107" s="254"/>
      <c r="J107" s="250"/>
      <c r="K107" s="250"/>
      <c r="L107" s="255"/>
      <c r="M107" s="256"/>
      <c r="N107" s="257"/>
      <c r="O107" s="257"/>
      <c r="P107" s="257"/>
      <c r="Q107" s="257"/>
      <c r="R107" s="257"/>
      <c r="S107" s="257"/>
      <c r="T107" s="258"/>
      <c r="U107" s="14"/>
      <c r="V107" s="14"/>
      <c r="W107" s="14"/>
      <c r="X107" s="14"/>
      <c r="Y107" s="14"/>
      <c r="Z107" s="14"/>
      <c r="AA107" s="14"/>
      <c r="AB107" s="14"/>
      <c r="AC107" s="14"/>
      <c r="AD107" s="14"/>
      <c r="AE107" s="14"/>
      <c r="AT107" s="259" t="s">
        <v>139</v>
      </c>
      <c r="AU107" s="259" t="s">
        <v>84</v>
      </c>
      <c r="AV107" s="14" t="s">
        <v>84</v>
      </c>
      <c r="AW107" s="14" t="s">
        <v>35</v>
      </c>
      <c r="AX107" s="14" t="s">
        <v>82</v>
      </c>
      <c r="AY107" s="259" t="s">
        <v>126</v>
      </c>
    </row>
    <row r="108" s="2" customFormat="1" ht="16.5" customHeight="1">
      <c r="A108" s="40"/>
      <c r="B108" s="41"/>
      <c r="C108" s="221" t="s">
        <v>156</v>
      </c>
      <c r="D108" s="221" t="s">
        <v>128</v>
      </c>
      <c r="E108" s="222" t="s">
        <v>665</v>
      </c>
      <c r="F108" s="223" t="s">
        <v>666</v>
      </c>
      <c r="G108" s="224" t="s">
        <v>144</v>
      </c>
      <c r="H108" s="225">
        <v>24.762</v>
      </c>
      <c r="I108" s="226"/>
      <c r="J108" s="227">
        <f>ROUND(I108*H108,2)</f>
        <v>0</v>
      </c>
      <c r="K108" s="223" t="s">
        <v>132</v>
      </c>
      <c r="L108" s="46"/>
      <c r="M108" s="228" t="s">
        <v>28</v>
      </c>
      <c r="N108" s="229" t="s">
        <v>47</v>
      </c>
      <c r="O108" s="87"/>
      <c r="P108" s="230">
        <f>O108*H108</f>
        <v>0</v>
      </c>
      <c r="Q108" s="230">
        <v>0</v>
      </c>
      <c r="R108" s="230">
        <f>Q108*H108</f>
        <v>0</v>
      </c>
      <c r="S108" s="230">
        <v>1.8999999999999999</v>
      </c>
      <c r="T108" s="231">
        <f>S108*H108</f>
        <v>47.047799999999995</v>
      </c>
      <c r="U108" s="40"/>
      <c r="V108" s="40"/>
      <c r="W108" s="40"/>
      <c r="X108" s="40"/>
      <c r="Y108" s="40"/>
      <c r="Z108" s="40"/>
      <c r="AA108" s="40"/>
      <c r="AB108" s="40"/>
      <c r="AC108" s="40"/>
      <c r="AD108" s="40"/>
      <c r="AE108" s="40"/>
      <c r="AR108" s="232" t="s">
        <v>133</v>
      </c>
      <c r="AT108" s="232" t="s">
        <v>128</v>
      </c>
      <c r="AU108" s="232" t="s">
        <v>84</v>
      </c>
      <c r="AY108" s="19" t="s">
        <v>126</v>
      </c>
      <c r="BE108" s="233">
        <f>IF(N108="základní",J108,0)</f>
        <v>0</v>
      </c>
      <c r="BF108" s="233">
        <f>IF(N108="snížená",J108,0)</f>
        <v>0</v>
      </c>
      <c r="BG108" s="233">
        <f>IF(N108="zákl. přenesená",J108,0)</f>
        <v>0</v>
      </c>
      <c r="BH108" s="233">
        <f>IF(N108="sníž. přenesená",J108,0)</f>
        <v>0</v>
      </c>
      <c r="BI108" s="233">
        <f>IF(N108="nulová",J108,0)</f>
        <v>0</v>
      </c>
      <c r="BJ108" s="19" t="s">
        <v>133</v>
      </c>
      <c r="BK108" s="233">
        <f>ROUND(I108*H108,2)</f>
        <v>0</v>
      </c>
      <c r="BL108" s="19" t="s">
        <v>133</v>
      </c>
      <c r="BM108" s="232" t="s">
        <v>667</v>
      </c>
    </row>
    <row r="109" s="2" customFormat="1">
      <c r="A109" s="40"/>
      <c r="B109" s="41"/>
      <c r="C109" s="42"/>
      <c r="D109" s="234" t="s">
        <v>135</v>
      </c>
      <c r="E109" s="42"/>
      <c r="F109" s="235" t="s">
        <v>668</v>
      </c>
      <c r="G109" s="42"/>
      <c r="H109" s="42"/>
      <c r="I109" s="139"/>
      <c r="J109" s="42"/>
      <c r="K109" s="42"/>
      <c r="L109" s="46"/>
      <c r="M109" s="236"/>
      <c r="N109" s="237"/>
      <c r="O109" s="87"/>
      <c r="P109" s="87"/>
      <c r="Q109" s="87"/>
      <c r="R109" s="87"/>
      <c r="S109" s="87"/>
      <c r="T109" s="88"/>
      <c r="U109" s="40"/>
      <c r="V109" s="40"/>
      <c r="W109" s="40"/>
      <c r="X109" s="40"/>
      <c r="Y109" s="40"/>
      <c r="Z109" s="40"/>
      <c r="AA109" s="40"/>
      <c r="AB109" s="40"/>
      <c r="AC109" s="40"/>
      <c r="AD109" s="40"/>
      <c r="AE109" s="40"/>
      <c r="AT109" s="19" t="s">
        <v>135</v>
      </c>
      <c r="AU109" s="19" t="s">
        <v>84</v>
      </c>
    </row>
    <row r="110" s="2" customFormat="1">
      <c r="A110" s="40"/>
      <c r="B110" s="41"/>
      <c r="C110" s="42"/>
      <c r="D110" s="234" t="s">
        <v>137</v>
      </c>
      <c r="E110" s="42"/>
      <c r="F110" s="238" t="s">
        <v>187</v>
      </c>
      <c r="G110" s="42"/>
      <c r="H110" s="42"/>
      <c r="I110" s="139"/>
      <c r="J110" s="42"/>
      <c r="K110" s="42"/>
      <c r="L110" s="46"/>
      <c r="M110" s="236"/>
      <c r="N110" s="237"/>
      <c r="O110" s="87"/>
      <c r="P110" s="87"/>
      <c r="Q110" s="87"/>
      <c r="R110" s="87"/>
      <c r="S110" s="87"/>
      <c r="T110" s="88"/>
      <c r="U110" s="40"/>
      <c r="V110" s="40"/>
      <c r="W110" s="40"/>
      <c r="X110" s="40"/>
      <c r="Y110" s="40"/>
      <c r="Z110" s="40"/>
      <c r="AA110" s="40"/>
      <c r="AB110" s="40"/>
      <c r="AC110" s="40"/>
      <c r="AD110" s="40"/>
      <c r="AE110" s="40"/>
      <c r="AT110" s="19" t="s">
        <v>137</v>
      </c>
      <c r="AU110" s="19" t="s">
        <v>84</v>
      </c>
    </row>
    <row r="111" s="13" customFormat="1">
      <c r="A111" s="13"/>
      <c r="B111" s="239"/>
      <c r="C111" s="240"/>
      <c r="D111" s="234" t="s">
        <v>139</v>
      </c>
      <c r="E111" s="241" t="s">
        <v>28</v>
      </c>
      <c r="F111" s="242" t="s">
        <v>669</v>
      </c>
      <c r="G111" s="240"/>
      <c r="H111" s="241" t="s">
        <v>28</v>
      </c>
      <c r="I111" s="243"/>
      <c r="J111" s="240"/>
      <c r="K111" s="240"/>
      <c r="L111" s="244"/>
      <c r="M111" s="245"/>
      <c r="N111" s="246"/>
      <c r="O111" s="246"/>
      <c r="P111" s="246"/>
      <c r="Q111" s="246"/>
      <c r="R111" s="246"/>
      <c r="S111" s="246"/>
      <c r="T111" s="247"/>
      <c r="U111" s="13"/>
      <c r="V111" s="13"/>
      <c r="W111" s="13"/>
      <c r="X111" s="13"/>
      <c r="Y111" s="13"/>
      <c r="Z111" s="13"/>
      <c r="AA111" s="13"/>
      <c r="AB111" s="13"/>
      <c r="AC111" s="13"/>
      <c r="AD111" s="13"/>
      <c r="AE111" s="13"/>
      <c r="AT111" s="248" t="s">
        <v>139</v>
      </c>
      <c r="AU111" s="248" t="s">
        <v>84</v>
      </c>
      <c r="AV111" s="13" t="s">
        <v>82</v>
      </c>
      <c r="AW111" s="13" t="s">
        <v>35</v>
      </c>
      <c r="AX111" s="13" t="s">
        <v>74</v>
      </c>
      <c r="AY111" s="248" t="s">
        <v>126</v>
      </c>
    </row>
    <row r="112" s="13" customFormat="1">
      <c r="A112" s="13"/>
      <c r="B112" s="239"/>
      <c r="C112" s="240"/>
      <c r="D112" s="234" t="s">
        <v>139</v>
      </c>
      <c r="E112" s="241" t="s">
        <v>28</v>
      </c>
      <c r="F112" s="242" t="s">
        <v>670</v>
      </c>
      <c r="G112" s="240"/>
      <c r="H112" s="241" t="s">
        <v>28</v>
      </c>
      <c r="I112" s="243"/>
      <c r="J112" s="240"/>
      <c r="K112" s="240"/>
      <c r="L112" s="244"/>
      <c r="M112" s="245"/>
      <c r="N112" s="246"/>
      <c r="O112" s="246"/>
      <c r="P112" s="246"/>
      <c r="Q112" s="246"/>
      <c r="R112" s="246"/>
      <c r="S112" s="246"/>
      <c r="T112" s="247"/>
      <c r="U112" s="13"/>
      <c r="V112" s="13"/>
      <c r="W112" s="13"/>
      <c r="X112" s="13"/>
      <c r="Y112" s="13"/>
      <c r="Z112" s="13"/>
      <c r="AA112" s="13"/>
      <c r="AB112" s="13"/>
      <c r="AC112" s="13"/>
      <c r="AD112" s="13"/>
      <c r="AE112" s="13"/>
      <c r="AT112" s="248" t="s">
        <v>139</v>
      </c>
      <c r="AU112" s="248" t="s">
        <v>84</v>
      </c>
      <c r="AV112" s="13" t="s">
        <v>82</v>
      </c>
      <c r="AW112" s="13" t="s">
        <v>35</v>
      </c>
      <c r="AX112" s="13" t="s">
        <v>74</v>
      </c>
      <c r="AY112" s="248" t="s">
        <v>126</v>
      </c>
    </row>
    <row r="113" s="14" customFormat="1">
      <c r="A113" s="14"/>
      <c r="B113" s="249"/>
      <c r="C113" s="250"/>
      <c r="D113" s="234" t="s">
        <v>139</v>
      </c>
      <c r="E113" s="251" t="s">
        <v>28</v>
      </c>
      <c r="F113" s="252" t="s">
        <v>671</v>
      </c>
      <c r="G113" s="250"/>
      <c r="H113" s="253">
        <v>1.5189999999999999</v>
      </c>
      <c r="I113" s="254"/>
      <c r="J113" s="250"/>
      <c r="K113" s="250"/>
      <c r="L113" s="255"/>
      <c r="M113" s="256"/>
      <c r="N113" s="257"/>
      <c r="O113" s="257"/>
      <c r="P113" s="257"/>
      <c r="Q113" s="257"/>
      <c r="R113" s="257"/>
      <c r="S113" s="257"/>
      <c r="T113" s="258"/>
      <c r="U113" s="14"/>
      <c r="V113" s="14"/>
      <c r="W113" s="14"/>
      <c r="X113" s="14"/>
      <c r="Y113" s="14"/>
      <c r="Z113" s="14"/>
      <c r="AA113" s="14"/>
      <c r="AB113" s="14"/>
      <c r="AC113" s="14"/>
      <c r="AD113" s="14"/>
      <c r="AE113" s="14"/>
      <c r="AT113" s="259" t="s">
        <v>139</v>
      </c>
      <c r="AU113" s="259" t="s">
        <v>84</v>
      </c>
      <c r="AV113" s="14" t="s">
        <v>84</v>
      </c>
      <c r="AW113" s="14" t="s">
        <v>35</v>
      </c>
      <c r="AX113" s="14" t="s">
        <v>74</v>
      </c>
      <c r="AY113" s="259" t="s">
        <v>126</v>
      </c>
    </row>
    <row r="114" s="14" customFormat="1">
      <c r="A114" s="14"/>
      <c r="B114" s="249"/>
      <c r="C114" s="250"/>
      <c r="D114" s="234" t="s">
        <v>139</v>
      </c>
      <c r="E114" s="251" t="s">
        <v>28</v>
      </c>
      <c r="F114" s="252" t="s">
        <v>672</v>
      </c>
      <c r="G114" s="250"/>
      <c r="H114" s="253">
        <v>20.600000000000001</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139</v>
      </c>
      <c r="AU114" s="259" t="s">
        <v>84</v>
      </c>
      <c r="AV114" s="14" t="s">
        <v>84</v>
      </c>
      <c r="AW114" s="14" t="s">
        <v>35</v>
      </c>
      <c r="AX114" s="14" t="s">
        <v>74</v>
      </c>
      <c r="AY114" s="259" t="s">
        <v>126</v>
      </c>
    </row>
    <row r="115" s="16" customFormat="1">
      <c r="A115" s="16"/>
      <c r="B115" s="281"/>
      <c r="C115" s="282"/>
      <c r="D115" s="234" t="s">
        <v>139</v>
      </c>
      <c r="E115" s="283" t="s">
        <v>28</v>
      </c>
      <c r="F115" s="284" t="s">
        <v>479</v>
      </c>
      <c r="G115" s="282"/>
      <c r="H115" s="285">
        <v>22.119</v>
      </c>
      <c r="I115" s="286"/>
      <c r="J115" s="282"/>
      <c r="K115" s="282"/>
      <c r="L115" s="287"/>
      <c r="M115" s="288"/>
      <c r="N115" s="289"/>
      <c r="O115" s="289"/>
      <c r="P115" s="289"/>
      <c r="Q115" s="289"/>
      <c r="R115" s="289"/>
      <c r="S115" s="289"/>
      <c r="T115" s="290"/>
      <c r="U115" s="16"/>
      <c r="V115" s="16"/>
      <c r="W115" s="16"/>
      <c r="X115" s="16"/>
      <c r="Y115" s="16"/>
      <c r="Z115" s="16"/>
      <c r="AA115" s="16"/>
      <c r="AB115" s="16"/>
      <c r="AC115" s="16"/>
      <c r="AD115" s="16"/>
      <c r="AE115" s="16"/>
      <c r="AT115" s="291" t="s">
        <v>139</v>
      </c>
      <c r="AU115" s="291" t="s">
        <v>84</v>
      </c>
      <c r="AV115" s="16" t="s">
        <v>156</v>
      </c>
      <c r="AW115" s="16" t="s">
        <v>35</v>
      </c>
      <c r="AX115" s="16" t="s">
        <v>74</v>
      </c>
      <c r="AY115" s="291" t="s">
        <v>126</v>
      </c>
    </row>
    <row r="116" s="13" customFormat="1">
      <c r="A116" s="13"/>
      <c r="B116" s="239"/>
      <c r="C116" s="240"/>
      <c r="D116" s="234" t="s">
        <v>139</v>
      </c>
      <c r="E116" s="241" t="s">
        <v>28</v>
      </c>
      <c r="F116" s="242" t="s">
        <v>673</v>
      </c>
      <c r="G116" s="240"/>
      <c r="H116" s="241" t="s">
        <v>28</v>
      </c>
      <c r="I116" s="243"/>
      <c r="J116" s="240"/>
      <c r="K116" s="240"/>
      <c r="L116" s="244"/>
      <c r="M116" s="245"/>
      <c r="N116" s="246"/>
      <c r="O116" s="246"/>
      <c r="P116" s="246"/>
      <c r="Q116" s="246"/>
      <c r="R116" s="246"/>
      <c r="S116" s="246"/>
      <c r="T116" s="247"/>
      <c r="U116" s="13"/>
      <c r="V116" s="13"/>
      <c r="W116" s="13"/>
      <c r="X116" s="13"/>
      <c r="Y116" s="13"/>
      <c r="Z116" s="13"/>
      <c r="AA116" s="13"/>
      <c r="AB116" s="13"/>
      <c r="AC116" s="13"/>
      <c r="AD116" s="13"/>
      <c r="AE116" s="13"/>
      <c r="AT116" s="248" t="s">
        <v>139</v>
      </c>
      <c r="AU116" s="248" t="s">
        <v>84</v>
      </c>
      <c r="AV116" s="13" t="s">
        <v>82</v>
      </c>
      <c r="AW116" s="13" t="s">
        <v>35</v>
      </c>
      <c r="AX116" s="13" t="s">
        <v>74</v>
      </c>
      <c r="AY116" s="248" t="s">
        <v>126</v>
      </c>
    </row>
    <row r="117" s="14" customFormat="1">
      <c r="A117" s="14"/>
      <c r="B117" s="249"/>
      <c r="C117" s="250"/>
      <c r="D117" s="234" t="s">
        <v>139</v>
      </c>
      <c r="E117" s="251" t="s">
        <v>28</v>
      </c>
      <c r="F117" s="252" t="s">
        <v>674</v>
      </c>
      <c r="G117" s="250"/>
      <c r="H117" s="253">
        <v>0.47299999999999998</v>
      </c>
      <c r="I117" s="254"/>
      <c r="J117" s="250"/>
      <c r="K117" s="250"/>
      <c r="L117" s="255"/>
      <c r="M117" s="256"/>
      <c r="N117" s="257"/>
      <c r="O117" s="257"/>
      <c r="P117" s="257"/>
      <c r="Q117" s="257"/>
      <c r="R117" s="257"/>
      <c r="S117" s="257"/>
      <c r="T117" s="258"/>
      <c r="U117" s="14"/>
      <c r="V117" s="14"/>
      <c r="W117" s="14"/>
      <c r="X117" s="14"/>
      <c r="Y117" s="14"/>
      <c r="Z117" s="14"/>
      <c r="AA117" s="14"/>
      <c r="AB117" s="14"/>
      <c r="AC117" s="14"/>
      <c r="AD117" s="14"/>
      <c r="AE117" s="14"/>
      <c r="AT117" s="259" t="s">
        <v>139</v>
      </c>
      <c r="AU117" s="259" t="s">
        <v>84</v>
      </c>
      <c r="AV117" s="14" t="s">
        <v>84</v>
      </c>
      <c r="AW117" s="14" t="s">
        <v>35</v>
      </c>
      <c r="AX117" s="14" t="s">
        <v>74</v>
      </c>
      <c r="AY117" s="259" t="s">
        <v>126</v>
      </c>
    </row>
    <row r="118" s="14" customFormat="1">
      <c r="A118" s="14"/>
      <c r="B118" s="249"/>
      <c r="C118" s="250"/>
      <c r="D118" s="234" t="s">
        <v>139</v>
      </c>
      <c r="E118" s="251" t="s">
        <v>28</v>
      </c>
      <c r="F118" s="252" t="s">
        <v>675</v>
      </c>
      <c r="G118" s="250"/>
      <c r="H118" s="253">
        <v>0.41999999999999998</v>
      </c>
      <c r="I118" s="254"/>
      <c r="J118" s="250"/>
      <c r="K118" s="250"/>
      <c r="L118" s="255"/>
      <c r="M118" s="256"/>
      <c r="N118" s="257"/>
      <c r="O118" s="257"/>
      <c r="P118" s="257"/>
      <c r="Q118" s="257"/>
      <c r="R118" s="257"/>
      <c r="S118" s="257"/>
      <c r="T118" s="258"/>
      <c r="U118" s="14"/>
      <c r="V118" s="14"/>
      <c r="W118" s="14"/>
      <c r="X118" s="14"/>
      <c r="Y118" s="14"/>
      <c r="Z118" s="14"/>
      <c r="AA118" s="14"/>
      <c r="AB118" s="14"/>
      <c r="AC118" s="14"/>
      <c r="AD118" s="14"/>
      <c r="AE118" s="14"/>
      <c r="AT118" s="259" t="s">
        <v>139</v>
      </c>
      <c r="AU118" s="259" t="s">
        <v>84</v>
      </c>
      <c r="AV118" s="14" t="s">
        <v>84</v>
      </c>
      <c r="AW118" s="14" t="s">
        <v>35</v>
      </c>
      <c r="AX118" s="14" t="s">
        <v>74</v>
      </c>
      <c r="AY118" s="259" t="s">
        <v>126</v>
      </c>
    </row>
    <row r="119" s="16" customFormat="1">
      <c r="A119" s="16"/>
      <c r="B119" s="281"/>
      <c r="C119" s="282"/>
      <c r="D119" s="234" t="s">
        <v>139</v>
      </c>
      <c r="E119" s="283" t="s">
        <v>28</v>
      </c>
      <c r="F119" s="284" t="s">
        <v>479</v>
      </c>
      <c r="G119" s="282"/>
      <c r="H119" s="285">
        <v>0.89300000000000002</v>
      </c>
      <c r="I119" s="286"/>
      <c r="J119" s="282"/>
      <c r="K119" s="282"/>
      <c r="L119" s="287"/>
      <c r="M119" s="288"/>
      <c r="N119" s="289"/>
      <c r="O119" s="289"/>
      <c r="P119" s="289"/>
      <c r="Q119" s="289"/>
      <c r="R119" s="289"/>
      <c r="S119" s="289"/>
      <c r="T119" s="290"/>
      <c r="U119" s="16"/>
      <c r="V119" s="16"/>
      <c r="W119" s="16"/>
      <c r="X119" s="16"/>
      <c r="Y119" s="16"/>
      <c r="Z119" s="16"/>
      <c r="AA119" s="16"/>
      <c r="AB119" s="16"/>
      <c r="AC119" s="16"/>
      <c r="AD119" s="16"/>
      <c r="AE119" s="16"/>
      <c r="AT119" s="291" t="s">
        <v>139</v>
      </c>
      <c r="AU119" s="291" t="s">
        <v>84</v>
      </c>
      <c r="AV119" s="16" t="s">
        <v>156</v>
      </c>
      <c r="AW119" s="16" t="s">
        <v>35</v>
      </c>
      <c r="AX119" s="16" t="s">
        <v>74</v>
      </c>
      <c r="AY119" s="291" t="s">
        <v>126</v>
      </c>
    </row>
    <row r="120" s="13" customFormat="1">
      <c r="A120" s="13"/>
      <c r="B120" s="239"/>
      <c r="C120" s="240"/>
      <c r="D120" s="234" t="s">
        <v>139</v>
      </c>
      <c r="E120" s="241" t="s">
        <v>28</v>
      </c>
      <c r="F120" s="242" t="s">
        <v>676</v>
      </c>
      <c r="G120" s="240"/>
      <c r="H120" s="241" t="s">
        <v>28</v>
      </c>
      <c r="I120" s="243"/>
      <c r="J120" s="240"/>
      <c r="K120" s="240"/>
      <c r="L120" s="244"/>
      <c r="M120" s="245"/>
      <c r="N120" s="246"/>
      <c r="O120" s="246"/>
      <c r="P120" s="246"/>
      <c r="Q120" s="246"/>
      <c r="R120" s="246"/>
      <c r="S120" s="246"/>
      <c r="T120" s="247"/>
      <c r="U120" s="13"/>
      <c r="V120" s="13"/>
      <c r="W120" s="13"/>
      <c r="X120" s="13"/>
      <c r="Y120" s="13"/>
      <c r="Z120" s="13"/>
      <c r="AA120" s="13"/>
      <c r="AB120" s="13"/>
      <c r="AC120" s="13"/>
      <c r="AD120" s="13"/>
      <c r="AE120" s="13"/>
      <c r="AT120" s="248" t="s">
        <v>139</v>
      </c>
      <c r="AU120" s="248" t="s">
        <v>84</v>
      </c>
      <c r="AV120" s="13" t="s">
        <v>82</v>
      </c>
      <c r="AW120" s="13" t="s">
        <v>35</v>
      </c>
      <c r="AX120" s="13" t="s">
        <v>74</v>
      </c>
      <c r="AY120" s="248" t="s">
        <v>126</v>
      </c>
    </row>
    <row r="121" s="14" customFormat="1">
      <c r="A121" s="14"/>
      <c r="B121" s="249"/>
      <c r="C121" s="250"/>
      <c r="D121" s="234" t="s">
        <v>139</v>
      </c>
      <c r="E121" s="251" t="s">
        <v>28</v>
      </c>
      <c r="F121" s="252" t="s">
        <v>677</v>
      </c>
      <c r="G121" s="250"/>
      <c r="H121" s="253">
        <v>1.75</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139</v>
      </c>
      <c r="AU121" s="259" t="s">
        <v>84</v>
      </c>
      <c r="AV121" s="14" t="s">
        <v>84</v>
      </c>
      <c r="AW121" s="14" t="s">
        <v>35</v>
      </c>
      <c r="AX121" s="14" t="s">
        <v>74</v>
      </c>
      <c r="AY121" s="259" t="s">
        <v>126</v>
      </c>
    </row>
    <row r="122" s="15" customFormat="1">
      <c r="A122" s="15"/>
      <c r="B122" s="260"/>
      <c r="C122" s="261"/>
      <c r="D122" s="234" t="s">
        <v>139</v>
      </c>
      <c r="E122" s="262" t="s">
        <v>28</v>
      </c>
      <c r="F122" s="263" t="s">
        <v>155</v>
      </c>
      <c r="G122" s="261"/>
      <c r="H122" s="264">
        <v>24.762</v>
      </c>
      <c r="I122" s="265"/>
      <c r="J122" s="261"/>
      <c r="K122" s="261"/>
      <c r="L122" s="266"/>
      <c r="M122" s="267"/>
      <c r="N122" s="268"/>
      <c r="O122" s="268"/>
      <c r="P122" s="268"/>
      <c r="Q122" s="268"/>
      <c r="R122" s="268"/>
      <c r="S122" s="268"/>
      <c r="T122" s="269"/>
      <c r="U122" s="15"/>
      <c r="V122" s="15"/>
      <c r="W122" s="15"/>
      <c r="X122" s="15"/>
      <c r="Y122" s="15"/>
      <c r="Z122" s="15"/>
      <c r="AA122" s="15"/>
      <c r="AB122" s="15"/>
      <c r="AC122" s="15"/>
      <c r="AD122" s="15"/>
      <c r="AE122" s="15"/>
      <c r="AT122" s="270" t="s">
        <v>139</v>
      </c>
      <c r="AU122" s="270" t="s">
        <v>84</v>
      </c>
      <c r="AV122" s="15" t="s">
        <v>133</v>
      </c>
      <c r="AW122" s="15" t="s">
        <v>35</v>
      </c>
      <c r="AX122" s="15" t="s">
        <v>82</v>
      </c>
      <c r="AY122" s="270" t="s">
        <v>126</v>
      </c>
    </row>
    <row r="123" s="2" customFormat="1" ht="16.5" customHeight="1">
      <c r="A123" s="40"/>
      <c r="B123" s="41"/>
      <c r="C123" s="221" t="s">
        <v>133</v>
      </c>
      <c r="D123" s="221" t="s">
        <v>128</v>
      </c>
      <c r="E123" s="222" t="s">
        <v>183</v>
      </c>
      <c r="F123" s="223" t="s">
        <v>184</v>
      </c>
      <c r="G123" s="224" t="s">
        <v>144</v>
      </c>
      <c r="H123" s="225">
        <v>15.608000000000001</v>
      </c>
      <c r="I123" s="226"/>
      <c r="J123" s="227">
        <f>ROUND(I123*H123,2)</f>
        <v>0</v>
      </c>
      <c r="K123" s="223" t="s">
        <v>132</v>
      </c>
      <c r="L123" s="46"/>
      <c r="M123" s="228" t="s">
        <v>28</v>
      </c>
      <c r="N123" s="229" t="s">
        <v>47</v>
      </c>
      <c r="O123" s="87"/>
      <c r="P123" s="230">
        <f>O123*H123</f>
        <v>0</v>
      </c>
      <c r="Q123" s="230">
        <v>0</v>
      </c>
      <c r="R123" s="230">
        <f>Q123*H123</f>
        <v>0</v>
      </c>
      <c r="S123" s="230">
        <v>1.8200000000000001</v>
      </c>
      <c r="T123" s="231">
        <f>S123*H123</f>
        <v>28.406560000000002</v>
      </c>
      <c r="U123" s="40"/>
      <c r="V123" s="40"/>
      <c r="W123" s="40"/>
      <c r="X123" s="40"/>
      <c r="Y123" s="40"/>
      <c r="Z123" s="40"/>
      <c r="AA123" s="40"/>
      <c r="AB123" s="40"/>
      <c r="AC123" s="40"/>
      <c r="AD123" s="40"/>
      <c r="AE123" s="40"/>
      <c r="AR123" s="232" t="s">
        <v>133</v>
      </c>
      <c r="AT123" s="232" t="s">
        <v>128</v>
      </c>
      <c r="AU123" s="232" t="s">
        <v>84</v>
      </c>
      <c r="AY123" s="19" t="s">
        <v>126</v>
      </c>
      <c r="BE123" s="233">
        <f>IF(N123="základní",J123,0)</f>
        <v>0</v>
      </c>
      <c r="BF123" s="233">
        <f>IF(N123="snížená",J123,0)</f>
        <v>0</v>
      </c>
      <c r="BG123" s="233">
        <f>IF(N123="zákl. přenesená",J123,0)</f>
        <v>0</v>
      </c>
      <c r="BH123" s="233">
        <f>IF(N123="sníž. přenesená",J123,0)</f>
        <v>0</v>
      </c>
      <c r="BI123" s="233">
        <f>IF(N123="nulová",J123,0)</f>
        <v>0</v>
      </c>
      <c r="BJ123" s="19" t="s">
        <v>133</v>
      </c>
      <c r="BK123" s="233">
        <f>ROUND(I123*H123,2)</f>
        <v>0</v>
      </c>
      <c r="BL123" s="19" t="s">
        <v>133</v>
      </c>
      <c r="BM123" s="232" t="s">
        <v>678</v>
      </c>
    </row>
    <row r="124" s="2" customFormat="1">
      <c r="A124" s="40"/>
      <c r="B124" s="41"/>
      <c r="C124" s="42"/>
      <c r="D124" s="234" t="s">
        <v>135</v>
      </c>
      <c r="E124" s="42"/>
      <c r="F124" s="235" t="s">
        <v>186</v>
      </c>
      <c r="G124" s="42"/>
      <c r="H124" s="42"/>
      <c r="I124" s="139"/>
      <c r="J124" s="42"/>
      <c r="K124" s="42"/>
      <c r="L124" s="46"/>
      <c r="M124" s="236"/>
      <c r="N124" s="237"/>
      <c r="O124" s="87"/>
      <c r="P124" s="87"/>
      <c r="Q124" s="87"/>
      <c r="R124" s="87"/>
      <c r="S124" s="87"/>
      <c r="T124" s="88"/>
      <c r="U124" s="40"/>
      <c r="V124" s="40"/>
      <c r="W124" s="40"/>
      <c r="X124" s="40"/>
      <c r="Y124" s="40"/>
      <c r="Z124" s="40"/>
      <c r="AA124" s="40"/>
      <c r="AB124" s="40"/>
      <c r="AC124" s="40"/>
      <c r="AD124" s="40"/>
      <c r="AE124" s="40"/>
      <c r="AT124" s="19" t="s">
        <v>135</v>
      </c>
      <c r="AU124" s="19" t="s">
        <v>84</v>
      </c>
    </row>
    <row r="125" s="2" customFormat="1">
      <c r="A125" s="40"/>
      <c r="B125" s="41"/>
      <c r="C125" s="42"/>
      <c r="D125" s="234" t="s">
        <v>137</v>
      </c>
      <c r="E125" s="42"/>
      <c r="F125" s="238" t="s">
        <v>187</v>
      </c>
      <c r="G125" s="42"/>
      <c r="H125" s="42"/>
      <c r="I125" s="139"/>
      <c r="J125" s="42"/>
      <c r="K125" s="42"/>
      <c r="L125" s="46"/>
      <c r="M125" s="236"/>
      <c r="N125" s="237"/>
      <c r="O125" s="87"/>
      <c r="P125" s="87"/>
      <c r="Q125" s="87"/>
      <c r="R125" s="87"/>
      <c r="S125" s="87"/>
      <c r="T125" s="88"/>
      <c r="U125" s="40"/>
      <c r="V125" s="40"/>
      <c r="W125" s="40"/>
      <c r="X125" s="40"/>
      <c r="Y125" s="40"/>
      <c r="Z125" s="40"/>
      <c r="AA125" s="40"/>
      <c r="AB125" s="40"/>
      <c r="AC125" s="40"/>
      <c r="AD125" s="40"/>
      <c r="AE125" s="40"/>
      <c r="AT125" s="19" t="s">
        <v>137</v>
      </c>
      <c r="AU125" s="19" t="s">
        <v>84</v>
      </c>
    </row>
    <row r="126" s="13" customFormat="1">
      <c r="A126" s="13"/>
      <c r="B126" s="239"/>
      <c r="C126" s="240"/>
      <c r="D126" s="234" t="s">
        <v>139</v>
      </c>
      <c r="E126" s="241" t="s">
        <v>28</v>
      </c>
      <c r="F126" s="242" t="s">
        <v>669</v>
      </c>
      <c r="G126" s="240"/>
      <c r="H126" s="241" t="s">
        <v>28</v>
      </c>
      <c r="I126" s="243"/>
      <c r="J126" s="240"/>
      <c r="K126" s="240"/>
      <c r="L126" s="244"/>
      <c r="M126" s="245"/>
      <c r="N126" s="246"/>
      <c r="O126" s="246"/>
      <c r="P126" s="246"/>
      <c r="Q126" s="246"/>
      <c r="R126" s="246"/>
      <c r="S126" s="246"/>
      <c r="T126" s="247"/>
      <c r="U126" s="13"/>
      <c r="V126" s="13"/>
      <c r="W126" s="13"/>
      <c r="X126" s="13"/>
      <c r="Y126" s="13"/>
      <c r="Z126" s="13"/>
      <c r="AA126" s="13"/>
      <c r="AB126" s="13"/>
      <c r="AC126" s="13"/>
      <c r="AD126" s="13"/>
      <c r="AE126" s="13"/>
      <c r="AT126" s="248" t="s">
        <v>139</v>
      </c>
      <c r="AU126" s="248" t="s">
        <v>84</v>
      </c>
      <c r="AV126" s="13" t="s">
        <v>82</v>
      </c>
      <c r="AW126" s="13" t="s">
        <v>35</v>
      </c>
      <c r="AX126" s="13" t="s">
        <v>74</v>
      </c>
      <c r="AY126" s="248" t="s">
        <v>126</v>
      </c>
    </row>
    <row r="127" s="13" customFormat="1">
      <c r="A127" s="13"/>
      <c r="B127" s="239"/>
      <c r="C127" s="240"/>
      <c r="D127" s="234" t="s">
        <v>139</v>
      </c>
      <c r="E127" s="241" t="s">
        <v>28</v>
      </c>
      <c r="F127" s="242" t="s">
        <v>679</v>
      </c>
      <c r="G127" s="240"/>
      <c r="H127" s="241" t="s">
        <v>28</v>
      </c>
      <c r="I127" s="243"/>
      <c r="J127" s="240"/>
      <c r="K127" s="240"/>
      <c r="L127" s="244"/>
      <c r="M127" s="245"/>
      <c r="N127" s="246"/>
      <c r="O127" s="246"/>
      <c r="P127" s="246"/>
      <c r="Q127" s="246"/>
      <c r="R127" s="246"/>
      <c r="S127" s="246"/>
      <c r="T127" s="247"/>
      <c r="U127" s="13"/>
      <c r="V127" s="13"/>
      <c r="W127" s="13"/>
      <c r="X127" s="13"/>
      <c r="Y127" s="13"/>
      <c r="Z127" s="13"/>
      <c r="AA127" s="13"/>
      <c r="AB127" s="13"/>
      <c r="AC127" s="13"/>
      <c r="AD127" s="13"/>
      <c r="AE127" s="13"/>
      <c r="AT127" s="248" t="s">
        <v>139</v>
      </c>
      <c r="AU127" s="248" t="s">
        <v>84</v>
      </c>
      <c r="AV127" s="13" t="s">
        <v>82</v>
      </c>
      <c r="AW127" s="13" t="s">
        <v>35</v>
      </c>
      <c r="AX127" s="13" t="s">
        <v>74</v>
      </c>
      <c r="AY127" s="248" t="s">
        <v>126</v>
      </c>
    </row>
    <row r="128" s="14" customFormat="1">
      <c r="A128" s="14"/>
      <c r="B128" s="249"/>
      <c r="C128" s="250"/>
      <c r="D128" s="234" t="s">
        <v>139</v>
      </c>
      <c r="E128" s="251" t="s">
        <v>28</v>
      </c>
      <c r="F128" s="252" t="s">
        <v>680</v>
      </c>
      <c r="G128" s="250"/>
      <c r="H128" s="253">
        <v>10.608000000000001</v>
      </c>
      <c r="I128" s="254"/>
      <c r="J128" s="250"/>
      <c r="K128" s="250"/>
      <c r="L128" s="255"/>
      <c r="M128" s="256"/>
      <c r="N128" s="257"/>
      <c r="O128" s="257"/>
      <c r="P128" s="257"/>
      <c r="Q128" s="257"/>
      <c r="R128" s="257"/>
      <c r="S128" s="257"/>
      <c r="T128" s="258"/>
      <c r="U128" s="14"/>
      <c r="V128" s="14"/>
      <c r="W128" s="14"/>
      <c r="X128" s="14"/>
      <c r="Y128" s="14"/>
      <c r="Z128" s="14"/>
      <c r="AA128" s="14"/>
      <c r="AB128" s="14"/>
      <c r="AC128" s="14"/>
      <c r="AD128" s="14"/>
      <c r="AE128" s="14"/>
      <c r="AT128" s="259" t="s">
        <v>139</v>
      </c>
      <c r="AU128" s="259" t="s">
        <v>84</v>
      </c>
      <c r="AV128" s="14" t="s">
        <v>84</v>
      </c>
      <c r="AW128" s="14" t="s">
        <v>35</v>
      </c>
      <c r="AX128" s="14" t="s">
        <v>74</v>
      </c>
      <c r="AY128" s="259" t="s">
        <v>126</v>
      </c>
    </row>
    <row r="129" s="13" customFormat="1">
      <c r="A129" s="13"/>
      <c r="B129" s="239"/>
      <c r="C129" s="240"/>
      <c r="D129" s="234" t="s">
        <v>139</v>
      </c>
      <c r="E129" s="241" t="s">
        <v>28</v>
      </c>
      <c r="F129" s="242" t="s">
        <v>681</v>
      </c>
      <c r="G129" s="240"/>
      <c r="H129" s="241" t="s">
        <v>28</v>
      </c>
      <c r="I129" s="243"/>
      <c r="J129" s="240"/>
      <c r="K129" s="240"/>
      <c r="L129" s="244"/>
      <c r="M129" s="245"/>
      <c r="N129" s="246"/>
      <c r="O129" s="246"/>
      <c r="P129" s="246"/>
      <c r="Q129" s="246"/>
      <c r="R129" s="246"/>
      <c r="S129" s="246"/>
      <c r="T129" s="247"/>
      <c r="U129" s="13"/>
      <c r="V129" s="13"/>
      <c r="W129" s="13"/>
      <c r="X129" s="13"/>
      <c r="Y129" s="13"/>
      <c r="Z129" s="13"/>
      <c r="AA129" s="13"/>
      <c r="AB129" s="13"/>
      <c r="AC129" s="13"/>
      <c r="AD129" s="13"/>
      <c r="AE129" s="13"/>
      <c r="AT129" s="248" t="s">
        <v>139</v>
      </c>
      <c r="AU129" s="248" t="s">
        <v>84</v>
      </c>
      <c r="AV129" s="13" t="s">
        <v>82</v>
      </c>
      <c r="AW129" s="13" t="s">
        <v>35</v>
      </c>
      <c r="AX129" s="13" t="s">
        <v>74</v>
      </c>
      <c r="AY129" s="248" t="s">
        <v>126</v>
      </c>
    </row>
    <row r="130" s="14" customFormat="1">
      <c r="A130" s="14"/>
      <c r="B130" s="249"/>
      <c r="C130" s="250"/>
      <c r="D130" s="234" t="s">
        <v>139</v>
      </c>
      <c r="E130" s="251" t="s">
        <v>28</v>
      </c>
      <c r="F130" s="252" t="s">
        <v>682</v>
      </c>
      <c r="G130" s="250"/>
      <c r="H130" s="253">
        <v>5</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139</v>
      </c>
      <c r="AU130" s="259" t="s">
        <v>84</v>
      </c>
      <c r="AV130" s="14" t="s">
        <v>84</v>
      </c>
      <c r="AW130" s="14" t="s">
        <v>35</v>
      </c>
      <c r="AX130" s="14" t="s">
        <v>74</v>
      </c>
      <c r="AY130" s="259" t="s">
        <v>126</v>
      </c>
    </row>
    <row r="131" s="15" customFormat="1">
      <c r="A131" s="15"/>
      <c r="B131" s="260"/>
      <c r="C131" s="261"/>
      <c r="D131" s="234" t="s">
        <v>139</v>
      </c>
      <c r="E131" s="262" t="s">
        <v>28</v>
      </c>
      <c r="F131" s="263" t="s">
        <v>155</v>
      </c>
      <c r="G131" s="261"/>
      <c r="H131" s="264">
        <v>15.608000000000001</v>
      </c>
      <c r="I131" s="265"/>
      <c r="J131" s="261"/>
      <c r="K131" s="261"/>
      <c r="L131" s="266"/>
      <c r="M131" s="267"/>
      <c r="N131" s="268"/>
      <c r="O131" s="268"/>
      <c r="P131" s="268"/>
      <c r="Q131" s="268"/>
      <c r="R131" s="268"/>
      <c r="S131" s="268"/>
      <c r="T131" s="269"/>
      <c r="U131" s="15"/>
      <c r="V131" s="15"/>
      <c r="W131" s="15"/>
      <c r="X131" s="15"/>
      <c r="Y131" s="15"/>
      <c r="Z131" s="15"/>
      <c r="AA131" s="15"/>
      <c r="AB131" s="15"/>
      <c r="AC131" s="15"/>
      <c r="AD131" s="15"/>
      <c r="AE131" s="15"/>
      <c r="AT131" s="270" t="s">
        <v>139</v>
      </c>
      <c r="AU131" s="270" t="s">
        <v>84</v>
      </c>
      <c r="AV131" s="15" t="s">
        <v>133</v>
      </c>
      <c r="AW131" s="15" t="s">
        <v>35</v>
      </c>
      <c r="AX131" s="15" t="s">
        <v>82</v>
      </c>
      <c r="AY131" s="270" t="s">
        <v>126</v>
      </c>
    </row>
    <row r="132" s="2" customFormat="1" ht="16.5" customHeight="1">
      <c r="A132" s="40"/>
      <c r="B132" s="41"/>
      <c r="C132" s="221" t="s">
        <v>176</v>
      </c>
      <c r="D132" s="221" t="s">
        <v>128</v>
      </c>
      <c r="E132" s="222" t="s">
        <v>683</v>
      </c>
      <c r="F132" s="223" t="s">
        <v>684</v>
      </c>
      <c r="G132" s="224" t="s">
        <v>144</v>
      </c>
      <c r="H132" s="225">
        <v>5</v>
      </c>
      <c r="I132" s="226"/>
      <c r="J132" s="227">
        <f>ROUND(I132*H132,2)</f>
        <v>0</v>
      </c>
      <c r="K132" s="223" t="s">
        <v>132</v>
      </c>
      <c r="L132" s="46"/>
      <c r="M132" s="228" t="s">
        <v>28</v>
      </c>
      <c r="N132" s="229" t="s">
        <v>47</v>
      </c>
      <c r="O132" s="87"/>
      <c r="P132" s="230">
        <f>O132*H132</f>
        <v>0</v>
      </c>
      <c r="Q132" s="230">
        <v>0.40000000000000002</v>
      </c>
      <c r="R132" s="230">
        <f>Q132*H132</f>
        <v>2</v>
      </c>
      <c r="S132" s="230">
        <v>0</v>
      </c>
      <c r="T132" s="231">
        <f>S132*H132</f>
        <v>0</v>
      </c>
      <c r="U132" s="40"/>
      <c r="V132" s="40"/>
      <c r="W132" s="40"/>
      <c r="X132" s="40"/>
      <c r="Y132" s="40"/>
      <c r="Z132" s="40"/>
      <c r="AA132" s="40"/>
      <c r="AB132" s="40"/>
      <c r="AC132" s="40"/>
      <c r="AD132" s="40"/>
      <c r="AE132" s="40"/>
      <c r="AR132" s="232" t="s">
        <v>133</v>
      </c>
      <c r="AT132" s="232" t="s">
        <v>128</v>
      </c>
      <c r="AU132" s="232" t="s">
        <v>84</v>
      </c>
      <c r="AY132" s="19" t="s">
        <v>126</v>
      </c>
      <c r="BE132" s="233">
        <f>IF(N132="základní",J132,0)</f>
        <v>0</v>
      </c>
      <c r="BF132" s="233">
        <f>IF(N132="snížená",J132,0)</f>
        <v>0</v>
      </c>
      <c r="BG132" s="233">
        <f>IF(N132="zákl. přenesená",J132,0)</f>
        <v>0</v>
      </c>
      <c r="BH132" s="233">
        <f>IF(N132="sníž. přenesená",J132,0)</f>
        <v>0</v>
      </c>
      <c r="BI132" s="233">
        <f>IF(N132="nulová",J132,0)</f>
        <v>0</v>
      </c>
      <c r="BJ132" s="19" t="s">
        <v>133</v>
      </c>
      <c r="BK132" s="233">
        <f>ROUND(I132*H132,2)</f>
        <v>0</v>
      </c>
      <c r="BL132" s="19" t="s">
        <v>133</v>
      </c>
      <c r="BM132" s="232" t="s">
        <v>685</v>
      </c>
    </row>
    <row r="133" s="2" customFormat="1">
      <c r="A133" s="40"/>
      <c r="B133" s="41"/>
      <c r="C133" s="42"/>
      <c r="D133" s="234" t="s">
        <v>135</v>
      </c>
      <c r="E133" s="42"/>
      <c r="F133" s="235" t="s">
        <v>686</v>
      </c>
      <c r="G133" s="42"/>
      <c r="H133" s="42"/>
      <c r="I133" s="139"/>
      <c r="J133" s="42"/>
      <c r="K133" s="42"/>
      <c r="L133" s="46"/>
      <c r="M133" s="236"/>
      <c r="N133" s="237"/>
      <c r="O133" s="87"/>
      <c r="P133" s="87"/>
      <c r="Q133" s="87"/>
      <c r="R133" s="87"/>
      <c r="S133" s="87"/>
      <c r="T133" s="88"/>
      <c r="U133" s="40"/>
      <c r="V133" s="40"/>
      <c r="W133" s="40"/>
      <c r="X133" s="40"/>
      <c r="Y133" s="40"/>
      <c r="Z133" s="40"/>
      <c r="AA133" s="40"/>
      <c r="AB133" s="40"/>
      <c r="AC133" s="40"/>
      <c r="AD133" s="40"/>
      <c r="AE133" s="40"/>
      <c r="AT133" s="19" t="s">
        <v>135</v>
      </c>
      <c r="AU133" s="19" t="s">
        <v>84</v>
      </c>
    </row>
    <row r="134" s="2" customFormat="1">
      <c r="A134" s="40"/>
      <c r="B134" s="41"/>
      <c r="C134" s="42"/>
      <c r="D134" s="234" t="s">
        <v>137</v>
      </c>
      <c r="E134" s="42"/>
      <c r="F134" s="238" t="s">
        <v>687</v>
      </c>
      <c r="G134" s="42"/>
      <c r="H134" s="42"/>
      <c r="I134" s="139"/>
      <c r="J134" s="42"/>
      <c r="K134" s="42"/>
      <c r="L134" s="46"/>
      <c r="M134" s="236"/>
      <c r="N134" s="237"/>
      <c r="O134" s="87"/>
      <c r="P134" s="87"/>
      <c r="Q134" s="87"/>
      <c r="R134" s="87"/>
      <c r="S134" s="87"/>
      <c r="T134" s="88"/>
      <c r="U134" s="40"/>
      <c r="V134" s="40"/>
      <c r="W134" s="40"/>
      <c r="X134" s="40"/>
      <c r="Y134" s="40"/>
      <c r="Z134" s="40"/>
      <c r="AA134" s="40"/>
      <c r="AB134" s="40"/>
      <c r="AC134" s="40"/>
      <c r="AD134" s="40"/>
      <c r="AE134" s="40"/>
      <c r="AT134" s="19" t="s">
        <v>137</v>
      </c>
      <c r="AU134" s="19" t="s">
        <v>84</v>
      </c>
    </row>
    <row r="135" s="13" customFormat="1">
      <c r="A135" s="13"/>
      <c r="B135" s="239"/>
      <c r="C135" s="240"/>
      <c r="D135" s="234" t="s">
        <v>139</v>
      </c>
      <c r="E135" s="241" t="s">
        <v>28</v>
      </c>
      <c r="F135" s="242" t="s">
        <v>688</v>
      </c>
      <c r="G135" s="240"/>
      <c r="H135" s="241" t="s">
        <v>28</v>
      </c>
      <c r="I135" s="243"/>
      <c r="J135" s="240"/>
      <c r="K135" s="240"/>
      <c r="L135" s="244"/>
      <c r="M135" s="245"/>
      <c r="N135" s="246"/>
      <c r="O135" s="246"/>
      <c r="P135" s="246"/>
      <c r="Q135" s="246"/>
      <c r="R135" s="246"/>
      <c r="S135" s="246"/>
      <c r="T135" s="247"/>
      <c r="U135" s="13"/>
      <c r="V135" s="13"/>
      <c r="W135" s="13"/>
      <c r="X135" s="13"/>
      <c r="Y135" s="13"/>
      <c r="Z135" s="13"/>
      <c r="AA135" s="13"/>
      <c r="AB135" s="13"/>
      <c r="AC135" s="13"/>
      <c r="AD135" s="13"/>
      <c r="AE135" s="13"/>
      <c r="AT135" s="248" t="s">
        <v>139</v>
      </c>
      <c r="AU135" s="248" t="s">
        <v>84</v>
      </c>
      <c r="AV135" s="13" t="s">
        <v>82</v>
      </c>
      <c r="AW135" s="13" t="s">
        <v>35</v>
      </c>
      <c r="AX135" s="13" t="s">
        <v>74</v>
      </c>
      <c r="AY135" s="248" t="s">
        <v>126</v>
      </c>
    </row>
    <row r="136" s="14" customFormat="1">
      <c r="A136" s="14"/>
      <c r="B136" s="249"/>
      <c r="C136" s="250"/>
      <c r="D136" s="234" t="s">
        <v>139</v>
      </c>
      <c r="E136" s="251" t="s">
        <v>28</v>
      </c>
      <c r="F136" s="252" t="s">
        <v>682</v>
      </c>
      <c r="G136" s="250"/>
      <c r="H136" s="253">
        <v>5</v>
      </c>
      <c r="I136" s="254"/>
      <c r="J136" s="250"/>
      <c r="K136" s="250"/>
      <c r="L136" s="255"/>
      <c r="M136" s="256"/>
      <c r="N136" s="257"/>
      <c r="O136" s="257"/>
      <c r="P136" s="257"/>
      <c r="Q136" s="257"/>
      <c r="R136" s="257"/>
      <c r="S136" s="257"/>
      <c r="T136" s="258"/>
      <c r="U136" s="14"/>
      <c r="V136" s="14"/>
      <c r="W136" s="14"/>
      <c r="X136" s="14"/>
      <c r="Y136" s="14"/>
      <c r="Z136" s="14"/>
      <c r="AA136" s="14"/>
      <c r="AB136" s="14"/>
      <c r="AC136" s="14"/>
      <c r="AD136" s="14"/>
      <c r="AE136" s="14"/>
      <c r="AT136" s="259" t="s">
        <v>139</v>
      </c>
      <c r="AU136" s="259" t="s">
        <v>84</v>
      </c>
      <c r="AV136" s="14" t="s">
        <v>84</v>
      </c>
      <c r="AW136" s="14" t="s">
        <v>35</v>
      </c>
      <c r="AX136" s="14" t="s">
        <v>82</v>
      </c>
      <c r="AY136" s="259" t="s">
        <v>126</v>
      </c>
    </row>
    <row r="137" s="2" customFormat="1" ht="16.5" customHeight="1">
      <c r="A137" s="40"/>
      <c r="B137" s="41"/>
      <c r="C137" s="221" t="s">
        <v>182</v>
      </c>
      <c r="D137" s="221" t="s">
        <v>128</v>
      </c>
      <c r="E137" s="222" t="s">
        <v>689</v>
      </c>
      <c r="F137" s="223" t="s">
        <v>690</v>
      </c>
      <c r="G137" s="224" t="s">
        <v>144</v>
      </c>
      <c r="H137" s="225">
        <v>24.469000000000001</v>
      </c>
      <c r="I137" s="226"/>
      <c r="J137" s="227">
        <f>ROUND(I137*H137,2)</f>
        <v>0</v>
      </c>
      <c r="K137" s="223" t="s">
        <v>132</v>
      </c>
      <c r="L137" s="46"/>
      <c r="M137" s="228" t="s">
        <v>28</v>
      </c>
      <c r="N137" s="229" t="s">
        <v>47</v>
      </c>
      <c r="O137" s="87"/>
      <c r="P137" s="230">
        <f>O137*H137</f>
        <v>0</v>
      </c>
      <c r="Q137" s="230">
        <v>0</v>
      </c>
      <c r="R137" s="230">
        <f>Q137*H137</f>
        <v>0</v>
      </c>
      <c r="S137" s="230">
        <v>0</v>
      </c>
      <c r="T137" s="231">
        <f>S137*H137</f>
        <v>0</v>
      </c>
      <c r="U137" s="40"/>
      <c r="V137" s="40"/>
      <c r="W137" s="40"/>
      <c r="X137" s="40"/>
      <c r="Y137" s="40"/>
      <c r="Z137" s="40"/>
      <c r="AA137" s="40"/>
      <c r="AB137" s="40"/>
      <c r="AC137" s="40"/>
      <c r="AD137" s="40"/>
      <c r="AE137" s="40"/>
      <c r="AR137" s="232" t="s">
        <v>133</v>
      </c>
      <c r="AT137" s="232" t="s">
        <v>128</v>
      </c>
      <c r="AU137" s="232" t="s">
        <v>84</v>
      </c>
      <c r="AY137" s="19" t="s">
        <v>126</v>
      </c>
      <c r="BE137" s="233">
        <f>IF(N137="základní",J137,0)</f>
        <v>0</v>
      </c>
      <c r="BF137" s="233">
        <f>IF(N137="snížená",J137,0)</f>
        <v>0</v>
      </c>
      <c r="BG137" s="233">
        <f>IF(N137="zákl. přenesená",J137,0)</f>
        <v>0</v>
      </c>
      <c r="BH137" s="233">
        <f>IF(N137="sníž. přenesená",J137,0)</f>
        <v>0</v>
      </c>
      <c r="BI137" s="233">
        <f>IF(N137="nulová",J137,0)</f>
        <v>0</v>
      </c>
      <c r="BJ137" s="19" t="s">
        <v>133</v>
      </c>
      <c r="BK137" s="233">
        <f>ROUND(I137*H137,2)</f>
        <v>0</v>
      </c>
      <c r="BL137" s="19" t="s">
        <v>133</v>
      </c>
      <c r="BM137" s="232" t="s">
        <v>691</v>
      </c>
    </row>
    <row r="138" s="2" customFormat="1">
      <c r="A138" s="40"/>
      <c r="B138" s="41"/>
      <c r="C138" s="42"/>
      <c r="D138" s="234" t="s">
        <v>135</v>
      </c>
      <c r="E138" s="42"/>
      <c r="F138" s="235" t="s">
        <v>692</v>
      </c>
      <c r="G138" s="42"/>
      <c r="H138" s="42"/>
      <c r="I138" s="139"/>
      <c r="J138" s="42"/>
      <c r="K138" s="42"/>
      <c r="L138" s="46"/>
      <c r="M138" s="236"/>
      <c r="N138" s="237"/>
      <c r="O138" s="87"/>
      <c r="P138" s="87"/>
      <c r="Q138" s="87"/>
      <c r="R138" s="87"/>
      <c r="S138" s="87"/>
      <c r="T138" s="88"/>
      <c r="U138" s="40"/>
      <c r="V138" s="40"/>
      <c r="W138" s="40"/>
      <c r="X138" s="40"/>
      <c r="Y138" s="40"/>
      <c r="Z138" s="40"/>
      <c r="AA138" s="40"/>
      <c r="AB138" s="40"/>
      <c r="AC138" s="40"/>
      <c r="AD138" s="40"/>
      <c r="AE138" s="40"/>
      <c r="AT138" s="19" t="s">
        <v>135</v>
      </c>
      <c r="AU138" s="19" t="s">
        <v>84</v>
      </c>
    </row>
    <row r="139" s="2" customFormat="1">
      <c r="A139" s="40"/>
      <c r="B139" s="41"/>
      <c r="C139" s="42"/>
      <c r="D139" s="234" t="s">
        <v>137</v>
      </c>
      <c r="E139" s="42"/>
      <c r="F139" s="238" t="s">
        <v>687</v>
      </c>
      <c r="G139" s="42"/>
      <c r="H139" s="42"/>
      <c r="I139" s="139"/>
      <c r="J139" s="42"/>
      <c r="K139" s="42"/>
      <c r="L139" s="46"/>
      <c r="M139" s="236"/>
      <c r="N139" s="237"/>
      <c r="O139" s="87"/>
      <c r="P139" s="87"/>
      <c r="Q139" s="87"/>
      <c r="R139" s="87"/>
      <c r="S139" s="87"/>
      <c r="T139" s="88"/>
      <c r="U139" s="40"/>
      <c r="V139" s="40"/>
      <c r="W139" s="40"/>
      <c r="X139" s="40"/>
      <c r="Y139" s="40"/>
      <c r="Z139" s="40"/>
      <c r="AA139" s="40"/>
      <c r="AB139" s="40"/>
      <c r="AC139" s="40"/>
      <c r="AD139" s="40"/>
      <c r="AE139" s="40"/>
      <c r="AT139" s="19" t="s">
        <v>137</v>
      </c>
      <c r="AU139" s="19" t="s">
        <v>84</v>
      </c>
    </row>
    <row r="140" s="13" customFormat="1">
      <c r="A140" s="13"/>
      <c r="B140" s="239"/>
      <c r="C140" s="240"/>
      <c r="D140" s="234" t="s">
        <v>139</v>
      </c>
      <c r="E140" s="241" t="s">
        <v>28</v>
      </c>
      <c r="F140" s="242" t="s">
        <v>693</v>
      </c>
      <c r="G140" s="240"/>
      <c r="H140" s="241" t="s">
        <v>28</v>
      </c>
      <c r="I140" s="243"/>
      <c r="J140" s="240"/>
      <c r="K140" s="240"/>
      <c r="L140" s="244"/>
      <c r="M140" s="245"/>
      <c r="N140" s="246"/>
      <c r="O140" s="246"/>
      <c r="P140" s="246"/>
      <c r="Q140" s="246"/>
      <c r="R140" s="246"/>
      <c r="S140" s="246"/>
      <c r="T140" s="247"/>
      <c r="U140" s="13"/>
      <c r="V140" s="13"/>
      <c r="W140" s="13"/>
      <c r="X140" s="13"/>
      <c r="Y140" s="13"/>
      <c r="Z140" s="13"/>
      <c r="AA140" s="13"/>
      <c r="AB140" s="13"/>
      <c r="AC140" s="13"/>
      <c r="AD140" s="13"/>
      <c r="AE140" s="13"/>
      <c r="AT140" s="248" t="s">
        <v>139</v>
      </c>
      <c r="AU140" s="248" t="s">
        <v>84</v>
      </c>
      <c r="AV140" s="13" t="s">
        <v>82</v>
      </c>
      <c r="AW140" s="13" t="s">
        <v>35</v>
      </c>
      <c r="AX140" s="13" t="s">
        <v>74</v>
      </c>
      <c r="AY140" s="248" t="s">
        <v>126</v>
      </c>
    </row>
    <row r="141" s="13" customFormat="1">
      <c r="A141" s="13"/>
      <c r="B141" s="239"/>
      <c r="C141" s="240"/>
      <c r="D141" s="234" t="s">
        <v>139</v>
      </c>
      <c r="E141" s="241" t="s">
        <v>28</v>
      </c>
      <c r="F141" s="242" t="s">
        <v>694</v>
      </c>
      <c r="G141" s="240"/>
      <c r="H141" s="241" t="s">
        <v>28</v>
      </c>
      <c r="I141" s="243"/>
      <c r="J141" s="240"/>
      <c r="K141" s="240"/>
      <c r="L141" s="244"/>
      <c r="M141" s="245"/>
      <c r="N141" s="246"/>
      <c r="O141" s="246"/>
      <c r="P141" s="246"/>
      <c r="Q141" s="246"/>
      <c r="R141" s="246"/>
      <c r="S141" s="246"/>
      <c r="T141" s="247"/>
      <c r="U141" s="13"/>
      <c r="V141" s="13"/>
      <c r="W141" s="13"/>
      <c r="X141" s="13"/>
      <c r="Y141" s="13"/>
      <c r="Z141" s="13"/>
      <c r="AA141" s="13"/>
      <c r="AB141" s="13"/>
      <c r="AC141" s="13"/>
      <c r="AD141" s="13"/>
      <c r="AE141" s="13"/>
      <c r="AT141" s="248" t="s">
        <v>139</v>
      </c>
      <c r="AU141" s="248" t="s">
        <v>84</v>
      </c>
      <c r="AV141" s="13" t="s">
        <v>82</v>
      </c>
      <c r="AW141" s="13" t="s">
        <v>35</v>
      </c>
      <c r="AX141" s="13" t="s">
        <v>74</v>
      </c>
      <c r="AY141" s="248" t="s">
        <v>126</v>
      </c>
    </row>
    <row r="142" s="14" customFormat="1">
      <c r="A142" s="14"/>
      <c r="B142" s="249"/>
      <c r="C142" s="250"/>
      <c r="D142" s="234" t="s">
        <v>139</v>
      </c>
      <c r="E142" s="251" t="s">
        <v>28</v>
      </c>
      <c r="F142" s="252" t="s">
        <v>695</v>
      </c>
      <c r="G142" s="250"/>
      <c r="H142" s="253">
        <v>22.119</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139</v>
      </c>
      <c r="AU142" s="259" t="s">
        <v>84</v>
      </c>
      <c r="AV142" s="14" t="s">
        <v>84</v>
      </c>
      <c r="AW142" s="14" t="s">
        <v>35</v>
      </c>
      <c r="AX142" s="14" t="s">
        <v>74</v>
      </c>
      <c r="AY142" s="259" t="s">
        <v>126</v>
      </c>
    </row>
    <row r="143" s="13" customFormat="1">
      <c r="A143" s="13"/>
      <c r="B143" s="239"/>
      <c r="C143" s="240"/>
      <c r="D143" s="234" t="s">
        <v>139</v>
      </c>
      <c r="E143" s="241" t="s">
        <v>28</v>
      </c>
      <c r="F143" s="242" t="s">
        <v>696</v>
      </c>
      <c r="G143" s="240"/>
      <c r="H143" s="241" t="s">
        <v>28</v>
      </c>
      <c r="I143" s="243"/>
      <c r="J143" s="240"/>
      <c r="K143" s="240"/>
      <c r="L143" s="244"/>
      <c r="M143" s="245"/>
      <c r="N143" s="246"/>
      <c r="O143" s="246"/>
      <c r="P143" s="246"/>
      <c r="Q143" s="246"/>
      <c r="R143" s="246"/>
      <c r="S143" s="246"/>
      <c r="T143" s="247"/>
      <c r="U143" s="13"/>
      <c r="V143" s="13"/>
      <c r="W143" s="13"/>
      <c r="X143" s="13"/>
      <c r="Y143" s="13"/>
      <c r="Z143" s="13"/>
      <c r="AA143" s="13"/>
      <c r="AB143" s="13"/>
      <c r="AC143" s="13"/>
      <c r="AD143" s="13"/>
      <c r="AE143" s="13"/>
      <c r="AT143" s="248" t="s">
        <v>139</v>
      </c>
      <c r="AU143" s="248" t="s">
        <v>84</v>
      </c>
      <c r="AV143" s="13" t="s">
        <v>82</v>
      </c>
      <c r="AW143" s="13" t="s">
        <v>35</v>
      </c>
      <c r="AX143" s="13" t="s">
        <v>74</v>
      </c>
      <c r="AY143" s="248" t="s">
        <v>126</v>
      </c>
    </row>
    <row r="144" s="14" customFormat="1">
      <c r="A144" s="14"/>
      <c r="B144" s="249"/>
      <c r="C144" s="250"/>
      <c r="D144" s="234" t="s">
        <v>139</v>
      </c>
      <c r="E144" s="251" t="s">
        <v>28</v>
      </c>
      <c r="F144" s="252" t="s">
        <v>697</v>
      </c>
      <c r="G144" s="250"/>
      <c r="H144" s="253">
        <v>0.59999999999999998</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139</v>
      </c>
      <c r="AU144" s="259" t="s">
        <v>84</v>
      </c>
      <c r="AV144" s="14" t="s">
        <v>84</v>
      </c>
      <c r="AW144" s="14" t="s">
        <v>35</v>
      </c>
      <c r="AX144" s="14" t="s">
        <v>74</v>
      </c>
      <c r="AY144" s="259" t="s">
        <v>126</v>
      </c>
    </row>
    <row r="145" s="13" customFormat="1">
      <c r="A145" s="13"/>
      <c r="B145" s="239"/>
      <c r="C145" s="240"/>
      <c r="D145" s="234" t="s">
        <v>139</v>
      </c>
      <c r="E145" s="241" t="s">
        <v>28</v>
      </c>
      <c r="F145" s="242" t="s">
        <v>698</v>
      </c>
      <c r="G145" s="240"/>
      <c r="H145" s="241" t="s">
        <v>28</v>
      </c>
      <c r="I145" s="243"/>
      <c r="J145" s="240"/>
      <c r="K145" s="240"/>
      <c r="L145" s="244"/>
      <c r="M145" s="245"/>
      <c r="N145" s="246"/>
      <c r="O145" s="246"/>
      <c r="P145" s="246"/>
      <c r="Q145" s="246"/>
      <c r="R145" s="246"/>
      <c r="S145" s="246"/>
      <c r="T145" s="247"/>
      <c r="U145" s="13"/>
      <c r="V145" s="13"/>
      <c r="W145" s="13"/>
      <c r="X145" s="13"/>
      <c r="Y145" s="13"/>
      <c r="Z145" s="13"/>
      <c r="AA145" s="13"/>
      <c r="AB145" s="13"/>
      <c r="AC145" s="13"/>
      <c r="AD145" s="13"/>
      <c r="AE145" s="13"/>
      <c r="AT145" s="248" t="s">
        <v>139</v>
      </c>
      <c r="AU145" s="248" t="s">
        <v>84</v>
      </c>
      <c r="AV145" s="13" t="s">
        <v>82</v>
      </c>
      <c r="AW145" s="13" t="s">
        <v>35</v>
      </c>
      <c r="AX145" s="13" t="s">
        <v>74</v>
      </c>
      <c r="AY145" s="248" t="s">
        <v>126</v>
      </c>
    </row>
    <row r="146" s="14" customFormat="1">
      <c r="A146" s="14"/>
      <c r="B146" s="249"/>
      <c r="C146" s="250"/>
      <c r="D146" s="234" t="s">
        <v>139</v>
      </c>
      <c r="E146" s="251" t="s">
        <v>28</v>
      </c>
      <c r="F146" s="252" t="s">
        <v>677</v>
      </c>
      <c r="G146" s="250"/>
      <c r="H146" s="253">
        <v>1.75</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139</v>
      </c>
      <c r="AU146" s="259" t="s">
        <v>84</v>
      </c>
      <c r="AV146" s="14" t="s">
        <v>84</v>
      </c>
      <c r="AW146" s="14" t="s">
        <v>35</v>
      </c>
      <c r="AX146" s="14" t="s">
        <v>74</v>
      </c>
      <c r="AY146" s="259" t="s">
        <v>126</v>
      </c>
    </row>
    <row r="147" s="15" customFormat="1">
      <c r="A147" s="15"/>
      <c r="B147" s="260"/>
      <c r="C147" s="261"/>
      <c r="D147" s="234" t="s">
        <v>139</v>
      </c>
      <c r="E147" s="262" t="s">
        <v>28</v>
      </c>
      <c r="F147" s="263" t="s">
        <v>155</v>
      </c>
      <c r="G147" s="261"/>
      <c r="H147" s="264">
        <v>24.469000000000001</v>
      </c>
      <c r="I147" s="265"/>
      <c r="J147" s="261"/>
      <c r="K147" s="261"/>
      <c r="L147" s="266"/>
      <c r="M147" s="267"/>
      <c r="N147" s="268"/>
      <c r="O147" s="268"/>
      <c r="P147" s="268"/>
      <c r="Q147" s="268"/>
      <c r="R147" s="268"/>
      <c r="S147" s="268"/>
      <c r="T147" s="269"/>
      <c r="U147" s="15"/>
      <c r="V147" s="15"/>
      <c r="W147" s="15"/>
      <c r="X147" s="15"/>
      <c r="Y147" s="15"/>
      <c r="Z147" s="15"/>
      <c r="AA147" s="15"/>
      <c r="AB147" s="15"/>
      <c r="AC147" s="15"/>
      <c r="AD147" s="15"/>
      <c r="AE147" s="15"/>
      <c r="AT147" s="270" t="s">
        <v>139</v>
      </c>
      <c r="AU147" s="270" t="s">
        <v>84</v>
      </c>
      <c r="AV147" s="15" t="s">
        <v>133</v>
      </c>
      <c r="AW147" s="15" t="s">
        <v>35</v>
      </c>
      <c r="AX147" s="15" t="s">
        <v>82</v>
      </c>
      <c r="AY147" s="270" t="s">
        <v>126</v>
      </c>
    </row>
    <row r="148" s="2" customFormat="1" ht="16.5" customHeight="1">
      <c r="A148" s="40"/>
      <c r="B148" s="41"/>
      <c r="C148" s="221" t="s">
        <v>171</v>
      </c>
      <c r="D148" s="221" t="s">
        <v>128</v>
      </c>
      <c r="E148" s="222" t="s">
        <v>699</v>
      </c>
      <c r="F148" s="223" t="s">
        <v>700</v>
      </c>
      <c r="G148" s="224" t="s">
        <v>144</v>
      </c>
      <c r="H148" s="225">
        <v>0.89300000000000002</v>
      </c>
      <c r="I148" s="226"/>
      <c r="J148" s="227">
        <f>ROUND(I148*H148,2)</f>
        <v>0</v>
      </c>
      <c r="K148" s="223" t="s">
        <v>132</v>
      </c>
      <c r="L148" s="46"/>
      <c r="M148" s="228" t="s">
        <v>28</v>
      </c>
      <c r="N148" s="229" t="s">
        <v>47</v>
      </c>
      <c r="O148" s="87"/>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133</v>
      </c>
      <c r="AT148" s="232" t="s">
        <v>128</v>
      </c>
      <c r="AU148" s="232" t="s">
        <v>84</v>
      </c>
      <c r="AY148" s="19" t="s">
        <v>126</v>
      </c>
      <c r="BE148" s="233">
        <f>IF(N148="základní",J148,0)</f>
        <v>0</v>
      </c>
      <c r="BF148" s="233">
        <f>IF(N148="snížená",J148,0)</f>
        <v>0</v>
      </c>
      <c r="BG148" s="233">
        <f>IF(N148="zákl. přenesená",J148,0)</f>
        <v>0</v>
      </c>
      <c r="BH148" s="233">
        <f>IF(N148="sníž. přenesená",J148,0)</f>
        <v>0</v>
      </c>
      <c r="BI148" s="233">
        <f>IF(N148="nulová",J148,0)</f>
        <v>0</v>
      </c>
      <c r="BJ148" s="19" t="s">
        <v>133</v>
      </c>
      <c r="BK148" s="233">
        <f>ROUND(I148*H148,2)</f>
        <v>0</v>
      </c>
      <c r="BL148" s="19" t="s">
        <v>133</v>
      </c>
      <c r="BM148" s="232" t="s">
        <v>701</v>
      </c>
    </row>
    <row r="149" s="2" customFormat="1">
      <c r="A149" s="40"/>
      <c r="B149" s="41"/>
      <c r="C149" s="42"/>
      <c r="D149" s="234" t="s">
        <v>135</v>
      </c>
      <c r="E149" s="42"/>
      <c r="F149" s="235" t="s">
        <v>702</v>
      </c>
      <c r="G149" s="42"/>
      <c r="H149" s="42"/>
      <c r="I149" s="139"/>
      <c r="J149" s="42"/>
      <c r="K149" s="42"/>
      <c r="L149" s="46"/>
      <c r="M149" s="236"/>
      <c r="N149" s="237"/>
      <c r="O149" s="87"/>
      <c r="P149" s="87"/>
      <c r="Q149" s="87"/>
      <c r="R149" s="87"/>
      <c r="S149" s="87"/>
      <c r="T149" s="88"/>
      <c r="U149" s="40"/>
      <c r="V149" s="40"/>
      <c r="W149" s="40"/>
      <c r="X149" s="40"/>
      <c r="Y149" s="40"/>
      <c r="Z149" s="40"/>
      <c r="AA149" s="40"/>
      <c r="AB149" s="40"/>
      <c r="AC149" s="40"/>
      <c r="AD149" s="40"/>
      <c r="AE149" s="40"/>
      <c r="AT149" s="19" t="s">
        <v>135</v>
      </c>
      <c r="AU149" s="19" t="s">
        <v>84</v>
      </c>
    </row>
    <row r="150" s="2" customFormat="1">
      <c r="A150" s="40"/>
      <c r="B150" s="41"/>
      <c r="C150" s="42"/>
      <c r="D150" s="234" t="s">
        <v>137</v>
      </c>
      <c r="E150" s="42"/>
      <c r="F150" s="238" t="s">
        <v>703</v>
      </c>
      <c r="G150" s="42"/>
      <c r="H150" s="42"/>
      <c r="I150" s="139"/>
      <c r="J150" s="42"/>
      <c r="K150" s="42"/>
      <c r="L150" s="46"/>
      <c r="M150" s="236"/>
      <c r="N150" s="237"/>
      <c r="O150" s="87"/>
      <c r="P150" s="87"/>
      <c r="Q150" s="87"/>
      <c r="R150" s="87"/>
      <c r="S150" s="87"/>
      <c r="T150" s="88"/>
      <c r="U150" s="40"/>
      <c r="V150" s="40"/>
      <c r="W150" s="40"/>
      <c r="X150" s="40"/>
      <c r="Y150" s="40"/>
      <c r="Z150" s="40"/>
      <c r="AA150" s="40"/>
      <c r="AB150" s="40"/>
      <c r="AC150" s="40"/>
      <c r="AD150" s="40"/>
      <c r="AE150" s="40"/>
      <c r="AT150" s="19" t="s">
        <v>137</v>
      </c>
      <c r="AU150" s="19" t="s">
        <v>84</v>
      </c>
    </row>
    <row r="151" s="13" customFormat="1">
      <c r="A151" s="13"/>
      <c r="B151" s="239"/>
      <c r="C151" s="240"/>
      <c r="D151" s="234" t="s">
        <v>139</v>
      </c>
      <c r="E151" s="241" t="s">
        <v>28</v>
      </c>
      <c r="F151" s="242" t="s">
        <v>704</v>
      </c>
      <c r="G151" s="240"/>
      <c r="H151" s="241" t="s">
        <v>28</v>
      </c>
      <c r="I151" s="243"/>
      <c r="J151" s="240"/>
      <c r="K151" s="240"/>
      <c r="L151" s="244"/>
      <c r="M151" s="245"/>
      <c r="N151" s="246"/>
      <c r="O151" s="246"/>
      <c r="P151" s="246"/>
      <c r="Q151" s="246"/>
      <c r="R151" s="246"/>
      <c r="S151" s="246"/>
      <c r="T151" s="247"/>
      <c r="U151" s="13"/>
      <c r="V151" s="13"/>
      <c r="W151" s="13"/>
      <c r="X151" s="13"/>
      <c r="Y151" s="13"/>
      <c r="Z151" s="13"/>
      <c r="AA151" s="13"/>
      <c r="AB151" s="13"/>
      <c r="AC151" s="13"/>
      <c r="AD151" s="13"/>
      <c r="AE151" s="13"/>
      <c r="AT151" s="248" t="s">
        <v>139</v>
      </c>
      <c r="AU151" s="248" t="s">
        <v>84</v>
      </c>
      <c r="AV151" s="13" t="s">
        <v>82</v>
      </c>
      <c r="AW151" s="13" t="s">
        <v>35</v>
      </c>
      <c r="AX151" s="13" t="s">
        <v>74</v>
      </c>
      <c r="AY151" s="248" t="s">
        <v>126</v>
      </c>
    </row>
    <row r="152" s="14" customFormat="1">
      <c r="A152" s="14"/>
      <c r="B152" s="249"/>
      <c r="C152" s="250"/>
      <c r="D152" s="234" t="s">
        <v>139</v>
      </c>
      <c r="E152" s="251" t="s">
        <v>28</v>
      </c>
      <c r="F152" s="252" t="s">
        <v>705</v>
      </c>
      <c r="G152" s="250"/>
      <c r="H152" s="253">
        <v>0.89300000000000002</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139</v>
      </c>
      <c r="AU152" s="259" t="s">
        <v>84</v>
      </c>
      <c r="AV152" s="14" t="s">
        <v>84</v>
      </c>
      <c r="AW152" s="14" t="s">
        <v>35</v>
      </c>
      <c r="AX152" s="14" t="s">
        <v>82</v>
      </c>
      <c r="AY152" s="259" t="s">
        <v>126</v>
      </c>
    </row>
    <row r="153" s="2" customFormat="1" ht="16.5" customHeight="1">
      <c r="A153" s="40"/>
      <c r="B153" s="41"/>
      <c r="C153" s="221" t="s">
        <v>197</v>
      </c>
      <c r="D153" s="221" t="s">
        <v>128</v>
      </c>
      <c r="E153" s="222" t="s">
        <v>706</v>
      </c>
      <c r="F153" s="223" t="s">
        <v>707</v>
      </c>
      <c r="G153" s="224" t="s">
        <v>144</v>
      </c>
      <c r="H153" s="225">
        <v>9.7479999999999993</v>
      </c>
      <c r="I153" s="226"/>
      <c r="J153" s="227">
        <f>ROUND(I153*H153,2)</f>
        <v>0</v>
      </c>
      <c r="K153" s="223" t="s">
        <v>132</v>
      </c>
      <c r="L153" s="46"/>
      <c r="M153" s="228" t="s">
        <v>28</v>
      </c>
      <c r="N153" s="229" t="s">
        <v>47</v>
      </c>
      <c r="O153" s="87"/>
      <c r="P153" s="230">
        <f>O153*H153</f>
        <v>0</v>
      </c>
      <c r="Q153" s="230">
        <v>0</v>
      </c>
      <c r="R153" s="230">
        <f>Q153*H153</f>
        <v>0</v>
      </c>
      <c r="S153" s="230">
        <v>0</v>
      </c>
      <c r="T153" s="231">
        <f>S153*H153</f>
        <v>0</v>
      </c>
      <c r="U153" s="40"/>
      <c r="V153" s="40"/>
      <c r="W153" s="40"/>
      <c r="X153" s="40"/>
      <c r="Y153" s="40"/>
      <c r="Z153" s="40"/>
      <c r="AA153" s="40"/>
      <c r="AB153" s="40"/>
      <c r="AC153" s="40"/>
      <c r="AD153" s="40"/>
      <c r="AE153" s="40"/>
      <c r="AR153" s="232" t="s">
        <v>133</v>
      </c>
      <c r="AT153" s="232" t="s">
        <v>128</v>
      </c>
      <c r="AU153" s="232" t="s">
        <v>84</v>
      </c>
      <c r="AY153" s="19" t="s">
        <v>126</v>
      </c>
      <c r="BE153" s="233">
        <f>IF(N153="základní",J153,0)</f>
        <v>0</v>
      </c>
      <c r="BF153" s="233">
        <f>IF(N153="snížená",J153,0)</f>
        <v>0</v>
      </c>
      <c r="BG153" s="233">
        <f>IF(N153="zákl. přenesená",J153,0)</f>
        <v>0</v>
      </c>
      <c r="BH153" s="233">
        <f>IF(N153="sníž. přenesená",J153,0)</f>
        <v>0</v>
      </c>
      <c r="BI153" s="233">
        <f>IF(N153="nulová",J153,0)</f>
        <v>0</v>
      </c>
      <c r="BJ153" s="19" t="s">
        <v>133</v>
      </c>
      <c r="BK153" s="233">
        <f>ROUND(I153*H153,2)</f>
        <v>0</v>
      </c>
      <c r="BL153" s="19" t="s">
        <v>133</v>
      </c>
      <c r="BM153" s="232" t="s">
        <v>708</v>
      </c>
    </row>
    <row r="154" s="2" customFormat="1">
      <c r="A154" s="40"/>
      <c r="B154" s="41"/>
      <c r="C154" s="42"/>
      <c r="D154" s="234" t="s">
        <v>135</v>
      </c>
      <c r="E154" s="42"/>
      <c r="F154" s="235" t="s">
        <v>709</v>
      </c>
      <c r="G154" s="42"/>
      <c r="H154" s="42"/>
      <c r="I154" s="139"/>
      <c r="J154" s="42"/>
      <c r="K154" s="42"/>
      <c r="L154" s="46"/>
      <c r="M154" s="236"/>
      <c r="N154" s="237"/>
      <c r="O154" s="87"/>
      <c r="P154" s="87"/>
      <c r="Q154" s="87"/>
      <c r="R154" s="87"/>
      <c r="S154" s="87"/>
      <c r="T154" s="88"/>
      <c r="U154" s="40"/>
      <c r="V154" s="40"/>
      <c r="W154" s="40"/>
      <c r="X154" s="40"/>
      <c r="Y154" s="40"/>
      <c r="Z154" s="40"/>
      <c r="AA154" s="40"/>
      <c r="AB154" s="40"/>
      <c r="AC154" s="40"/>
      <c r="AD154" s="40"/>
      <c r="AE154" s="40"/>
      <c r="AT154" s="19" t="s">
        <v>135</v>
      </c>
      <c r="AU154" s="19" t="s">
        <v>84</v>
      </c>
    </row>
    <row r="155" s="2" customFormat="1">
      <c r="A155" s="40"/>
      <c r="B155" s="41"/>
      <c r="C155" s="42"/>
      <c r="D155" s="234" t="s">
        <v>137</v>
      </c>
      <c r="E155" s="42"/>
      <c r="F155" s="238" t="s">
        <v>710</v>
      </c>
      <c r="G155" s="42"/>
      <c r="H155" s="42"/>
      <c r="I155" s="139"/>
      <c r="J155" s="42"/>
      <c r="K155" s="42"/>
      <c r="L155" s="46"/>
      <c r="M155" s="236"/>
      <c r="N155" s="237"/>
      <c r="O155" s="87"/>
      <c r="P155" s="87"/>
      <c r="Q155" s="87"/>
      <c r="R155" s="87"/>
      <c r="S155" s="87"/>
      <c r="T155" s="88"/>
      <c r="U155" s="40"/>
      <c r="V155" s="40"/>
      <c r="W155" s="40"/>
      <c r="X155" s="40"/>
      <c r="Y155" s="40"/>
      <c r="Z155" s="40"/>
      <c r="AA155" s="40"/>
      <c r="AB155" s="40"/>
      <c r="AC155" s="40"/>
      <c r="AD155" s="40"/>
      <c r="AE155" s="40"/>
      <c r="AT155" s="19" t="s">
        <v>137</v>
      </c>
      <c r="AU155" s="19" t="s">
        <v>84</v>
      </c>
    </row>
    <row r="156" s="13" customFormat="1">
      <c r="A156" s="13"/>
      <c r="B156" s="239"/>
      <c r="C156" s="240"/>
      <c r="D156" s="234" t="s">
        <v>139</v>
      </c>
      <c r="E156" s="241" t="s">
        <v>28</v>
      </c>
      <c r="F156" s="242" t="s">
        <v>711</v>
      </c>
      <c r="G156" s="240"/>
      <c r="H156" s="241" t="s">
        <v>28</v>
      </c>
      <c r="I156" s="243"/>
      <c r="J156" s="240"/>
      <c r="K156" s="240"/>
      <c r="L156" s="244"/>
      <c r="M156" s="245"/>
      <c r="N156" s="246"/>
      <c r="O156" s="246"/>
      <c r="P156" s="246"/>
      <c r="Q156" s="246"/>
      <c r="R156" s="246"/>
      <c r="S156" s="246"/>
      <c r="T156" s="247"/>
      <c r="U156" s="13"/>
      <c r="V156" s="13"/>
      <c r="W156" s="13"/>
      <c r="X156" s="13"/>
      <c r="Y156" s="13"/>
      <c r="Z156" s="13"/>
      <c r="AA156" s="13"/>
      <c r="AB156" s="13"/>
      <c r="AC156" s="13"/>
      <c r="AD156" s="13"/>
      <c r="AE156" s="13"/>
      <c r="AT156" s="248" t="s">
        <v>139</v>
      </c>
      <c r="AU156" s="248" t="s">
        <v>84</v>
      </c>
      <c r="AV156" s="13" t="s">
        <v>82</v>
      </c>
      <c r="AW156" s="13" t="s">
        <v>35</v>
      </c>
      <c r="AX156" s="13" t="s">
        <v>74</v>
      </c>
      <c r="AY156" s="248" t="s">
        <v>126</v>
      </c>
    </row>
    <row r="157" s="13" customFormat="1">
      <c r="A157" s="13"/>
      <c r="B157" s="239"/>
      <c r="C157" s="240"/>
      <c r="D157" s="234" t="s">
        <v>139</v>
      </c>
      <c r="E157" s="241" t="s">
        <v>28</v>
      </c>
      <c r="F157" s="242" t="s">
        <v>712</v>
      </c>
      <c r="G157" s="240"/>
      <c r="H157" s="241" t="s">
        <v>28</v>
      </c>
      <c r="I157" s="243"/>
      <c r="J157" s="240"/>
      <c r="K157" s="240"/>
      <c r="L157" s="244"/>
      <c r="M157" s="245"/>
      <c r="N157" s="246"/>
      <c r="O157" s="246"/>
      <c r="P157" s="246"/>
      <c r="Q157" s="246"/>
      <c r="R157" s="246"/>
      <c r="S157" s="246"/>
      <c r="T157" s="247"/>
      <c r="U157" s="13"/>
      <c r="V157" s="13"/>
      <c r="W157" s="13"/>
      <c r="X157" s="13"/>
      <c r="Y157" s="13"/>
      <c r="Z157" s="13"/>
      <c r="AA157" s="13"/>
      <c r="AB157" s="13"/>
      <c r="AC157" s="13"/>
      <c r="AD157" s="13"/>
      <c r="AE157" s="13"/>
      <c r="AT157" s="248" t="s">
        <v>139</v>
      </c>
      <c r="AU157" s="248" t="s">
        <v>84</v>
      </c>
      <c r="AV157" s="13" t="s">
        <v>82</v>
      </c>
      <c r="AW157" s="13" t="s">
        <v>35</v>
      </c>
      <c r="AX157" s="13" t="s">
        <v>74</v>
      </c>
      <c r="AY157" s="248" t="s">
        <v>126</v>
      </c>
    </row>
    <row r="158" s="14" customFormat="1">
      <c r="A158" s="14"/>
      <c r="B158" s="249"/>
      <c r="C158" s="250"/>
      <c r="D158" s="234" t="s">
        <v>139</v>
      </c>
      <c r="E158" s="251" t="s">
        <v>28</v>
      </c>
      <c r="F158" s="252" t="s">
        <v>713</v>
      </c>
      <c r="G158" s="250"/>
      <c r="H158" s="253">
        <v>0.60799999999999998</v>
      </c>
      <c r="I158" s="254"/>
      <c r="J158" s="250"/>
      <c r="K158" s="250"/>
      <c r="L158" s="255"/>
      <c r="M158" s="256"/>
      <c r="N158" s="257"/>
      <c r="O158" s="257"/>
      <c r="P158" s="257"/>
      <c r="Q158" s="257"/>
      <c r="R158" s="257"/>
      <c r="S158" s="257"/>
      <c r="T158" s="258"/>
      <c r="U158" s="14"/>
      <c r="V158" s="14"/>
      <c r="W158" s="14"/>
      <c r="X158" s="14"/>
      <c r="Y158" s="14"/>
      <c r="Z158" s="14"/>
      <c r="AA158" s="14"/>
      <c r="AB158" s="14"/>
      <c r="AC158" s="14"/>
      <c r="AD158" s="14"/>
      <c r="AE158" s="14"/>
      <c r="AT158" s="259" t="s">
        <v>139</v>
      </c>
      <c r="AU158" s="259" t="s">
        <v>84</v>
      </c>
      <c r="AV158" s="14" t="s">
        <v>84</v>
      </c>
      <c r="AW158" s="14" t="s">
        <v>35</v>
      </c>
      <c r="AX158" s="14" t="s">
        <v>74</v>
      </c>
      <c r="AY158" s="259" t="s">
        <v>126</v>
      </c>
    </row>
    <row r="159" s="14" customFormat="1">
      <c r="A159" s="14"/>
      <c r="B159" s="249"/>
      <c r="C159" s="250"/>
      <c r="D159" s="234" t="s">
        <v>139</v>
      </c>
      <c r="E159" s="251" t="s">
        <v>28</v>
      </c>
      <c r="F159" s="252" t="s">
        <v>714</v>
      </c>
      <c r="G159" s="250"/>
      <c r="H159" s="253">
        <v>8.2400000000000002</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139</v>
      </c>
      <c r="AU159" s="259" t="s">
        <v>84</v>
      </c>
      <c r="AV159" s="14" t="s">
        <v>84</v>
      </c>
      <c r="AW159" s="14" t="s">
        <v>35</v>
      </c>
      <c r="AX159" s="14" t="s">
        <v>74</v>
      </c>
      <c r="AY159" s="259" t="s">
        <v>126</v>
      </c>
    </row>
    <row r="160" s="13" customFormat="1">
      <c r="A160" s="13"/>
      <c r="B160" s="239"/>
      <c r="C160" s="240"/>
      <c r="D160" s="234" t="s">
        <v>139</v>
      </c>
      <c r="E160" s="241" t="s">
        <v>28</v>
      </c>
      <c r="F160" s="242" t="s">
        <v>715</v>
      </c>
      <c r="G160" s="240"/>
      <c r="H160" s="241" t="s">
        <v>28</v>
      </c>
      <c r="I160" s="243"/>
      <c r="J160" s="240"/>
      <c r="K160" s="240"/>
      <c r="L160" s="244"/>
      <c r="M160" s="245"/>
      <c r="N160" s="246"/>
      <c r="O160" s="246"/>
      <c r="P160" s="246"/>
      <c r="Q160" s="246"/>
      <c r="R160" s="246"/>
      <c r="S160" s="246"/>
      <c r="T160" s="247"/>
      <c r="U160" s="13"/>
      <c r="V160" s="13"/>
      <c r="W160" s="13"/>
      <c r="X160" s="13"/>
      <c r="Y160" s="13"/>
      <c r="Z160" s="13"/>
      <c r="AA160" s="13"/>
      <c r="AB160" s="13"/>
      <c r="AC160" s="13"/>
      <c r="AD160" s="13"/>
      <c r="AE160" s="13"/>
      <c r="AT160" s="248" t="s">
        <v>139</v>
      </c>
      <c r="AU160" s="248" t="s">
        <v>84</v>
      </c>
      <c r="AV160" s="13" t="s">
        <v>82</v>
      </c>
      <c r="AW160" s="13" t="s">
        <v>35</v>
      </c>
      <c r="AX160" s="13" t="s">
        <v>74</v>
      </c>
      <c r="AY160" s="248" t="s">
        <v>126</v>
      </c>
    </row>
    <row r="161" s="14" customFormat="1">
      <c r="A161" s="14"/>
      <c r="B161" s="249"/>
      <c r="C161" s="250"/>
      <c r="D161" s="234" t="s">
        <v>139</v>
      </c>
      <c r="E161" s="251" t="s">
        <v>28</v>
      </c>
      <c r="F161" s="252" t="s">
        <v>716</v>
      </c>
      <c r="G161" s="250"/>
      <c r="H161" s="253">
        <v>0.90000000000000002</v>
      </c>
      <c r="I161" s="254"/>
      <c r="J161" s="250"/>
      <c r="K161" s="250"/>
      <c r="L161" s="255"/>
      <c r="M161" s="256"/>
      <c r="N161" s="257"/>
      <c r="O161" s="257"/>
      <c r="P161" s="257"/>
      <c r="Q161" s="257"/>
      <c r="R161" s="257"/>
      <c r="S161" s="257"/>
      <c r="T161" s="258"/>
      <c r="U161" s="14"/>
      <c r="V161" s="14"/>
      <c r="W161" s="14"/>
      <c r="X161" s="14"/>
      <c r="Y161" s="14"/>
      <c r="Z161" s="14"/>
      <c r="AA161" s="14"/>
      <c r="AB161" s="14"/>
      <c r="AC161" s="14"/>
      <c r="AD161" s="14"/>
      <c r="AE161" s="14"/>
      <c r="AT161" s="259" t="s">
        <v>139</v>
      </c>
      <c r="AU161" s="259" t="s">
        <v>84</v>
      </c>
      <c r="AV161" s="14" t="s">
        <v>84</v>
      </c>
      <c r="AW161" s="14" t="s">
        <v>35</v>
      </c>
      <c r="AX161" s="14" t="s">
        <v>74</v>
      </c>
      <c r="AY161" s="259" t="s">
        <v>126</v>
      </c>
    </row>
    <row r="162" s="15" customFormat="1">
      <c r="A162" s="15"/>
      <c r="B162" s="260"/>
      <c r="C162" s="261"/>
      <c r="D162" s="234" t="s">
        <v>139</v>
      </c>
      <c r="E162" s="262" t="s">
        <v>28</v>
      </c>
      <c r="F162" s="263" t="s">
        <v>155</v>
      </c>
      <c r="G162" s="261"/>
      <c r="H162" s="264">
        <v>9.7479999999999993</v>
      </c>
      <c r="I162" s="265"/>
      <c r="J162" s="261"/>
      <c r="K162" s="261"/>
      <c r="L162" s="266"/>
      <c r="M162" s="267"/>
      <c r="N162" s="268"/>
      <c r="O162" s="268"/>
      <c r="P162" s="268"/>
      <c r="Q162" s="268"/>
      <c r="R162" s="268"/>
      <c r="S162" s="268"/>
      <c r="T162" s="269"/>
      <c r="U162" s="15"/>
      <c r="V162" s="15"/>
      <c r="W162" s="15"/>
      <c r="X162" s="15"/>
      <c r="Y162" s="15"/>
      <c r="Z162" s="15"/>
      <c r="AA162" s="15"/>
      <c r="AB162" s="15"/>
      <c r="AC162" s="15"/>
      <c r="AD162" s="15"/>
      <c r="AE162" s="15"/>
      <c r="AT162" s="270" t="s">
        <v>139</v>
      </c>
      <c r="AU162" s="270" t="s">
        <v>84</v>
      </c>
      <c r="AV162" s="15" t="s">
        <v>133</v>
      </c>
      <c r="AW162" s="15" t="s">
        <v>35</v>
      </c>
      <c r="AX162" s="15" t="s">
        <v>82</v>
      </c>
      <c r="AY162" s="270" t="s">
        <v>126</v>
      </c>
    </row>
    <row r="163" s="2" customFormat="1" ht="16.5" customHeight="1">
      <c r="A163" s="40"/>
      <c r="B163" s="41"/>
      <c r="C163" s="221" t="s">
        <v>227</v>
      </c>
      <c r="D163" s="221" t="s">
        <v>128</v>
      </c>
      <c r="E163" s="222" t="s">
        <v>717</v>
      </c>
      <c r="F163" s="223" t="s">
        <v>718</v>
      </c>
      <c r="G163" s="224" t="s">
        <v>144</v>
      </c>
      <c r="H163" s="225">
        <v>2.9239999999999999</v>
      </c>
      <c r="I163" s="226"/>
      <c r="J163" s="227">
        <f>ROUND(I163*H163,2)</f>
        <v>0</v>
      </c>
      <c r="K163" s="223" t="s">
        <v>132</v>
      </c>
      <c r="L163" s="46"/>
      <c r="M163" s="228" t="s">
        <v>28</v>
      </c>
      <c r="N163" s="229" t="s">
        <v>47</v>
      </c>
      <c r="O163" s="87"/>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133</v>
      </c>
      <c r="AT163" s="232" t="s">
        <v>128</v>
      </c>
      <c r="AU163" s="232" t="s">
        <v>84</v>
      </c>
      <c r="AY163" s="19" t="s">
        <v>126</v>
      </c>
      <c r="BE163" s="233">
        <f>IF(N163="základní",J163,0)</f>
        <v>0</v>
      </c>
      <c r="BF163" s="233">
        <f>IF(N163="snížená",J163,0)</f>
        <v>0</v>
      </c>
      <c r="BG163" s="233">
        <f>IF(N163="zákl. přenesená",J163,0)</f>
        <v>0</v>
      </c>
      <c r="BH163" s="233">
        <f>IF(N163="sníž. přenesená",J163,0)</f>
        <v>0</v>
      </c>
      <c r="BI163" s="233">
        <f>IF(N163="nulová",J163,0)</f>
        <v>0</v>
      </c>
      <c r="BJ163" s="19" t="s">
        <v>133</v>
      </c>
      <c r="BK163" s="233">
        <f>ROUND(I163*H163,2)</f>
        <v>0</v>
      </c>
      <c r="BL163" s="19" t="s">
        <v>133</v>
      </c>
      <c r="BM163" s="232" t="s">
        <v>719</v>
      </c>
    </row>
    <row r="164" s="2" customFormat="1">
      <c r="A164" s="40"/>
      <c r="B164" s="41"/>
      <c r="C164" s="42"/>
      <c r="D164" s="234" t="s">
        <v>135</v>
      </c>
      <c r="E164" s="42"/>
      <c r="F164" s="235" t="s">
        <v>720</v>
      </c>
      <c r="G164" s="42"/>
      <c r="H164" s="42"/>
      <c r="I164" s="139"/>
      <c r="J164" s="42"/>
      <c r="K164" s="42"/>
      <c r="L164" s="46"/>
      <c r="M164" s="236"/>
      <c r="N164" s="237"/>
      <c r="O164" s="87"/>
      <c r="P164" s="87"/>
      <c r="Q164" s="87"/>
      <c r="R164" s="87"/>
      <c r="S164" s="87"/>
      <c r="T164" s="88"/>
      <c r="U164" s="40"/>
      <c r="V164" s="40"/>
      <c r="W164" s="40"/>
      <c r="X164" s="40"/>
      <c r="Y164" s="40"/>
      <c r="Z164" s="40"/>
      <c r="AA164" s="40"/>
      <c r="AB164" s="40"/>
      <c r="AC164" s="40"/>
      <c r="AD164" s="40"/>
      <c r="AE164" s="40"/>
      <c r="AT164" s="19" t="s">
        <v>135</v>
      </c>
      <c r="AU164" s="19" t="s">
        <v>84</v>
      </c>
    </row>
    <row r="165" s="2" customFormat="1">
      <c r="A165" s="40"/>
      <c r="B165" s="41"/>
      <c r="C165" s="42"/>
      <c r="D165" s="234" t="s">
        <v>137</v>
      </c>
      <c r="E165" s="42"/>
      <c r="F165" s="238" t="s">
        <v>710</v>
      </c>
      <c r="G165" s="42"/>
      <c r="H165" s="42"/>
      <c r="I165" s="139"/>
      <c r="J165" s="42"/>
      <c r="K165" s="42"/>
      <c r="L165" s="46"/>
      <c r="M165" s="236"/>
      <c r="N165" s="237"/>
      <c r="O165" s="87"/>
      <c r="P165" s="87"/>
      <c r="Q165" s="87"/>
      <c r="R165" s="87"/>
      <c r="S165" s="87"/>
      <c r="T165" s="88"/>
      <c r="U165" s="40"/>
      <c r="V165" s="40"/>
      <c r="W165" s="40"/>
      <c r="X165" s="40"/>
      <c r="Y165" s="40"/>
      <c r="Z165" s="40"/>
      <c r="AA165" s="40"/>
      <c r="AB165" s="40"/>
      <c r="AC165" s="40"/>
      <c r="AD165" s="40"/>
      <c r="AE165" s="40"/>
      <c r="AT165" s="19" t="s">
        <v>137</v>
      </c>
      <c r="AU165" s="19" t="s">
        <v>84</v>
      </c>
    </row>
    <row r="166" s="14" customFormat="1">
      <c r="A166" s="14"/>
      <c r="B166" s="249"/>
      <c r="C166" s="250"/>
      <c r="D166" s="234" t="s">
        <v>139</v>
      </c>
      <c r="E166" s="250"/>
      <c r="F166" s="252" t="s">
        <v>721</v>
      </c>
      <c r="G166" s="250"/>
      <c r="H166" s="253">
        <v>2.9239999999999999</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139</v>
      </c>
      <c r="AU166" s="259" t="s">
        <v>84</v>
      </c>
      <c r="AV166" s="14" t="s">
        <v>84</v>
      </c>
      <c r="AW166" s="14" t="s">
        <v>4</v>
      </c>
      <c r="AX166" s="14" t="s">
        <v>82</v>
      </c>
      <c r="AY166" s="259" t="s">
        <v>126</v>
      </c>
    </row>
    <row r="167" s="2" customFormat="1" ht="16.5" customHeight="1">
      <c r="A167" s="40"/>
      <c r="B167" s="41"/>
      <c r="C167" s="221" t="s">
        <v>233</v>
      </c>
      <c r="D167" s="221" t="s">
        <v>128</v>
      </c>
      <c r="E167" s="222" t="s">
        <v>722</v>
      </c>
      <c r="F167" s="223" t="s">
        <v>723</v>
      </c>
      <c r="G167" s="224" t="s">
        <v>144</v>
      </c>
      <c r="H167" s="225">
        <v>14.144</v>
      </c>
      <c r="I167" s="226"/>
      <c r="J167" s="227">
        <f>ROUND(I167*H167,2)</f>
        <v>0</v>
      </c>
      <c r="K167" s="223" t="s">
        <v>132</v>
      </c>
      <c r="L167" s="46"/>
      <c r="M167" s="228" t="s">
        <v>28</v>
      </c>
      <c r="N167" s="229" t="s">
        <v>47</v>
      </c>
      <c r="O167" s="87"/>
      <c r="P167" s="230">
        <f>O167*H167</f>
        <v>0</v>
      </c>
      <c r="Q167" s="230">
        <v>0</v>
      </c>
      <c r="R167" s="230">
        <f>Q167*H167</f>
        <v>0</v>
      </c>
      <c r="S167" s="230">
        <v>0</v>
      </c>
      <c r="T167" s="231">
        <f>S167*H167</f>
        <v>0</v>
      </c>
      <c r="U167" s="40"/>
      <c r="V167" s="40"/>
      <c r="W167" s="40"/>
      <c r="X167" s="40"/>
      <c r="Y167" s="40"/>
      <c r="Z167" s="40"/>
      <c r="AA167" s="40"/>
      <c r="AB167" s="40"/>
      <c r="AC167" s="40"/>
      <c r="AD167" s="40"/>
      <c r="AE167" s="40"/>
      <c r="AR167" s="232" t="s">
        <v>133</v>
      </c>
      <c r="AT167" s="232" t="s">
        <v>128</v>
      </c>
      <c r="AU167" s="232" t="s">
        <v>84</v>
      </c>
      <c r="AY167" s="19" t="s">
        <v>126</v>
      </c>
      <c r="BE167" s="233">
        <f>IF(N167="základní",J167,0)</f>
        <v>0</v>
      </c>
      <c r="BF167" s="233">
        <f>IF(N167="snížená",J167,0)</f>
        <v>0</v>
      </c>
      <c r="BG167" s="233">
        <f>IF(N167="zákl. přenesená",J167,0)</f>
        <v>0</v>
      </c>
      <c r="BH167" s="233">
        <f>IF(N167="sníž. přenesená",J167,0)</f>
        <v>0</v>
      </c>
      <c r="BI167" s="233">
        <f>IF(N167="nulová",J167,0)</f>
        <v>0</v>
      </c>
      <c r="BJ167" s="19" t="s">
        <v>133</v>
      </c>
      <c r="BK167" s="233">
        <f>ROUND(I167*H167,2)</f>
        <v>0</v>
      </c>
      <c r="BL167" s="19" t="s">
        <v>133</v>
      </c>
      <c r="BM167" s="232" t="s">
        <v>724</v>
      </c>
    </row>
    <row r="168" s="2" customFormat="1">
      <c r="A168" s="40"/>
      <c r="B168" s="41"/>
      <c r="C168" s="42"/>
      <c r="D168" s="234" t="s">
        <v>135</v>
      </c>
      <c r="E168" s="42"/>
      <c r="F168" s="235" t="s">
        <v>725</v>
      </c>
      <c r="G168" s="42"/>
      <c r="H168" s="42"/>
      <c r="I168" s="139"/>
      <c r="J168" s="42"/>
      <c r="K168" s="42"/>
      <c r="L168" s="46"/>
      <c r="M168" s="236"/>
      <c r="N168" s="237"/>
      <c r="O168" s="87"/>
      <c r="P168" s="87"/>
      <c r="Q168" s="87"/>
      <c r="R168" s="87"/>
      <c r="S168" s="87"/>
      <c r="T168" s="88"/>
      <c r="U168" s="40"/>
      <c r="V168" s="40"/>
      <c r="W168" s="40"/>
      <c r="X168" s="40"/>
      <c r="Y168" s="40"/>
      <c r="Z168" s="40"/>
      <c r="AA168" s="40"/>
      <c r="AB168" s="40"/>
      <c r="AC168" s="40"/>
      <c r="AD168" s="40"/>
      <c r="AE168" s="40"/>
      <c r="AT168" s="19" t="s">
        <v>135</v>
      </c>
      <c r="AU168" s="19" t="s">
        <v>84</v>
      </c>
    </row>
    <row r="169" s="2" customFormat="1">
      <c r="A169" s="40"/>
      <c r="B169" s="41"/>
      <c r="C169" s="42"/>
      <c r="D169" s="234" t="s">
        <v>137</v>
      </c>
      <c r="E169" s="42"/>
      <c r="F169" s="238" t="s">
        <v>726</v>
      </c>
      <c r="G169" s="42"/>
      <c r="H169" s="42"/>
      <c r="I169" s="139"/>
      <c r="J169" s="42"/>
      <c r="K169" s="42"/>
      <c r="L169" s="46"/>
      <c r="M169" s="236"/>
      <c r="N169" s="237"/>
      <c r="O169" s="87"/>
      <c r="P169" s="87"/>
      <c r="Q169" s="87"/>
      <c r="R169" s="87"/>
      <c r="S169" s="87"/>
      <c r="T169" s="88"/>
      <c r="U169" s="40"/>
      <c r="V169" s="40"/>
      <c r="W169" s="40"/>
      <c r="X169" s="40"/>
      <c r="Y169" s="40"/>
      <c r="Z169" s="40"/>
      <c r="AA169" s="40"/>
      <c r="AB169" s="40"/>
      <c r="AC169" s="40"/>
      <c r="AD169" s="40"/>
      <c r="AE169" s="40"/>
      <c r="AT169" s="19" t="s">
        <v>137</v>
      </c>
      <c r="AU169" s="19" t="s">
        <v>84</v>
      </c>
    </row>
    <row r="170" s="13" customFormat="1">
      <c r="A170" s="13"/>
      <c r="B170" s="239"/>
      <c r="C170" s="240"/>
      <c r="D170" s="234" t="s">
        <v>139</v>
      </c>
      <c r="E170" s="241" t="s">
        <v>28</v>
      </c>
      <c r="F170" s="242" t="s">
        <v>727</v>
      </c>
      <c r="G170" s="240"/>
      <c r="H170" s="241" t="s">
        <v>28</v>
      </c>
      <c r="I170" s="243"/>
      <c r="J170" s="240"/>
      <c r="K170" s="240"/>
      <c r="L170" s="244"/>
      <c r="M170" s="245"/>
      <c r="N170" s="246"/>
      <c r="O170" s="246"/>
      <c r="P170" s="246"/>
      <c r="Q170" s="246"/>
      <c r="R170" s="246"/>
      <c r="S170" s="246"/>
      <c r="T170" s="247"/>
      <c r="U170" s="13"/>
      <c r="V170" s="13"/>
      <c r="W170" s="13"/>
      <c r="X170" s="13"/>
      <c r="Y170" s="13"/>
      <c r="Z170" s="13"/>
      <c r="AA170" s="13"/>
      <c r="AB170" s="13"/>
      <c r="AC170" s="13"/>
      <c r="AD170" s="13"/>
      <c r="AE170" s="13"/>
      <c r="AT170" s="248" t="s">
        <v>139</v>
      </c>
      <c r="AU170" s="248" t="s">
        <v>84</v>
      </c>
      <c r="AV170" s="13" t="s">
        <v>82</v>
      </c>
      <c r="AW170" s="13" t="s">
        <v>35</v>
      </c>
      <c r="AX170" s="13" t="s">
        <v>74</v>
      </c>
      <c r="AY170" s="248" t="s">
        <v>126</v>
      </c>
    </row>
    <row r="171" s="14" customFormat="1">
      <c r="A171" s="14"/>
      <c r="B171" s="249"/>
      <c r="C171" s="250"/>
      <c r="D171" s="234" t="s">
        <v>139</v>
      </c>
      <c r="E171" s="251" t="s">
        <v>28</v>
      </c>
      <c r="F171" s="252" t="s">
        <v>728</v>
      </c>
      <c r="G171" s="250"/>
      <c r="H171" s="253">
        <v>14.144</v>
      </c>
      <c r="I171" s="254"/>
      <c r="J171" s="250"/>
      <c r="K171" s="250"/>
      <c r="L171" s="255"/>
      <c r="M171" s="256"/>
      <c r="N171" s="257"/>
      <c r="O171" s="257"/>
      <c r="P171" s="257"/>
      <c r="Q171" s="257"/>
      <c r="R171" s="257"/>
      <c r="S171" s="257"/>
      <c r="T171" s="258"/>
      <c r="U171" s="14"/>
      <c r="V171" s="14"/>
      <c r="W171" s="14"/>
      <c r="X171" s="14"/>
      <c r="Y171" s="14"/>
      <c r="Z171" s="14"/>
      <c r="AA171" s="14"/>
      <c r="AB171" s="14"/>
      <c r="AC171" s="14"/>
      <c r="AD171" s="14"/>
      <c r="AE171" s="14"/>
      <c r="AT171" s="259" t="s">
        <v>139</v>
      </c>
      <c r="AU171" s="259" t="s">
        <v>84</v>
      </c>
      <c r="AV171" s="14" t="s">
        <v>84</v>
      </c>
      <c r="AW171" s="14" t="s">
        <v>35</v>
      </c>
      <c r="AX171" s="14" t="s">
        <v>82</v>
      </c>
      <c r="AY171" s="259" t="s">
        <v>126</v>
      </c>
    </row>
    <row r="172" s="2" customFormat="1" ht="16.5" customHeight="1">
      <c r="A172" s="40"/>
      <c r="B172" s="41"/>
      <c r="C172" s="221" t="s">
        <v>240</v>
      </c>
      <c r="D172" s="221" t="s">
        <v>128</v>
      </c>
      <c r="E172" s="222" t="s">
        <v>729</v>
      </c>
      <c r="F172" s="223" t="s">
        <v>730</v>
      </c>
      <c r="G172" s="224" t="s">
        <v>144</v>
      </c>
      <c r="H172" s="225">
        <v>4.2430000000000003</v>
      </c>
      <c r="I172" s="226"/>
      <c r="J172" s="227">
        <f>ROUND(I172*H172,2)</f>
        <v>0</v>
      </c>
      <c r="K172" s="223" t="s">
        <v>132</v>
      </c>
      <c r="L172" s="46"/>
      <c r="M172" s="228" t="s">
        <v>28</v>
      </c>
      <c r="N172" s="229" t="s">
        <v>47</v>
      </c>
      <c r="O172" s="87"/>
      <c r="P172" s="230">
        <f>O172*H172</f>
        <v>0</v>
      </c>
      <c r="Q172" s="230">
        <v>0</v>
      </c>
      <c r="R172" s="230">
        <f>Q172*H172</f>
        <v>0</v>
      </c>
      <c r="S172" s="230">
        <v>0</v>
      </c>
      <c r="T172" s="231">
        <f>S172*H172</f>
        <v>0</v>
      </c>
      <c r="U172" s="40"/>
      <c r="V172" s="40"/>
      <c r="W172" s="40"/>
      <c r="X172" s="40"/>
      <c r="Y172" s="40"/>
      <c r="Z172" s="40"/>
      <c r="AA172" s="40"/>
      <c r="AB172" s="40"/>
      <c r="AC172" s="40"/>
      <c r="AD172" s="40"/>
      <c r="AE172" s="40"/>
      <c r="AR172" s="232" t="s">
        <v>133</v>
      </c>
      <c r="AT172" s="232" t="s">
        <v>128</v>
      </c>
      <c r="AU172" s="232" t="s">
        <v>84</v>
      </c>
      <c r="AY172" s="19" t="s">
        <v>126</v>
      </c>
      <c r="BE172" s="233">
        <f>IF(N172="základní",J172,0)</f>
        <v>0</v>
      </c>
      <c r="BF172" s="233">
        <f>IF(N172="snížená",J172,0)</f>
        <v>0</v>
      </c>
      <c r="BG172" s="233">
        <f>IF(N172="zákl. přenesená",J172,0)</f>
        <v>0</v>
      </c>
      <c r="BH172" s="233">
        <f>IF(N172="sníž. přenesená",J172,0)</f>
        <v>0</v>
      </c>
      <c r="BI172" s="233">
        <f>IF(N172="nulová",J172,0)</f>
        <v>0</v>
      </c>
      <c r="BJ172" s="19" t="s">
        <v>133</v>
      </c>
      <c r="BK172" s="233">
        <f>ROUND(I172*H172,2)</f>
        <v>0</v>
      </c>
      <c r="BL172" s="19" t="s">
        <v>133</v>
      </c>
      <c r="BM172" s="232" t="s">
        <v>731</v>
      </c>
    </row>
    <row r="173" s="2" customFormat="1">
      <c r="A173" s="40"/>
      <c r="B173" s="41"/>
      <c r="C173" s="42"/>
      <c r="D173" s="234" t="s">
        <v>135</v>
      </c>
      <c r="E173" s="42"/>
      <c r="F173" s="235" t="s">
        <v>732</v>
      </c>
      <c r="G173" s="42"/>
      <c r="H173" s="42"/>
      <c r="I173" s="139"/>
      <c r="J173" s="42"/>
      <c r="K173" s="42"/>
      <c r="L173" s="46"/>
      <c r="M173" s="236"/>
      <c r="N173" s="237"/>
      <c r="O173" s="87"/>
      <c r="P173" s="87"/>
      <c r="Q173" s="87"/>
      <c r="R173" s="87"/>
      <c r="S173" s="87"/>
      <c r="T173" s="88"/>
      <c r="U173" s="40"/>
      <c r="V173" s="40"/>
      <c r="W173" s="40"/>
      <c r="X173" s="40"/>
      <c r="Y173" s="40"/>
      <c r="Z173" s="40"/>
      <c r="AA173" s="40"/>
      <c r="AB173" s="40"/>
      <c r="AC173" s="40"/>
      <c r="AD173" s="40"/>
      <c r="AE173" s="40"/>
      <c r="AT173" s="19" t="s">
        <v>135</v>
      </c>
      <c r="AU173" s="19" t="s">
        <v>84</v>
      </c>
    </row>
    <row r="174" s="2" customFormat="1">
      <c r="A174" s="40"/>
      <c r="B174" s="41"/>
      <c r="C174" s="42"/>
      <c r="D174" s="234" t="s">
        <v>137</v>
      </c>
      <c r="E174" s="42"/>
      <c r="F174" s="238" t="s">
        <v>726</v>
      </c>
      <c r="G174" s="42"/>
      <c r="H174" s="42"/>
      <c r="I174" s="139"/>
      <c r="J174" s="42"/>
      <c r="K174" s="42"/>
      <c r="L174" s="46"/>
      <c r="M174" s="236"/>
      <c r="N174" s="237"/>
      <c r="O174" s="87"/>
      <c r="P174" s="87"/>
      <c r="Q174" s="87"/>
      <c r="R174" s="87"/>
      <c r="S174" s="87"/>
      <c r="T174" s="88"/>
      <c r="U174" s="40"/>
      <c r="V174" s="40"/>
      <c r="W174" s="40"/>
      <c r="X174" s="40"/>
      <c r="Y174" s="40"/>
      <c r="Z174" s="40"/>
      <c r="AA174" s="40"/>
      <c r="AB174" s="40"/>
      <c r="AC174" s="40"/>
      <c r="AD174" s="40"/>
      <c r="AE174" s="40"/>
      <c r="AT174" s="19" t="s">
        <v>137</v>
      </c>
      <c r="AU174" s="19" t="s">
        <v>84</v>
      </c>
    </row>
    <row r="175" s="14" customFormat="1">
      <c r="A175" s="14"/>
      <c r="B175" s="249"/>
      <c r="C175" s="250"/>
      <c r="D175" s="234" t="s">
        <v>139</v>
      </c>
      <c r="E175" s="250"/>
      <c r="F175" s="252" t="s">
        <v>733</v>
      </c>
      <c r="G175" s="250"/>
      <c r="H175" s="253">
        <v>4.2430000000000003</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139</v>
      </c>
      <c r="AU175" s="259" t="s">
        <v>84</v>
      </c>
      <c r="AV175" s="14" t="s">
        <v>84</v>
      </c>
      <c r="AW175" s="14" t="s">
        <v>4</v>
      </c>
      <c r="AX175" s="14" t="s">
        <v>82</v>
      </c>
      <c r="AY175" s="259" t="s">
        <v>126</v>
      </c>
    </row>
    <row r="176" s="2" customFormat="1" ht="16.5" customHeight="1">
      <c r="A176" s="40"/>
      <c r="B176" s="41"/>
      <c r="C176" s="221" t="s">
        <v>247</v>
      </c>
      <c r="D176" s="221" t="s">
        <v>128</v>
      </c>
      <c r="E176" s="222" t="s">
        <v>734</v>
      </c>
      <c r="F176" s="223" t="s">
        <v>735</v>
      </c>
      <c r="G176" s="224" t="s">
        <v>144</v>
      </c>
      <c r="H176" s="225">
        <v>69.838999999999999</v>
      </c>
      <c r="I176" s="226"/>
      <c r="J176" s="227">
        <f>ROUND(I176*H176,2)</f>
        <v>0</v>
      </c>
      <c r="K176" s="223" t="s">
        <v>132</v>
      </c>
      <c r="L176" s="46"/>
      <c r="M176" s="228" t="s">
        <v>28</v>
      </c>
      <c r="N176" s="229" t="s">
        <v>47</v>
      </c>
      <c r="O176" s="87"/>
      <c r="P176" s="230">
        <f>O176*H176</f>
        <v>0</v>
      </c>
      <c r="Q176" s="230">
        <v>0</v>
      </c>
      <c r="R176" s="230">
        <f>Q176*H176</f>
        <v>0</v>
      </c>
      <c r="S176" s="230">
        <v>0</v>
      </c>
      <c r="T176" s="231">
        <f>S176*H176</f>
        <v>0</v>
      </c>
      <c r="U176" s="40"/>
      <c r="V176" s="40"/>
      <c r="W176" s="40"/>
      <c r="X176" s="40"/>
      <c r="Y176" s="40"/>
      <c r="Z176" s="40"/>
      <c r="AA176" s="40"/>
      <c r="AB176" s="40"/>
      <c r="AC176" s="40"/>
      <c r="AD176" s="40"/>
      <c r="AE176" s="40"/>
      <c r="AR176" s="232" t="s">
        <v>133</v>
      </c>
      <c r="AT176" s="232" t="s">
        <v>128</v>
      </c>
      <c r="AU176" s="232" t="s">
        <v>84</v>
      </c>
      <c r="AY176" s="19" t="s">
        <v>126</v>
      </c>
      <c r="BE176" s="233">
        <f>IF(N176="základní",J176,0)</f>
        <v>0</v>
      </c>
      <c r="BF176" s="233">
        <f>IF(N176="snížená",J176,0)</f>
        <v>0</v>
      </c>
      <c r="BG176" s="233">
        <f>IF(N176="zákl. přenesená",J176,0)</f>
        <v>0</v>
      </c>
      <c r="BH176" s="233">
        <f>IF(N176="sníž. přenesená",J176,0)</f>
        <v>0</v>
      </c>
      <c r="BI176" s="233">
        <f>IF(N176="nulová",J176,0)</f>
        <v>0</v>
      </c>
      <c r="BJ176" s="19" t="s">
        <v>133</v>
      </c>
      <c r="BK176" s="233">
        <f>ROUND(I176*H176,2)</f>
        <v>0</v>
      </c>
      <c r="BL176" s="19" t="s">
        <v>133</v>
      </c>
      <c r="BM176" s="232" t="s">
        <v>736</v>
      </c>
    </row>
    <row r="177" s="2" customFormat="1">
      <c r="A177" s="40"/>
      <c r="B177" s="41"/>
      <c r="C177" s="42"/>
      <c r="D177" s="234" t="s">
        <v>135</v>
      </c>
      <c r="E177" s="42"/>
      <c r="F177" s="235" t="s">
        <v>737</v>
      </c>
      <c r="G177" s="42"/>
      <c r="H177" s="42"/>
      <c r="I177" s="139"/>
      <c r="J177" s="42"/>
      <c r="K177" s="42"/>
      <c r="L177" s="46"/>
      <c r="M177" s="236"/>
      <c r="N177" s="237"/>
      <c r="O177" s="87"/>
      <c r="P177" s="87"/>
      <c r="Q177" s="87"/>
      <c r="R177" s="87"/>
      <c r="S177" s="87"/>
      <c r="T177" s="88"/>
      <c r="U177" s="40"/>
      <c r="V177" s="40"/>
      <c r="W177" s="40"/>
      <c r="X177" s="40"/>
      <c r="Y177" s="40"/>
      <c r="Z177" s="40"/>
      <c r="AA177" s="40"/>
      <c r="AB177" s="40"/>
      <c r="AC177" s="40"/>
      <c r="AD177" s="40"/>
      <c r="AE177" s="40"/>
      <c r="AT177" s="19" t="s">
        <v>135</v>
      </c>
      <c r="AU177" s="19" t="s">
        <v>84</v>
      </c>
    </row>
    <row r="178" s="2" customFormat="1">
      <c r="A178" s="40"/>
      <c r="B178" s="41"/>
      <c r="C178" s="42"/>
      <c r="D178" s="234" t="s">
        <v>137</v>
      </c>
      <c r="E178" s="42"/>
      <c r="F178" s="238" t="s">
        <v>259</v>
      </c>
      <c r="G178" s="42"/>
      <c r="H178" s="42"/>
      <c r="I178" s="139"/>
      <c r="J178" s="42"/>
      <c r="K178" s="42"/>
      <c r="L178" s="46"/>
      <c r="M178" s="236"/>
      <c r="N178" s="237"/>
      <c r="O178" s="87"/>
      <c r="P178" s="87"/>
      <c r="Q178" s="87"/>
      <c r="R178" s="87"/>
      <c r="S178" s="87"/>
      <c r="T178" s="88"/>
      <c r="U178" s="40"/>
      <c r="V178" s="40"/>
      <c r="W178" s="40"/>
      <c r="X178" s="40"/>
      <c r="Y178" s="40"/>
      <c r="Z178" s="40"/>
      <c r="AA178" s="40"/>
      <c r="AB178" s="40"/>
      <c r="AC178" s="40"/>
      <c r="AD178" s="40"/>
      <c r="AE178" s="40"/>
      <c r="AT178" s="19" t="s">
        <v>137</v>
      </c>
      <c r="AU178" s="19" t="s">
        <v>84</v>
      </c>
    </row>
    <row r="179" s="13" customFormat="1">
      <c r="A179" s="13"/>
      <c r="B179" s="239"/>
      <c r="C179" s="240"/>
      <c r="D179" s="234" t="s">
        <v>139</v>
      </c>
      <c r="E179" s="241" t="s">
        <v>28</v>
      </c>
      <c r="F179" s="242" t="s">
        <v>693</v>
      </c>
      <c r="G179" s="240"/>
      <c r="H179" s="241" t="s">
        <v>28</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139</v>
      </c>
      <c r="AU179" s="248" t="s">
        <v>84</v>
      </c>
      <c r="AV179" s="13" t="s">
        <v>82</v>
      </c>
      <c r="AW179" s="13" t="s">
        <v>35</v>
      </c>
      <c r="AX179" s="13" t="s">
        <v>74</v>
      </c>
      <c r="AY179" s="248" t="s">
        <v>126</v>
      </c>
    </row>
    <row r="180" s="13" customFormat="1">
      <c r="A180" s="13"/>
      <c r="B180" s="239"/>
      <c r="C180" s="240"/>
      <c r="D180" s="234" t="s">
        <v>139</v>
      </c>
      <c r="E180" s="241" t="s">
        <v>28</v>
      </c>
      <c r="F180" s="242" t="s">
        <v>738</v>
      </c>
      <c r="G180" s="240"/>
      <c r="H180" s="241" t="s">
        <v>28</v>
      </c>
      <c r="I180" s="243"/>
      <c r="J180" s="240"/>
      <c r="K180" s="240"/>
      <c r="L180" s="244"/>
      <c r="M180" s="245"/>
      <c r="N180" s="246"/>
      <c r="O180" s="246"/>
      <c r="P180" s="246"/>
      <c r="Q180" s="246"/>
      <c r="R180" s="246"/>
      <c r="S180" s="246"/>
      <c r="T180" s="247"/>
      <c r="U180" s="13"/>
      <c r="V180" s="13"/>
      <c r="W180" s="13"/>
      <c r="X180" s="13"/>
      <c r="Y180" s="13"/>
      <c r="Z180" s="13"/>
      <c r="AA180" s="13"/>
      <c r="AB180" s="13"/>
      <c r="AC180" s="13"/>
      <c r="AD180" s="13"/>
      <c r="AE180" s="13"/>
      <c r="AT180" s="248" t="s">
        <v>139</v>
      </c>
      <c r="AU180" s="248" t="s">
        <v>84</v>
      </c>
      <c r="AV180" s="13" t="s">
        <v>82</v>
      </c>
      <c r="AW180" s="13" t="s">
        <v>35</v>
      </c>
      <c r="AX180" s="13" t="s">
        <v>74</v>
      </c>
      <c r="AY180" s="248" t="s">
        <v>126</v>
      </c>
    </row>
    <row r="181" s="14" customFormat="1">
      <c r="A181" s="14"/>
      <c r="B181" s="249"/>
      <c r="C181" s="250"/>
      <c r="D181" s="234" t="s">
        <v>139</v>
      </c>
      <c r="E181" s="251" t="s">
        <v>28</v>
      </c>
      <c r="F181" s="252" t="s">
        <v>739</v>
      </c>
      <c r="G181" s="250"/>
      <c r="H181" s="253">
        <v>10.608000000000001</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139</v>
      </c>
      <c r="AU181" s="259" t="s">
        <v>84</v>
      </c>
      <c r="AV181" s="14" t="s">
        <v>84</v>
      </c>
      <c r="AW181" s="14" t="s">
        <v>35</v>
      </c>
      <c r="AX181" s="14" t="s">
        <v>74</v>
      </c>
      <c r="AY181" s="259" t="s">
        <v>126</v>
      </c>
    </row>
    <row r="182" s="13" customFormat="1">
      <c r="A182" s="13"/>
      <c r="B182" s="239"/>
      <c r="C182" s="240"/>
      <c r="D182" s="234" t="s">
        <v>139</v>
      </c>
      <c r="E182" s="241" t="s">
        <v>28</v>
      </c>
      <c r="F182" s="242" t="s">
        <v>740</v>
      </c>
      <c r="G182" s="240"/>
      <c r="H182" s="241" t="s">
        <v>28</v>
      </c>
      <c r="I182" s="243"/>
      <c r="J182" s="240"/>
      <c r="K182" s="240"/>
      <c r="L182" s="244"/>
      <c r="M182" s="245"/>
      <c r="N182" s="246"/>
      <c r="O182" s="246"/>
      <c r="P182" s="246"/>
      <c r="Q182" s="246"/>
      <c r="R182" s="246"/>
      <c r="S182" s="246"/>
      <c r="T182" s="247"/>
      <c r="U182" s="13"/>
      <c r="V182" s="13"/>
      <c r="W182" s="13"/>
      <c r="X182" s="13"/>
      <c r="Y182" s="13"/>
      <c r="Z182" s="13"/>
      <c r="AA182" s="13"/>
      <c r="AB182" s="13"/>
      <c r="AC182" s="13"/>
      <c r="AD182" s="13"/>
      <c r="AE182" s="13"/>
      <c r="AT182" s="248" t="s">
        <v>139</v>
      </c>
      <c r="AU182" s="248" t="s">
        <v>84</v>
      </c>
      <c r="AV182" s="13" t="s">
        <v>82</v>
      </c>
      <c r="AW182" s="13" t="s">
        <v>35</v>
      </c>
      <c r="AX182" s="13" t="s">
        <v>74</v>
      </c>
      <c r="AY182" s="248" t="s">
        <v>126</v>
      </c>
    </row>
    <row r="183" s="14" customFormat="1">
      <c r="A183" s="14"/>
      <c r="B183" s="249"/>
      <c r="C183" s="250"/>
      <c r="D183" s="234" t="s">
        <v>139</v>
      </c>
      <c r="E183" s="251" t="s">
        <v>28</v>
      </c>
      <c r="F183" s="252" t="s">
        <v>741</v>
      </c>
      <c r="G183" s="250"/>
      <c r="H183" s="253">
        <v>1.4930000000000001</v>
      </c>
      <c r="I183" s="254"/>
      <c r="J183" s="250"/>
      <c r="K183" s="250"/>
      <c r="L183" s="255"/>
      <c r="M183" s="256"/>
      <c r="N183" s="257"/>
      <c r="O183" s="257"/>
      <c r="P183" s="257"/>
      <c r="Q183" s="257"/>
      <c r="R183" s="257"/>
      <c r="S183" s="257"/>
      <c r="T183" s="258"/>
      <c r="U183" s="14"/>
      <c r="V183" s="14"/>
      <c r="W183" s="14"/>
      <c r="X183" s="14"/>
      <c r="Y183" s="14"/>
      <c r="Z183" s="14"/>
      <c r="AA183" s="14"/>
      <c r="AB183" s="14"/>
      <c r="AC183" s="14"/>
      <c r="AD183" s="14"/>
      <c r="AE183" s="14"/>
      <c r="AT183" s="259" t="s">
        <v>139</v>
      </c>
      <c r="AU183" s="259" t="s">
        <v>84</v>
      </c>
      <c r="AV183" s="14" t="s">
        <v>84</v>
      </c>
      <c r="AW183" s="14" t="s">
        <v>35</v>
      </c>
      <c r="AX183" s="14" t="s">
        <v>74</v>
      </c>
      <c r="AY183" s="259" t="s">
        <v>126</v>
      </c>
    </row>
    <row r="184" s="13" customFormat="1">
      <c r="A184" s="13"/>
      <c r="B184" s="239"/>
      <c r="C184" s="240"/>
      <c r="D184" s="234" t="s">
        <v>139</v>
      </c>
      <c r="E184" s="241" t="s">
        <v>28</v>
      </c>
      <c r="F184" s="242" t="s">
        <v>742</v>
      </c>
      <c r="G184" s="240"/>
      <c r="H184" s="241" t="s">
        <v>28</v>
      </c>
      <c r="I184" s="243"/>
      <c r="J184" s="240"/>
      <c r="K184" s="240"/>
      <c r="L184" s="244"/>
      <c r="M184" s="245"/>
      <c r="N184" s="246"/>
      <c r="O184" s="246"/>
      <c r="P184" s="246"/>
      <c r="Q184" s="246"/>
      <c r="R184" s="246"/>
      <c r="S184" s="246"/>
      <c r="T184" s="247"/>
      <c r="U184" s="13"/>
      <c r="V184" s="13"/>
      <c r="W184" s="13"/>
      <c r="X184" s="13"/>
      <c r="Y184" s="13"/>
      <c r="Z184" s="13"/>
      <c r="AA184" s="13"/>
      <c r="AB184" s="13"/>
      <c r="AC184" s="13"/>
      <c r="AD184" s="13"/>
      <c r="AE184" s="13"/>
      <c r="AT184" s="248" t="s">
        <v>139</v>
      </c>
      <c r="AU184" s="248" t="s">
        <v>84</v>
      </c>
      <c r="AV184" s="13" t="s">
        <v>82</v>
      </c>
      <c r="AW184" s="13" t="s">
        <v>35</v>
      </c>
      <c r="AX184" s="13" t="s">
        <v>74</v>
      </c>
      <c r="AY184" s="248" t="s">
        <v>126</v>
      </c>
    </row>
    <row r="185" s="14" customFormat="1">
      <c r="A185" s="14"/>
      <c r="B185" s="249"/>
      <c r="C185" s="250"/>
      <c r="D185" s="234" t="s">
        <v>139</v>
      </c>
      <c r="E185" s="251" t="s">
        <v>28</v>
      </c>
      <c r="F185" s="252" t="s">
        <v>743</v>
      </c>
      <c r="G185" s="250"/>
      <c r="H185" s="253">
        <v>44.238</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139</v>
      </c>
      <c r="AU185" s="259" t="s">
        <v>84</v>
      </c>
      <c r="AV185" s="14" t="s">
        <v>84</v>
      </c>
      <c r="AW185" s="14" t="s">
        <v>35</v>
      </c>
      <c r="AX185" s="14" t="s">
        <v>74</v>
      </c>
      <c r="AY185" s="259" t="s">
        <v>126</v>
      </c>
    </row>
    <row r="186" s="14" customFormat="1">
      <c r="A186" s="14"/>
      <c r="B186" s="249"/>
      <c r="C186" s="250"/>
      <c r="D186" s="234" t="s">
        <v>139</v>
      </c>
      <c r="E186" s="251" t="s">
        <v>28</v>
      </c>
      <c r="F186" s="252" t="s">
        <v>744</v>
      </c>
      <c r="G186" s="250"/>
      <c r="H186" s="253">
        <v>3.5</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139</v>
      </c>
      <c r="AU186" s="259" t="s">
        <v>84</v>
      </c>
      <c r="AV186" s="14" t="s">
        <v>84</v>
      </c>
      <c r="AW186" s="14" t="s">
        <v>35</v>
      </c>
      <c r="AX186" s="14" t="s">
        <v>74</v>
      </c>
      <c r="AY186" s="259" t="s">
        <v>126</v>
      </c>
    </row>
    <row r="187" s="13" customFormat="1">
      <c r="A187" s="13"/>
      <c r="B187" s="239"/>
      <c r="C187" s="240"/>
      <c r="D187" s="234" t="s">
        <v>139</v>
      </c>
      <c r="E187" s="241" t="s">
        <v>28</v>
      </c>
      <c r="F187" s="242" t="s">
        <v>745</v>
      </c>
      <c r="G187" s="240"/>
      <c r="H187" s="241" t="s">
        <v>28</v>
      </c>
      <c r="I187" s="243"/>
      <c r="J187" s="240"/>
      <c r="K187" s="240"/>
      <c r="L187" s="244"/>
      <c r="M187" s="245"/>
      <c r="N187" s="246"/>
      <c r="O187" s="246"/>
      <c r="P187" s="246"/>
      <c r="Q187" s="246"/>
      <c r="R187" s="246"/>
      <c r="S187" s="246"/>
      <c r="T187" s="247"/>
      <c r="U187" s="13"/>
      <c r="V187" s="13"/>
      <c r="W187" s="13"/>
      <c r="X187" s="13"/>
      <c r="Y187" s="13"/>
      <c r="Z187" s="13"/>
      <c r="AA187" s="13"/>
      <c r="AB187" s="13"/>
      <c r="AC187" s="13"/>
      <c r="AD187" s="13"/>
      <c r="AE187" s="13"/>
      <c r="AT187" s="248" t="s">
        <v>139</v>
      </c>
      <c r="AU187" s="248" t="s">
        <v>84</v>
      </c>
      <c r="AV187" s="13" t="s">
        <v>82</v>
      </c>
      <c r="AW187" s="13" t="s">
        <v>35</v>
      </c>
      <c r="AX187" s="13" t="s">
        <v>74</v>
      </c>
      <c r="AY187" s="248" t="s">
        <v>126</v>
      </c>
    </row>
    <row r="188" s="14" customFormat="1">
      <c r="A188" s="14"/>
      <c r="B188" s="249"/>
      <c r="C188" s="250"/>
      <c r="D188" s="234" t="s">
        <v>139</v>
      </c>
      <c r="E188" s="251" t="s">
        <v>28</v>
      </c>
      <c r="F188" s="252" t="s">
        <v>746</v>
      </c>
      <c r="G188" s="250"/>
      <c r="H188" s="253">
        <v>10</v>
      </c>
      <c r="I188" s="254"/>
      <c r="J188" s="250"/>
      <c r="K188" s="250"/>
      <c r="L188" s="255"/>
      <c r="M188" s="256"/>
      <c r="N188" s="257"/>
      <c r="O188" s="257"/>
      <c r="P188" s="257"/>
      <c r="Q188" s="257"/>
      <c r="R188" s="257"/>
      <c r="S188" s="257"/>
      <c r="T188" s="258"/>
      <c r="U188" s="14"/>
      <c r="V188" s="14"/>
      <c r="W188" s="14"/>
      <c r="X188" s="14"/>
      <c r="Y188" s="14"/>
      <c r="Z188" s="14"/>
      <c r="AA188" s="14"/>
      <c r="AB188" s="14"/>
      <c r="AC188" s="14"/>
      <c r="AD188" s="14"/>
      <c r="AE188" s="14"/>
      <c r="AT188" s="259" t="s">
        <v>139</v>
      </c>
      <c r="AU188" s="259" t="s">
        <v>84</v>
      </c>
      <c r="AV188" s="14" t="s">
        <v>84</v>
      </c>
      <c r="AW188" s="14" t="s">
        <v>35</v>
      </c>
      <c r="AX188" s="14" t="s">
        <v>74</v>
      </c>
      <c r="AY188" s="259" t="s">
        <v>126</v>
      </c>
    </row>
    <row r="189" s="15" customFormat="1">
      <c r="A189" s="15"/>
      <c r="B189" s="260"/>
      <c r="C189" s="261"/>
      <c r="D189" s="234" t="s">
        <v>139</v>
      </c>
      <c r="E189" s="262" t="s">
        <v>28</v>
      </c>
      <c r="F189" s="263" t="s">
        <v>155</v>
      </c>
      <c r="G189" s="261"/>
      <c r="H189" s="264">
        <v>69.838999999999999</v>
      </c>
      <c r="I189" s="265"/>
      <c r="J189" s="261"/>
      <c r="K189" s="261"/>
      <c r="L189" s="266"/>
      <c r="M189" s="267"/>
      <c r="N189" s="268"/>
      <c r="O189" s="268"/>
      <c r="P189" s="268"/>
      <c r="Q189" s="268"/>
      <c r="R189" s="268"/>
      <c r="S189" s="268"/>
      <c r="T189" s="269"/>
      <c r="U189" s="15"/>
      <c r="V189" s="15"/>
      <c r="W189" s="15"/>
      <c r="X189" s="15"/>
      <c r="Y189" s="15"/>
      <c r="Z189" s="15"/>
      <c r="AA189" s="15"/>
      <c r="AB189" s="15"/>
      <c r="AC189" s="15"/>
      <c r="AD189" s="15"/>
      <c r="AE189" s="15"/>
      <c r="AT189" s="270" t="s">
        <v>139</v>
      </c>
      <c r="AU189" s="270" t="s">
        <v>84</v>
      </c>
      <c r="AV189" s="15" t="s">
        <v>133</v>
      </c>
      <c r="AW189" s="15" t="s">
        <v>35</v>
      </c>
      <c r="AX189" s="15" t="s">
        <v>82</v>
      </c>
      <c r="AY189" s="270" t="s">
        <v>126</v>
      </c>
    </row>
    <row r="190" s="2" customFormat="1" ht="16.5" customHeight="1">
      <c r="A190" s="40"/>
      <c r="B190" s="41"/>
      <c r="C190" s="221" t="s">
        <v>254</v>
      </c>
      <c r="D190" s="221" t="s">
        <v>128</v>
      </c>
      <c r="E190" s="222" t="s">
        <v>747</v>
      </c>
      <c r="F190" s="223" t="s">
        <v>748</v>
      </c>
      <c r="G190" s="224" t="s">
        <v>144</v>
      </c>
      <c r="H190" s="225">
        <v>29.762</v>
      </c>
      <c r="I190" s="226"/>
      <c r="J190" s="227">
        <f>ROUND(I190*H190,2)</f>
        <v>0</v>
      </c>
      <c r="K190" s="223" t="s">
        <v>132</v>
      </c>
      <c r="L190" s="46"/>
      <c r="M190" s="228" t="s">
        <v>28</v>
      </c>
      <c r="N190" s="229" t="s">
        <v>47</v>
      </c>
      <c r="O190" s="87"/>
      <c r="P190" s="230">
        <f>O190*H190</f>
        <v>0</v>
      </c>
      <c r="Q190" s="230">
        <v>0</v>
      </c>
      <c r="R190" s="230">
        <f>Q190*H190</f>
        <v>0</v>
      </c>
      <c r="S190" s="230">
        <v>0</v>
      </c>
      <c r="T190" s="231">
        <f>S190*H190</f>
        <v>0</v>
      </c>
      <c r="U190" s="40"/>
      <c r="V190" s="40"/>
      <c r="W190" s="40"/>
      <c r="X190" s="40"/>
      <c r="Y190" s="40"/>
      <c r="Z190" s="40"/>
      <c r="AA190" s="40"/>
      <c r="AB190" s="40"/>
      <c r="AC190" s="40"/>
      <c r="AD190" s="40"/>
      <c r="AE190" s="40"/>
      <c r="AR190" s="232" t="s">
        <v>133</v>
      </c>
      <c r="AT190" s="232" t="s">
        <v>128</v>
      </c>
      <c r="AU190" s="232" t="s">
        <v>84</v>
      </c>
      <c r="AY190" s="19" t="s">
        <v>126</v>
      </c>
      <c r="BE190" s="233">
        <f>IF(N190="základní",J190,0)</f>
        <v>0</v>
      </c>
      <c r="BF190" s="233">
        <f>IF(N190="snížená",J190,0)</f>
        <v>0</v>
      </c>
      <c r="BG190" s="233">
        <f>IF(N190="zákl. přenesená",J190,0)</f>
        <v>0</v>
      </c>
      <c r="BH190" s="233">
        <f>IF(N190="sníž. přenesená",J190,0)</f>
        <v>0</v>
      </c>
      <c r="BI190" s="233">
        <f>IF(N190="nulová",J190,0)</f>
        <v>0</v>
      </c>
      <c r="BJ190" s="19" t="s">
        <v>133</v>
      </c>
      <c r="BK190" s="233">
        <f>ROUND(I190*H190,2)</f>
        <v>0</v>
      </c>
      <c r="BL190" s="19" t="s">
        <v>133</v>
      </c>
      <c r="BM190" s="232" t="s">
        <v>749</v>
      </c>
    </row>
    <row r="191" s="2" customFormat="1">
      <c r="A191" s="40"/>
      <c r="B191" s="41"/>
      <c r="C191" s="42"/>
      <c r="D191" s="234" t="s">
        <v>135</v>
      </c>
      <c r="E191" s="42"/>
      <c r="F191" s="235" t="s">
        <v>750</v>
      </c>
      <c r="G191" s="42"/>
      <c r="H191" s="42"/>
      <c r="I191" s="139"/>
      <c r="J191" s="42"/>
      <c r="K191" s="42"/>
      <c r="L191" s="46"/>
      <c r="M191" s="236"/>
      <c r="N191" s="237"/>
      <c r="O191" s="87"/>
      <c r="P191" s="87"/>
      <c r="Q191" s="87"/>
      <c r="R191" s="87"/>
      <c r="S191" s="87"/>
      <c r="T191" s="88"/>
      <c r="U191" s="40"/>
      <c r="V191" s="40"/>
      <c r="W191" s="40"/>
      <c r="X191" s="40"/>
      <c r="Y191" s="40"/>
      <c r="Z191" s="40"/>
      <c r="AA191" s="40"/>
      <c r="AB191" s="40"/>
      <c r="AC191" s="40"/>
      <c r="AD191" s="40"/>
      <c r="AE191" s="40"/>
      <c r="AT191" s="19" t="s">
        <v>135</v>
      </c>
      <c r="AU191" s="19" t="s">
        <v>84</v>
      </c>
    </row>
    <row r="192" s="2" customFormat="1">
      <c r="A192" s="40"/>
      <c r="B192" s="41"/>
      <c r="C192" s="42"/>
      <c r="D192" s="234" t="s">
        <v>137</v>
      </c>
      <c r="E192" s="42"/>
      <c r="F192" s="238" t="s">
        <v>751</v>
      </c>
      <c r="G192" s="42"/>
      <c r="H192" s="42"/>
      <c r="I192" s="139"/>
      <c r="J192" s="42"/>
      <c r="K192" s="42"/>
      <c r="L192" s="46"/>
      <c r="M192" s="236"/>
      <c r="N192" s="237"/>
      <c r="O192" s="87"/>
      <c r="P192" s="87"/>
      <c r="Q192" s="87"/>
      <c r="R192" s="87"/>
      <c r="S192" s="87"/>
      <c r="T192" s="88"/>
      <c r="U192" s="40"/>
      <c r="V192" s="40"/>
      <c r="W192" s="40"/>
      <c r="X192" s="40"/>
      <c r="Y192" s="40"/>
      <c r="Z192" s="40"/>
      <c r="AA192" s="40"/>
      <c r="AB192" s="40"/>
      <c r="AC192" s="40"/>
      <c r="AD192" s="40"/>
      <c r="AE192" s="40"/>
      <c r="AT192" s="19" t="s">
        <v>137</v>
      </c>
      <c r="AU192" s="19" t="s">
        <v>84</v>
      </c>
    </row>
    <row r="193" s="13" customFormat="1">
      <c r="A193" s="13"/>
      <c r="B193" s="239"/>
      <c r="C193" s="240"/>
      <c r="D193" s="234" t="s">
        <v>139</v>
      </c>
      <c r="E193" s="241" t="s">
        <v>28</v>
      </c>
      <c r="F193" s="242" t="s">
        <v>752</v>
      </c>
      <c r="G193" s="240"/>
      <c r="H193" s="241" t="s">
        <v>28</v>
      </c>
      <c r="I193" s="243"/>
      <c r="J193" s="240"/>
      <c r="K193" s="240"/>
      <c r="L193" s="244"/>
      <c r="M193" s="245"/>
      <c r="N193" s="246"/>
      <c r="O193" s="246"/>
      <c r="P193" s="246"/>
      <c r="Q193" s="246"/>
      <c r="R193" s="246"/>
      <c r="S193" s="246"/>
      <c r="T193" s="247"/>
      <c r="U193" s="13"/>
      <c r="V193" s="13"/>
      <c r="W193" s="13"/>
      <c r="X193" s="13"/>
      <c r="Y193" s="13"/>
      <c r="Z193" s="13"/>
      <c r="AA193" s="13"/>
      <c r="AB193" s="13"/>
      <c r="AC193" s="13"/>
      <c r="AD193" s="13"/>
      <c r="AE193" s="13"/>
      <c r="AT193" s="248" t="s">
        <v>139</v>
      </c>
      <c r="AU193" s="248" t="s">
        <v>84</v>
      </c>
      <c r="AV193" s="13" t="s">
        <v>82</v>
      </c>
      <c r="AW193" s="13" t="s">
        <v>35</v>
      </c>
      <c r="AX193" s="13" t="s">
        <v>74</v>
      </c>
      <c r="AY193" s="248" t="s">
        <v>126</v>
      </c>
    </row>
    <row r="194" s="14" customFormat="1">
      <c r="A194" s="14"/>
      <c r="B194" s="249"/>
      <c r="C194" s="250"/>
      <c r="D194" s="234" t="s">
        <v>139</v>
      </c>
      <c r="E194" s="251" t="s">
        <v>28</v>
      </c>
      <c r="F194" s="252" t="s">
        <v>753</v>
      </c>
      <c r="G194" s="250"/>
      <c r="H194" s="253">
        <v>29.469000000000001</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139</v>
      </c>
      <c r="AU194" s="259" t="s">
        <v>84</v>
      </c>
      <c r="AV194" s="14" t="s">
        <v>84</v>
      </c>
      <c r="AW194" s="14" t="s">
        <v>35</v>
      </c>
      <c r="AX194" s="14" t="s">
        <v>74</v>
      </c>
      <c r="AY194" s="259" t="s">
        <v>126</v>
      </c>
    </row>
    <row r="195" s="13" customFormat="1">
      <c r="A195" s="13"/>
      <c r="B195" s="239"/>
      <c r="C195" s="240"/>
      <c r="D195" s="234" t="s">
        <v>139</v>
      </c>
      <c r="E195" s="241" t="s">
        <v>28</v>
      </c>
      <c r="F195" s="242" t="s">
        <v>754</v>
      </c>
      <c r="G195" s="240"/>
      <c r="H195" s="241" t="s">
        <v>28</v>
      </c>
      <c r="I195" s="243"/>
      <c r="J195" s="240"/>
      <c r="K195" s="240"/>
      <c r="L195" s="244"/>
      <c r="M195" s="245"/>
      <c r="N195" s="246"/>
      <c r="O195" s="246"/>
      <c r="P195" s="246"/>
      <c r="Q195" s="246"/>
      <c r="R195" s="246"/>
      <c r="S195" s="246"/>
      <c r="T195" s="247"/>
      <c r="U195" s="13"/>
      <c r="V195" s="13"/>
      <c r="W195" s="13"/>
      <c r="X195" s="13"/>
      <c r="Y195" s="13"/>
      <c r="Z195" s="13"/>
      <c r="AA195" s="13"/>
      <c r="AB195" s="13"/>
      <c r="AC195" s="13"/>
      <c r="AD195" s="13"/>
      <c r="AE195" s="13"/>
      <c r="AT195" s="248" t="s">
        <v>139</v>
      </c>
      <c r="AU195" s="248" t="s">
        <v>84</v>
      </c>
      <c r="AV195" s="13" t="s">
        <v>82</v>
      </c>
      <c r="AW195" s="13" t="s">
        <v>35</v>
      </c>
      <c r="AX195" s="13" t="s">
        <v>74</v>
      </c>
      <c r="AY195" s="248" t="s">
        <v>126</v>
      </c>
    </row>
    <row r="196" s="14" customFormat="1">
      <c r="A196" s="14"/>
      <c r="B196" s="249"/>
      <c r="C196" s="250"/>
      <c r="D196" s="234" t="s">
        <v>139</v>
      </c>
      <c r="E196" s="251" t="s">
        <v>28</v>
      </c>
      <c r="F196" s="252" t="s">
        <v>755</v>
      </c>
      <c r="G196" s="250"/>
      <c r="H196" s="253">
        <v>0.29299999999999998</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139</v>
      </c>
      <c r="AU196" s="259" t="s">
        <v>84</v>
      </c>
      <c r="AV196" s="14" t="s">
        <v>84</v>
      </c>
      <c r="AW196" s="14" t="s">
        <v>35</v>
      </c>
      <c r="AX196" s="14" t="s">
        <v>74</v>
      </c>
      <c r="AY196" s="259" t="s">
        <v>126</v>
      </c>
    </row>
    <row r="197" s="15" customFormat="1">
      <c r="A197" s="15"/>
      <c r="B197" s="260"/>
      <c r="C197" s="261"/>
      <c r="D197" s="234" t="s">
        <v>139</v>
      </c>
      <c r="E197" s="262" t="s">
        <v>28</v>
      </c>
      <c r="F197" s="263" t="s">
        <v>155</v>
      </c>
      <c r="G197" s="261"/>
      <c r="H197" s="264">
        <v>29.762</v>
      </c>
      <c r="I197" s="265"/>
      <c r="J197" s="261"/>
      <c r="K197" s="261"/>
      <c r="L197" s="266"/>
      <c r="M197" s="267"/>
      <c r="N197" s="268"/>
      <c r="O197" s="268"/>
      <c r="P197" s="268"/>
      <c r="Q197" s="268"/>
      <c r="R197" s="268"/>
      <c r="S197" s="268"/>
      <c r="T197" s="269"/>
      <c r="U197" s="15"/>
      <c r="V197" s="15"/>
      <c r="W197" s="15"/>
      <c r="X197" s="15"/>
      <c r="Y197" s="15"/>
      <c r="Z197" s="15"/>
      <c r="AA197" s="15"/>
      <c r="AB197" s="15"/>
      <c r="AC197" s="15"/>
      <c r="AD197" s="15"/>
      <c r="AE197" s="15"/>
      <c r="AT197" s="270" t="s">
        <v>139</v>
      </c>
      <c r="AU197" s="270" t="s">
        <v>84</v>
      </c>
      <c r="AV197" s="15" t="s">
        <v>133</v>
      </c>
      <c r="AW197" s="15" t="s">
        <v>35</v>
      </c>
      <c r="AX197" s="15" t="s">
        <v>82</v>
      </c>
      <c r="AY197" s="270" t="s">
        <v>126</v>
      </c>
    </row>
    <row r="198" s="2" customFormat="1" ht="16.5" customHeight="1">
      <c r="A198" s="40"/>
      <c r="B198" s="41"/>
      <c r="C198" s="221" t="s">
        <v>262</v>
      </c>
      <c r="D198" s="221" t="s">
        <v>128</v>
      </c>
      <c r="E198" s="222" t="s">
        <v>756</v>
      </c>
      <c r="F198" s="223" t="s">
        <v>757</v>
      </c>
      <c r="G198" s="224" t="s">
        <v>144</v>
      </c>
      <c r="H198" s="225">
        <v>40.369999999999997</v>
      </c>
      <c r="I198" s="226"/>
      <c r="J198" s="227">
        <f>ROUND(I198*H198,2)</f>
        <v>0</v>
      </c>
      <c r="K198" s="223" t="s">
        <v>132</v>
      </c>
      <c r="L198" s="46"/>
      <c r="M198" s="228" t="s">
        <v>28</v>
      </c>
      <c r="N198" s="229" t="s">
        <v>47</v>
      </c>
      <c r="O198" s="87"/>
      <c r="P198" s="230">
        <f>O198*H198</f>
        <v>0</v>
      </c>
      <c r="Q198" s="230">
        <v>0</v>
      </c>
      <c r="R198" s="230">
        <f>Q198*H198</f>
        <v>0</v>
      </c>
      <c r="S198" s="230">
        <v>0</v>
      </c>
      <c r="T198" s="231">
        <f>S198*H198</f>
        <v>0</v>
      </c>
      <c r="U198" s="40"/>
      <c r="V198" s="40"/>
      <c r="W198" s="40"/>
      <c r="X198" s="40"/>
      <c r="Y198" s="40"/>
      <c r="Z198" s="40"/>
      <c r="AA198" s="40"/>
      <c r="AB198" s="40"/>
      <c r="AC198" s="40"/>
      <c r="AD198" s="40"/>
      <c r="AE198" s="40"/>
      <c r="AR198" s="232" t="s">
        <v>133</v>
      </c>
      <c r="AT198" s="232" t="s">
        <v>128</v>
      </c>
      <c r="AU198" s="232" t="s">
        <v>84</v>
      </c>
      <c r="AY198" s="19" t="s">
        <v>126</v>
      </c>
      <c r="BE198" s="233">
        <f>IF(N198="základní",J198,0)</f>
        <v>0</v>
      </c>
      <c r="BF198" s="233">
        <f>IF(N198="snížená",J198,0)</f>
        <v>0</v>
      </c>
      <c r="BG198" s="233">
        <f>IF(N198="zákl. přenesená",J198,0)</f>
        <v>0</v>
      </c>
      <c r="BH198" s="233">
        <f>IF(N198="sníž. přenesená",J198,0)</f>
        <v>0</v>
      </c>
      <c r="BI198" s="233">
        <f>IF(N198="nulová",J198,0)</f>
        <v>0</v>
      </c>
      <c r="BJ198" s="19" t="s">
        <v>133</v>
      </c>
      <c r="BK198" s="233">
        <f>ROUND(I198*H198,2)</f>
        <v>0</v>
      </c>
      <c r="BL198" s="19" t="s">
        <v>133</v>
      </c>
      <c r="BM198" s="232" t="s">
        <v>758</v>
      </c>
    </row>
    <row r="199" s="2" customFormat="1">
      <c r="A199" s="40"/>
      <c r="B199" s="41"/>
      <c r="C199" s="42"/>
      <c r="D199" s="234" t="s">
        <v>135</v>
      </c>
      <c r="E199" s="42"/>
      <c r="F199" s="235" t="s">
        <v>757</v>
      </c>
      <c r="G199" s="42"/>
      <c r="H199" s="42"/>
      <c r="I199" s="139"/>
      <c r="J199" s="42"/>
      <c r="K199" s="42"/>
      <c r="L199" s="46"/>
      <c r="M199" s="236"/>
      <c r="N199" s="237"/>
      <c r="O199" s="87"/>
      <c r="P199" s="87"/>
      <c r="Q199" s="87"/>
      <c r="R199" s="87"/>
      <c r="S199" s="87"/>
      <c r="T199" s="88"/>
      <c r="U199" s="40"/>
      <c r="V199" s="40"/>
      <c r="W199" s="40"/>
      <c r="X199" s="40"/>
      <c r="Y199" s="40"/>
      <c r="Z199" s="40"/>
      <c r="AA199" s="40"/>
      <c r="AB199" s="40"/>
      <c r="AC199" s="40"/>
      <c r="AD199" s="40"/>
      <c r="AE199" s="40"/>
      <c r="AT199" s="19" t="s">
        <v>135</v>
      </c>
      <c r="AU199" s="19" t="s">
        <v>84</v>
      </c>
    </row>
    <row r="200" s="2" customFormat="1">
      <c r="A200" s="40"/>
      <c r="B200" s="41"/>
      <c r="C200" s="42"/>
      <c r="D200" s="234" t="s">
        <v>137</v>
      </c>
      <c r="E200" s="42"/>
      <c r="F200" s="238" t="s">
        <v>272</v>
      </c>
      <c r="G200" s="42"/>
      <c r="H200" s="42"/>
      <c r="I200" s="139"/>
      <c r="J200" s="42"/>
      <c r="K200" s="42"/>
      <c r="L200" s="46"/>
      <c r="M200" s="236"/>
      <c r="N200" s="237"/>
      <c r="O200" s="87"/>
      <c r="P200" s="87"/>
      <c r="Q200" s="87"/>
      <c r="R200" s="87"/>
      <c r="S200" s="87"/>
      <c r="T200" s="88"/>
      <c r="U200" s="40"/>
      <c r="V200" s="40"/>
      <c r="W200" s="40"/>
      <c r="X200" s="40"/>
      <c r="Y200" s="40"/>
      <c r="Z200" s="40"/>
      <c r="AA200" s="40"/>
      <c r="AB200" s="40"/>
      <c r="AC200" s="40"/>
      <c r="AD200" s="40"/>
      <c r="AE200" s="40"/>
      <c r="AT200" s="19" t="s">
        <v>137</v>
      </c>
      <c r="AU200" s="19" t="s">
        <v>84</v>
      </c>
    </row>
    <row r="201" s="13" customFormat="1">
      <c r="A201" s="13"/>
      <c r="B201" s="239"/>
      <c r="C201" s="240"/>
      <c r="D201" s="234" t="s">
        <v>139</v>
      </c>
      <c r="E201" s="241" t="s">
        <v>28</v>
      </c>
      <c r="F201" s="242" t="s">
        <v>759</v>
      </c>
      <c r="G201" s="240"/>
      <c r="H201" s="241" t="s">
        <v>28</v>
      </c>
      <c r="I201" s="243"/>
      <c r="J201" s="240"/>
      <c r="K201" s="240"/>
      <c r="L201" s="244"/>
      <c r="M201" s="245"/>
      <c r="N201" s="246"/>
      <c r="O201" s="246"/>
      <c r="P201" s="246"/>
      <c r="Q201" s="246"/>
      <c r="R201" s="246"/>
      <c r="S201" s="246"/>
      <c r="T201" s="247"/>
      <c r="U201" s="13"/>
      <c r="V201" s="13"/>
      <c r="W201" s="13"/>
      <c r="X201" s="13"/>
      <c r="Y201" s="13"/>
      <c r="Z201" s="13"/>
      <c r="AA201" s="13"/>
      <c r="AB201" s="13"/>
      <c r="AC201" s="13"/>
      <c r="AD201" s="13"/>
      <c r="AE201" s="13"/>
      <c r="AT201" s="248" t="s">
        <v>139</v>
      </c>
      <c r="AU201" s="248" t="s">
        <v>84</v>
      </c>
      <c r="AV201" s="13" t="s">
        <v>82</v>
      </c>
      <c r="AW201" s="13" t="s">
        <v>35</v>
      </c>
      <c r="AX201" s="13" t="s">
        <v>74</v>
      </c>
      <c r="AY201" s="248" t="s">
        <v>126</v>
      </c>
    </row>
    <row r="202" s="13" customFormat="1">
      <c r="A202" s="13"/>
      <c r="B202" s="239"/>
      <c r="C202" s="240"/>
      <c r="D202" s="234" t="s">
        <v>139</v>
      </c>
      <c r="E202" s="241" t="s">
        <v>28</v>
      </c>
      <c r="F202" s="242" t="s">
        <v>760</v>
      </c>
      <c r="G202" s="240"/>
      <c r="H202" s="241" t="s">
        <v>28</v>
      </c>
      <c r="I202" s="243"/>
      <c r="J202" s="240"/>
      <c r="K202" s="240"/>
      <c r="L202" s="244"/>
      <c r="M202" s="245"/>
      <c r="N202" s="246"/>
      <c r="O202" s="246"/>
      <c r="P202" s="246"/>
      <c r="Q202" s="246"/>
      <c r="R202" s="246"/>
      <c r="S202" s="246"/>
      <c r="T202" s="247"/>
      <c r="U202" s="13"/>
      <c r="V202" s="13"/>
      <c r="W202" s="13"/>
      <c r="X202" s="13"/>
      <c r="Y202" s="13"/>
      <c r="Z202" s="13"/>
      <c r="AA202" s="13"/>
      <c r="AB202" s="13"/>
      <c r="AC202" s="13"/>
      <c r="AD202" s="13"/>
      <c r="AE202" s="13"/>
      <c r="AT202" s="248" t="s">
        <v>139</v>
      </c>
      <c r="AU202" s="248" t="s">
        <v>84</v>
      </c>
      <c r="AV202" s="13" t="s">
        <v>82</v>
      </c>
      <c r="AW202" s="13" t="s">
        <v>35</v>
      </c>
      <c r="AX202" s="13" t="s">
        <v>74</v>
      </c>
      <c r="AY202" s="248" t="s">
        <v>126</v>
      </c>
    </row>
    <row r="203" s="14" customFormat="1">
      <c r="A203" s="14"/>
      <c r="B203" s="249"/>
      <c r="C203" s="250"/>
      <c r="D203" s="234" t="s">
        <v>139</v>
      </c>
      <c r="E203" s="251" t="s">
        <v>28</v>
      </c>
      <c r="F203" s="252" t="s">
        <v>739</v>
      </c>
      <c r="G203" s="250"/>
      <c r="H203" s="253">
        <v>10.608000000000001</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139</v>
      </c>
      <c r="AU203" s="259" t="s">
        <v>84</v>
      </c>
      <c r="AV203" s="14" t="s">
        <v>84</v>
      </c>
      <c r="AW203" s="14" t="s">
        <v>35</v>
      </c>
      <c r="AX203" s="14" t="s">
        <v>74</v>
      </c>
      <c r="AY203" s="259" t="s">
        <v>126</v>
      </c>
    </row>
    <row r="204" s="13" customFormat="1">
      <c r="A204" s="13"/>
      <c r="B204" s="239"/>
      <c r="C204" s="240"/>
      <c r="D204" s="234" t="s">
        <v>139</v>
      </c>
      <c r="E204" s="241" t="s">
        <v>28</v>
      </c>
      <c r="F204" s="242" t="s">
        <v>761</v>
      </c>
      <c r="G204" s="240"/>
      <c r="H204" s="241" t="s">
        <v>28</v>
      </c>
      <c r="I204" s="243"/>
      <c r="J204" s="240"/>
      <c r="K204" s="240"/>
      <c r="L204" s="244"/>
      <c r="M204" s="245"/>
      <c r="N204" s="246"/>
      <c r="O204" s="246"/>
      <c r="P204" s="246"/>
      <c r="Q204" s="246"/>
      <c r="R204" s="246"/>
      <c r="S204" s="246"/>
      <c r="T204" s="247"/>
      <c r="U204" s="13"/>
      <c r="V204" s="13"/>
      <c r="W204" s="13"/>
      <c r="X204" s="13"/>
      <c r="Y204" s="13"/>
      <c r="Z204" s="13"/>
      <c r="AA204" s="13"/>
      <c r="AB204" s="13"/>
      <c r="AC204" s="13"/>
      <c r="AD204" s="13"/>
      <c r="AE204" s="13"/>
      <c r="AT204" s="248" t="s">
        <v>139</v>
      </c>
      <c r="AU204" s="248" t="s">
        <v>84</v>
      </c>
      <c r="AV204" s="13" t="s">
        <v>82</v>
      </c>
      <c r="AW204" s="13" t="s">
        <v>35</v>
      </c>
      <c r="AX204" s="13" t="s">
        <v>74</v>
      </c>
      <c r="AY204" s="248" t="s">
        <v>126</v>
      </c>
    </row>
    <row r="205" s="14" customFormat="1">
      <c r="A205" s="14"/>
      <c r="B205" s="249"/>
      <c r="C205" s="250"/>
      <c r="D205" s="234" t="s">
        <v>139</v>
      </c>
      <c r="E205" s="251" t="s">
        <v>28</v>
      </c>
      <c r="F205" s="252" t="s">
        <v>762</v>
      </c>
      <c r="G205" s="250"/>
      <c r="H205" s="253">
        <v>29.762</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139</v>
      </c>
      <c r="AU205" s="259" t="s">
        <v>84</v>
      </c>
      <c r="AV205" s="14" t="s">
        <v>84</v>
      </c>
      <c r="AW205" s="14" t="s">
        <v>35</v>
      </c>
      <c r="AX205" s="14" t="s">
        <v>74</v>
      </c>
      <c r="AY205" s="259" t="s">
        <v>126</v>
      </c>
    </row>
    <row r="206" s="15" customFormat="1">
      <c r="A206" s="15"/>
      <c r="B206" s="260"/>
      <c r="C206" s="261"/>
      <c r="D206" s="234" t="s">
        <v>139</v>
      </c>
      <c r="E206" s="262" t="s">
        <v>28</v>
      </c>
      <c r="F206" s="263" t="s">
        <v>155</v>
      </c>
      <c r="G206" s="261"/>
      <c r="H206" s="264">
        <v>40.369999999999997</v>
      </c>
      <c r="I206" s="265"/>
      <c r="J206" s="261"/>
      <c r="K206" s="261"/>
      <c r="L206" s="266"/>
      <c r="M206" s="267"/>
      <c r="N206" s="268"/>
      <c r="O206" s="268"/>
      <c r="P206" s="268"/>
      <c r="Q206" s="268"/>
      <c r="R206" s="268"/>
      <c r="S206" s="268"/>
      <c r="T206" s="269"/>
      <c r="U206" s="15"/>
      <c r="V206" s="15"/>
      <c r="W206" s="15"/>
      <c r="X206" s="15"/>
      <c r="Y206" s="15"/>
      <c r="Z206" s="15"/>
      <c r="AA206" s="15"/>
      <c r="AB206" s="15"/>
      <c r="AC206" s="15"/>
      <c r="AD206" s="15"/>
      <c r="AE206" s="15"/>
      <c r="AT206" s="270" t="s">
        <v>139</v>
      </c>
      <c r="AU206" s="270" t="s">
        <v>84</v>
      </c>
      <c r="AV206" s="15" t="s">
        <v>133</v>
      </c>
      <c r="AW206" s="15" t="s">
        <v>35</v>
      </c>
      <c r="AX206" s="15" t="s">
        <v>82</v>
      </c>
      <c r="AY206" s="270" t="s">
        <v>126</v>
      </c>
    </row>
    <row r="207" s="2" customFormat="1" ht="16.5" customHeight="1">
      <c r="A207" s="40"/>
      <c r="B207" s="41"/>
      <c r="C207" s="221" t="s">
        <v>8</v>
      </c>
      <c r="D207" s="221" t="s">
        <v>128</v>
      </c>
      <c r="E207" s="222" t="s">
        <v>277</v>
      </c>
      <c r="F207" s="223" t="s">
        <v>278</v>
      </c>
      <c r="G207" s="224" t="s">
        <v>279</v>
      </c>
      <c r="H207" s="225">
        <v>44.954999999999998</v>
      </c>
      <c r="I207" s="226"/>
      <c r="J207" s="227">
        <f>ROUND(I207*H207,2)</f>
        <v>0</v>
      </c>
      <c r="K207" s="223" t="s">
        <v>28</v>
      </c>
      <c r="L207" s="46"/>
      <c r="M207" s="228" t="s">
        <v>28</v>
      </c>
      <c r="N207" s="229" t="s">
        <v>47</v>
      </c>
      <c r="O207" s="87"/>
      <c r="P207" s="230">
        <f>O207*H207</f>
        <v>0</v>
      </c>
      <c r="Q207" s="230">
        <v>0</v>
      </c>
      <c r="R207" s="230">
        <f>Q207*H207</f>
        <v>0</v>
      </c>
      <c r="S207" s="230">
        <v>0</v>
      </c>
      <c r="T207" s="231">
        <f>S207*H207</f>
        <v>0</v>
      </c>
      <c r="U207" s="40"/>
      <c r="V207" s="40"/>
      <c r="W207" s="40"/>
      <c r="X207" s="40"/>
      <c r="Y207" s="40"/>
      <c r="Z207" s="40"/>
      <c r="AA207" s="40"/>
      <c r="AB207" s="40"/>
      <c r="AC207" s="40"/>
      <c r="AD207" s="40"/>
      <c r="AE207" s="40"/>
      <c r="AR207" s="232" t="s">
        <v>133</v>
      </c>
      <c r="AT207" s="232" t="s">
        <v>128</v>
      </c>
      <c r="AU207" s="232" t="s">
        <v>84</v>
      </c>
      <c r="AY207" s="19" t="s">
        <v>126</v>
      </c>
      <c r="BE207" s="233">
        <f>IF(N207="základní",J207,0)</f>
        <v>0</v>
      </c>
      <c r="BF207" s="233">
        <f>IF(N207="snížená",J207,0)</f>
        <v>0</v>
      </c>
      <c r="BG207" s="233">
        <f>IF(N207="zákl. přenesená",J207,0)</f>
        <v>0</v>
      </c>
      <c r="BH207" s="233">
        <f>IF(N207="sníž. přenesená",J207,0)</f>
        <v>0</v>
      </c>
      <c r="BI207" s="233">
        <f>IF(N207="nulová",J207,0)</f>
        <v>0</v>
      </c>
      <c r="BJ207" s="19" t="s">
        <v>133</v>
      </c>
      <c r="BK207" s="233">
        <f>ROUND(I207*H207,2)</f>
        <v>0</v>
      </c>
      <c r="BL207" s="19" t="s">
        <v>133</v>
      </c>
      <c r="BM207" s="232" t="s">
        <v>763</v>
      </c>
    </row>
    <row r="208" s="2" customFormat="1">
      <c r="A208" s="40"/>
      <c r="B208" s="41"/>
      <c r="C208" s="42"/>
      <c r="D208" s="234" t="s">
        <v>135</v>
      </c>
      <c r="E208" s="42"/>
      <c r="F208" s="235" t="s">
        <v>281</v>
      </c>
      <c r="G208" s="42"/>
      <c r="H208" s="42"/>
      <c r="I208" s="139"/>
      <c r="J208" s="42"/>
      <c r="K208" s="42"/>
      <c r="L208" s="46"/>
      <c r="M208" s="236"/>
      <c r="N208" s="237"/>
      <c r="O208" s="87"/>
      <c r="P208" s="87"/>
      <c r="Q208" s="87"/>
      <c r="R208" s="87"/>
      <c r="S208" s="87"/>
      <c r="T208" s="88"/>
      <c r="U208" s="40"/>
      <c r="V208" s="40"/>
      <c r="W208" s="40"/>
      <c r="X208" s="40"/>
      <c r="Y208" s="40"/>
      <c r="Z208" s="40"/>
      <c r="AA208" s="40"/>
      <c r="AB208" s="40"/>
      <c r="AC208" s="40"/>
      <c r="AD208" s="40"/>
      <c r="AE208" s="40"/>
      <c r="AT208" s="19" t="s">
        <v>135</v>
      </c>
      <c r="AU208" s="19" t="s">
        <v>84</v>
      </c>
    </row>
    <row r="209" s="13" customFormat="1">
      <c r="A209" s="13"/>
      <c r="B209" s="239"/>
      <c r="C209" s="240"/>
      <c r="D209" s="234" t="s">
        <v>139</v>
      </c>
      <c r="E209" s="241" t="s">
        <v>28</v>
      </c>
      <c r="F209" s="242" t="s">
        <v>764</v>
      </c>
      <c r="G209" s="240"/>
      <c r="H209" s="241" t="s">
        <v>28</v>
      </c>
      <c r="I209" s="243"/>
      <c r="J209" s="240"/>
      <c r="K209" s="240"/>
      <c r="L209" s="244"/>
      <c r="M209" s="245"/>
      <c r="N209" s="246"/>
      <c r="O209" s="246"/>
      <c r="P209" s="246"/>
      <c r="Q209" s="246"/>
      <c r="R209" s="246"/>
      <c r="S209" s="246"/>
      <c r="T209" s="247"/>
      <c r="U209" s="13"/>
      <c r="V209" s="13"/>
      <c r="W209" s="13"/>
      <c r="X209" s="13"/>
      <c r="Y209" s="13"/>
      <c r="Z209" s="13"/>
      <c r="AA209" s="13"/>
      <c r="AB209" s="13"/>
      <c r="AC209" s="13"/>
      <c r="AD209" s="13"/>
      <c r="AE209" s="13"/>
      <c r="AT209" s="248" t="s">
        <v>139</v>
      </c>
      <c r="AU209" s="248" t="s">
        <v>84</v>
      </c>
      <c r="AV209" s="13" t="s">
        <v>82</v>
      </c>
      <c r="AW209" s="13" t="s">
        <v>35</v>
      </c>
      <c r="AX209" s="13" t="s">
        <v>74</v>
      </c>
      <c r="AY209" s="248" t="s">
        <v>126</v>
      </c>
    </row>
    <row r="210" s="13" customFormat="1">
      <c r="A210" s="13"/>
      <c r="B210" s="239"/>
      <c r="C210" s="240"/>
      <c r="D210" s="234" t="s">
        <v>139</v>
      </c>
      <c r="E210" s="241" t="s">
        <v>28</v>
      </c>
      <c r="F210" s="242" t="s">
        <v>765</v>
      </c>
      <c r="G210" s="240"/>
      <c r="H210" s="241" t="s">
        <v>28</v>
      </c>
      <c r="I210" s="243"/>
      <c r="J210" s="240"/>
      <c r="K210" s="240"/>
      <c r="L210" s="244"/>
      <c r="M210" s="245"/>
      <c r="N210" s="246"/>
      <c r="O210" s="246"/>
      <c r="P210" s="246"/>
      <c r="Q210" s="246"/>
      <c r="R210" s="246"/>
      <c r="S210" s="246"/>
      <c r="T210" s="247"/>
      <c r="U210" s="13"/>
      <c r="V210" s="13"/>
      <c r="W210" s="13"/>
      <c r="X210" s="13"/>
      <c r="Y210" s="13"/>
      <c r="Z210" s="13"/>
      <c r="AA210" s="13"/>
      <c r="AB210" s="13"/>
      <c r="AC210" s="13"/>
      <c r="AD210" s="13"/>
      <c r="AE210" s="13"/>
      <c r="AT210" s="248" t="s">
        <v>139</v>
      </c>
      <c r="AU210" s="248" t="s">
        <v>84</v>
      </c>
      <c r="AV210" s="13" t="s">
        <v>82</v>
      </c>
      <c r="AW210" s="13" t="s">
        <v>35</v>
      </c>
      <c r="AX210" s="13" t="s">
        <v>74</v>
      </c>
      <c r="AY210" s="248" t="s">
        <v>126</v>
      </c>
    </row>
    <row r="211" s="14" customFormat="1">
      <c r="A211" s="14"/>
      <c r="B211" s="249"/>
      <c r="C211" s="250"/>
      <c r="D211" s="234" t="s">
        <v>139</v>
      </c>
      <c r="E211" s="251" t="s">
        <v>28</v>
      </c>
      <c r="F211" s="252" t="s">
        <v>766</v>
      </c>
      <c r="G211" s="250"/>
      <c r="H211" s="253">
        <v>25.459</v>
      </c>
      <c r="I211" s="254"/>
      <c r="J211" s="250"/>
      <c r="K211" s="250"/>
      <c r="L211" s="255"/>
      <c r="M211" s="256"/>
      <c r="N211" s="257"/>
      <c r="O211" s="257"/>
      <c r="P211" s="257"/>
      <c r="Q211" s="257"/>
      <c r="R211" s="257"/>
      <c r="S211" s="257"/>
      <c r="T211" s="258"/>
      <c r="U211" s="14"/>
      <c r="V211" s="14"/>
      <c r="W211" s="14"/>
      <c r="X211" s="14"/>
      <c r="Y211" s="14"/>
      <c r="Z211" s="14"/>
      <c r="AA211" s="14"/>
      <c r="AB211" s="14"/>
      <c r="AC211" s="14"/>
      <c r="AD211" s="14"/>
      <c r="AE211" s="14"/>
      <c r="AT211" s="259" t="s">
        <v>139</v>
      </c>
      <c r="AU211" s="259" t="s">
        <v>84</v>
      </c>
      <c r="AV211" s="14" t="s">
        <v>84</v>
      </c>
      <c r="AW211" s="14" t="s">
        <v>35</v>
      </c>
      <c r="AX211" s="14" t="s">
        <v>74</v>
      </c>
      <c r="AY211" s="259" t="s">
        <v>126</v>
      </c>
    </row>
    <row r="212" s="13" customFormat="1">
      <c r="A212" s="13"/>
      <c r="B212" s="239"/>
      <c r="C212" s="240"/>
      <c r="D212" s="234" t="s">
        <v>139</v>
      </c>
      <c r="E212" s="241" t="s">
        <v>28</v>
      </c>
      <c r="F212" s="242" t="s">
        <v>767</v>
      </c>
      <c r="G212" s="240"/>
      <c r="H212" s="241" t="s">
        <v>28</v>
      </c>
      <c r="I212" s="243"/>
      <c r="J212" s="240"/>
      <c r="K212" s="240"/>
      <c r="L212" s="244"/>
      <c r="M212" s="245"/>
      <c r="N212" s="246"/>
      <c r="O212" s="246"/>
      <c r="P212" s="246"/>
      <c r="Q212" s="246"/>
      <c r="R212" s="246"/>
      <c r="S212" s="246"/>
      <c r="T212" s="247"/>
      <c r="U212" s="13"/>
      <c r="V212" s="13"/>
      <c r="W212" s="13"/>
      <c r="X212" s="13"/>
      <c r="Y212" s="13"/>
      <c r="Z212" s="13"/>
      <c r="AA212" s="13"/>
      <c r="AB212" s="13"/>
      <c r="AC212" s="13"/>
      <c r="AD212" s="13"/>
      <c r="AE212" s="13"/>
      <c r="AT212" s="248" t="s">
        <v>139</v>
      </c>
      <c r="AU212" s="248" t="s">
        <v>84</v>
      </c>
      <c r="AV212" s="13" t="s">
        <v>82</v>
      </c>
      <c r="AW212" s="13" t="s">
        <v>35</v>
      </c>
      <c r="AX212" s="13" t="s">
        <v>74</v>
      </c>
      <c r="AY212" s="248" t="s">
        <v>126</v>
      </c>
    </row>
    <row r="213" s="14" customFormat="1">
      <c r="A213" s="14"/>
      <c r="B213" s="249"/>
      <c r="C213" s="250"/>
      <c r="D213" s="234" t="s">
        <v>139</v>
      </c>
      <c r="E213" s="251" t="s">
        <v>28</v>
      </c>
      <c r="F213" s="252" t="s">
        <v>768</v>
      </c>
      <c r="G213" s="250"/>
      <c r="H213" s="253">
        <v>19.495999999999999</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139</v>
      </c>
      <c r="AU213" s="259" t="s">
        <v>84</v>
      </c>
      <c r="AV213" s="14" t="s">
        <v>84</v>
      </c>
      <c r="AW213" s="14" t="s">
        <v>35</v>
      </c>
      <c r="AX213" s="14" t="s">
        <v>74</v>
      </c>
      <c r="AY213" s="259" t="s">
        <v>126</v>
      </c>
    </row>
    <row r="214" s="15" customFormat="1">
      <c r="A214" s="15"/>
      <c r="B214" s="260"/>
      <c r="C214" s="261"/>
      <c r="D214" s="234" t="s">
        <v>139</v>
      </c>
      <c r="E214" s="262" t="s">
        <v>28</v>
      </c>
      <c r="F214" s="263" t="s">
        <v>155</v>
      </c>
      <c r="G214" s="261"/>
      <c r="H214" s="264">
        <v>44.954999999999998</v>
      </c>
      <c r="I214" s="265"/>
      <c r="J214" s="261"/>
      <c r="K214" s="261"/>
      <c r="L214" s="266"/>
      <c r="M214" s="267"/>
      <c r="N214" s="268"/>
      <c r="O214" s="268"/>
      <c r="P214" s="268"/>
      <c r="Q214" s="268"/>
      <c r="R214" s="268"/>
      <c r="S214" s="268"/>
      <c r="T214" s="269"/>
      <c r="U214" s="15"/>
      <c r="V214" s="15"/>
      <c r="W214" s="15"/>
      <c r="X214" s="15"/>
      <c r="Y214" s="15"/>
      <c r="Z214" s="15"/>
      <c r="AA214" s="15"/>
      <c r="AB214" s="15"/>
      <c r="AC214" s="15"/>
      <c r="AD214" s="15"/>
      <c r="AE214" s="15"/>
      <c r="AT214" s="270" t="s">
        <v>139</v>
      </c>
      <c r="AU214" s="270" t="s">
        <v>84</v>
      </c>
      <c r="AV214" s="15" t="s">
        <v>133</v>
      </c>
      <c r="AW214" s="15" t="s">
        <v>35</v>
      </c>
      <c r="AX214" s="15" t="s">
        <v>82</v>
      </c>
      <c r="AY214" s="270" t="s">
        <v>126</v>
      </c>
    </row>
    <row r="215" s="2" customFormat="1" ht="16.5" customHeight="1">
      <c r="A215" s="40"/>
      <c r="B215" s="41"/>
      <c r="C215" s="221" t="s">
        <v>276</v>
      </c>
      <c r="D215" s="221" t="s">
        <v>128</v>
      </c>
      <c r="E215" s="222" t="s">
        <v>285</v>
      </c>
      <c r="F215" s="223" t="s">
        <v>286</v>
      </c>
      <c r="G215" s="224" t="s">
        <v>279</v>
      </c>
      <c r="H215" s="225">
        <v>0.73299999999999998</v>
      </c>
      <c r="I215" s="226"/>
      <c r="J215" s="227">
        <f>ROUND(I215*H215,2)</f>
        <v>0</v>
      </c>
      <c r="K215" s="223" t="s">
        <v>28</v>
      </c>
      <c r="L215" s="46"/>
      <c r="M215" s="228" t="s">
        <v>28</v>
      </c>
      <c r="N215" s="229" t="s">
        <v>47</v>
      </c>
      <c r="O215" s="87"/>
      <c r="P215" s="230">
        <f>O215*H215</f>
        <v>0</v>
      </c>
      <c r="Q215" s="230">
        <v>0</v>
      </c>
      <c r="R215" s="230">
        <f>Q215*H215</f>
        <v>0</v>
      </c>
      <c r="S215" s="230">
        <v>0</v>
      </c>
      <c r="T215" s="231">
        <f>S215*H215</f>
        <v>0</v>
      </c>
      <c r="U215" s="40"/>
      <c r="V215" s="40"/>
      <c r="W215" s="40"/>
      <c r="X215" s="40"/>
      <c r="Y215" s="40"/>
      <c r="Z215" s="40"/>
      <c r="AA215" s="40"/>
      <c r="AB215" s="40"/>
      <c r="AC215" s="40"/>
      <c r="AD215" s="40"/>
      <c r="AE215" s="40"/>
      <c r="AR215" s="232" t="s">
        <v>133</v>
      </c>
      <c r="AT215" s="232" t="s">
        <v>128</v>
      </c>
      <c r="AU215" s="232" t="s">
        <v>84</v>
      </c>
      <c r="AY215" s="19" t="s">
        <v>126</v>
      </c>
      <c r="BE215" s="233">
        <f>IF(N215="základní",J215,0)</f>
        <v>0</v>
      </c>
      <c r="BF215" s="233">
        <f>IF(N215="snížená",J215,0)</f>
        <v>0</v>
      </c>
      <c r="BG215" s="233">
        <f>IF(N215="zákl. přenesená",J215,0)</f>
        <v>0</v>
      </c>
      <c r="BH215" s="233">
        <f>IF(N215="sníž. přenesená",J215,0)</f>
        <v>0</v>
      </c>
      <c r="BI215" s="233">
        <f>IF(N215="nulová",J215,0)</f>
        <v>0</v>
      </c>
      <c r="BJ215" s="19" t="s">
        <v>133</v>
      </c>
      <c r="BK215" s="233">
        <f>ROUND(I215*H215,2)</f>
        <v>0</v>
      </c>
      <c r="BL215" s="19" t="s">
        <v>133</v>
      </c>
      <c r="BM215" s="232" t="s">
        <v>769</v>
      </c>
    </row>
    <row r="216" s="2" customFormat="1">
      <c r="A216" s="40"/>
      <c r="B216" s="41"/>
      <c r="C216" s="42"/>
      <c r="D216" s="234" t="s">
        <v>135</v>
      </c>
      <c r="E216" s="42"/>
      <c r="F216" s="235" t="s">
        <v>288</v>
      </c>
      <c r="G216" s="42"/>
      <c r="H216" s="42"/>
      <c r="I216" s="139"/>
      <c r="J216" s="42"/>
      <c r="K216" s="42"/>
      <c r="L216" s="46"/>
      <c r="M216" s="236"/>
      <c r="N216" s="237"/>
      <c r="O216" s="87"/>
      <c r="P216" s="87"/>
      <c r="Q216" s="87"/>
      <c r="R216" s="87"/>
      <c r="S216" s="87"/>
      <c r="T216" s="88"/>
      <c r="U216" s="40"/>
      <c r="V216" s="40"/>
      <c r="W216" s="40"/>
      <c r="X216" s="40"/>
      <c r="Y216" s="40"/>
      <c r="Z216" s="40"/>
      <c r="AA216" s="40"/>
      <c r="AB216" s="40"/>
      <c r="AC216" s="40"/>
      <c r="AD216" s="40"/>
      <c r="AE216" s="40"/>
      <c r="AT216" s="19" t="s">
        <v>135</v>
      </c>
      <c r="AU216" s="19" t="s">
        <v>84</v>
      </c>
    </row>
    <row r="217" s="13" customFormat="1">
      <c r="A217" s="13"/>
      <c r="B217" s="239"/>
      <c r="C217" s="240"/>
      <c r="D217" s="234" t="s">
        <v>139</v>
      </c>
      <c r="E217" s="241" t="s">
        <v>28</v>
      </c>
      <c r="F217" s="242" t="s">
        <v>770</v>
      </c>
      <c r="G217" s="240"/>
      <c r="H217" s="241" t="s">
        <v>28</v>
      </c>
      <c r="I217" s="243"/>
      <c r="J217" s="240"/>
      <c r="K217" s="240"/>
      <c r="L217" s="244"/>
      <c r="M217" s="245"/>
      <c r="N217" s="246"/>
      <c r="O217" s="246"/>
      <c r="P217" s="246"/>
      <c r="Q217" s="246"/>
      <c r="R217" s="246"/>
      <c r="S217" s="246"/>
      <c r="T217" s="247"/>
      <c r="U217" s="13"/>
      <c r="V217" s="13"/>
      <c r="W217" s="13"/>
      <c r="X217" s="13"/>
      <c r="Y217" s="13"/>
      <c r="Z217" s="13"/>
      <c r="AA217" s="13"/>
      <c r="AB217" s="13"/>
      <c r="AC217" s="13"/>
      <c r="AD217" s="13"/>
      <c r="AE217" s="13"/>
      <c r="AT217" s="248" t="s">
        <v>139</v>
      </c>
      <c r="AU217" s="248" t="s">
        <v>84</v>
      </c>
      <c r="AV217" s="13" t="s">
        <v>82</v>
      </c>
      <c r="AW217" s="13" t="s">
        <v>35</v>
      </c>
      <c r="AX217" s="13" t="s">
        <v>74</v>
      </c>
      <c r="AY217" s="248" t="s">
        <v>126</v>
      </c>
    </row>
    <row r="218" s="14" customFormat="1">
      <c r="A218" s="14"/>
      <c r="B218" s="249"/>
      <c r="C218" s="250"/>
      <c r="D218" s="234" t="s">
        <v>139</v>
      </c>
      <c r="E218" s="251" t="s">
        <v>28</v>
      </c>
      <c r="F218" s="252" t="s">
        <v>771</v>
      </c>
      <c r="G218" s="250"/>
      <c r="H218" s="253">
        <v>0.73299999999999998</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139</v>
      </c>
      <c r="AU218" s="259" t="s">
        <v>84</v>
      </c>
      <c r="AV218" s="14" t="s">
        <v>84</v>
      </c>
      <c r="AW218" s="14" t="s">
        <v>35</v>
      </c>
      <c r="AX218" s="14" t="s">
        <v>82</v>
      </c>
      <c r="AY218" s="259" t="s">
        <v>126</v>
      </c>
    </row>
    <row r="219" s="2" customFormat="1" ht="16.5" customHeight="1">
      <c r="A219" s="40"/>
      <c r="B219" s="41"/>
      <c r="C219" s="221" t="s">
        <v>284</v>
      </c>
      <c r="D219" s="221" t="s">
        <v>128</v>
      </c>
      <c r="E219" s="222" t="s">
        <v>772</v>
      </c>
      <c r="F219" s="223" t="s">
        <v>773</v>
      </c>
      <c r="G219" s="224" t="s">
        <v>131</v>
      </c>
      <c r="H219" s="225">
        <v>99.155000000000001</v>
      </c>
      <c r="I219" s="226"/>
      <c r="J219" s="227">
        <f>ROUND(I219*H219,2)</f>
        <v>0</v>
      </c>
      <c r="K219" s="223" t="s">
        <v>132</v>
      </c>
      <c r="L219" s="46"/>
      <c r="M219" s="228" t="s">
        <v>28</v>
      </c>
      <c r="N219" s="229" t="s">
        <v>47</v>
      </c>
      <c r="O219" s="87"/>
      <c r="P219" s="230">
        <f>O219*H219</f>
        <v>0</v>
      </c>
      <c r="Q219" s="230">
        <v>0</v>
      </c>
      <c r="R219" s="230">
        <f>Q219*H219</f>
        <v>0</v>
      </c>
      <c r="S219" s="230">
        <v>0</v>
      </c>
      <c r="T219" s="231">
        <f>S219*H219</f>
        <v>0</v>
      </c>
      <c r="U219" s="40"/>
      <c r="V219" s="40"/>
      <c r="W219" s="40"/>
      <c r="X219" s="40"/>
      <c r="Y219" s="40"/>
      <c r="Z219" s="40"/>
      <c r="AA219" s="40"/>
      <c r="AB219" s="40"/>
      <c r="AC219" s="40"/>
      <c r="AD219" s="40"/>
      <c r="AE219" s="40"/>
      <c r="AR219" s="232" t="s">
        <v>133</v>
      </c>
      <c r="AT219" s="232" t="s">
        <v>128</v>
      </c>
      <c r="AU219" s="232" t="s">
        <v>84</v>
      </c>
      <c r="AY219" s="19" t="s">
        <v>126</v>
      </c>
      <c r="BE219" s="233">
        <f>IF(N219="základní",J219,0)</f>
        <v>0</v>
      </c>
      <c r="BF219" s="233">
        <f>IF(N219="snížená",J219,0)</f>
        <v>0</v>
      </c>
      <c r="BG219" s="233">
        <f>IF(N219="zákl. přenesená",J219,0)</f>
        <v>0</v>
      </c>
      <c r="BH219" s="233">
        <f>IF(N219="sníž. přenesená",J219,0)</f>
        <v>0</v>
      </c>
      <c r="BI219" s="233">
        <f>IF(N219="nulová",J219,0)</f>
        <v>0</v>
      </c>
      <c r="BJ219" s="19" t="s">
        <v>133</v>
      </c>
      <c r="BK219" s="233">
        <f>ROUND(I219*H219,2)</f>
        <v>0</v>
      </c>
      <c r="BL219" s="19" t="s">
        <v>133</v>
      </c>
      <c r="BM219" s="232" t="s">
        <v>774</v>
      </c>
    </row>
    <row r="220" s="2" customFormat="1">
      <c r="A220" s="40"/>
      <c r="B220" s="41"/>
      <c r="C220" s="42"/>
      <c r="D220" s="234" t="s">
        <v>135</v>
      </c>
      <c r="E220" s="42"/>
      <c r="F220" s="235" t="s">
        <v>775</v>
      </c>
      <c r="G220" s="42"/>
      <c r="H220" s="42"/>
      <c r="I220" s="139"/>
      <c r="J220" s="42"/>
      <c r="K220" s="42"/>
      <c r="L220" s="46"/>
      <c r="M220" s="236"/>
      <c r="N220" s="237"/>
      <c r="O220" s="87"/>
      <c r="P220" s="87"/>
      <c r="Q220" s="87"/>
      <c r="R220" s="87"/>
      <c r="S220" s="87"/>
      <c r="T220" s="88"/>
      <c r="U220" s="40"/>
      <c r="V220" s="40"/>
      <c r="W220" s="40"/>
      <c r="X220" s="40"/>
      <c r="Y220" s="40"/>
      <c r="Z220" s="40"/>
      <c r="AA220" s="40"/>
      <c r="AB220" s="40"/>
      <c r="AC220" s="40"/>
      <c r="AD220" s="40"/>
      <c r="AE220" s="40"/>
      <c r="AT220" s="19" t="s">
        <v>135</v>
      </c>
      <c r="AU220" s="19" t="s">
        <v>84</v>
      </c>
    </row>
    <row r="221" s="2" customFormat="1">
      <c r="A221" s="40"/>
      <c r="B221" s="41"/>
      <c r="C221" s="42"/>
      <c r="D221" s="234" t="s">
        <v>137</v>
      </c>
      <c r="E221" s="42"/>
      <c r="F221" s="238" t="s">
        <v>776</v>
      </c>
      <c r="G221" s="42"/>
      <c r="H221" s="42"/>
      <c r="I221" s="139"/>
      <c r="J221" s="42"/>
      <c r="K221" s="42"/>
      <c r="L221" s="46"/>
      <c r="M221" s="236"/>
      <c r="N221" s="237"/>
      <c r="O221" s="87"/>
      <c r="P221" s="87"/>
      <c r="Q221" s="87"/>
      <c r="R221" s="87"/>
      <c r="S221" s="87"/>
      <c r="T221" s="88"/>
      <c r="U221" s="40"/>
      <c r="V221" s="40"/>
      <c r="W221" s="40"/>
      <c r="X221" s="40"/>
      <c r="Y221" s="40"/>
      <c r="Z221" s="40"/>
      <c r="AA221" s="40"/>
      <c r="AB221" s="40"/>
      <c r="AC221" s="40"/>
      <c r="AD221" s="40"/>
      <c r="AE221" s="40"/>
      <c r="AT221" s="19" t="s">
        <v>137</v>
      </c>
      <c r="AU221" s="19" t="s">
        <v>84</v>
      </c>
    </row>
    <row r="222" s="13" customFormat="1">
      <c r="A222" s="13"/>
      <c r="B222" s="239"/>
      <c r="C222" s="240"/>
      <c r="D222" s="234" t="s">
        <v>139</v>
      </c>
      <c r="E222" s="241" t="s">
        <v>28</v>
      </c>
      <c r="F222" s="242" t="s">
        <v>777</v>
      </c>
      <c r="G222" s="240"/>
      <c r="H222" s="241" t="s">
        <v>28</v>
      </c>
      <c r="I222" s="243"/>
      <c r="J222" s="240"/>
      <c r="K222" s="240"/>
      <c r="L222" s="244"/>
      <c r="M222" s="245"/>
      <c r="N222" s="246"/>
      <c r="O222" s="246"/>
      <c r="P222" s="246"/>
      <c r="Q222" s="246"/>
      <c r="R222" s="246"/>
      <c r="S222" s="246"/>
      <c r="T222" s="247"/>
      <c r="U222" s="13"/>
      <c r="V222" s="13"/>
      <c r="W222" s="13"/>
      <c r="X222" s="13"/>
      <c r="Y222" s="13"/>
      <c r="Z222" s="13"/>
      <c r="AA222" s="13"/>
      <c r="AB222" s="13"/>
      <c r="AC222" s="13"/>
      <c r="AD222" s="13"/>
      <c r="AE222" s="13"/>
      <c r="AT222" s="248" t="s">
        <v>139</v>
      </c>
      <c r="AU222" s="248" t="s">
        <v>84</v>
      </c>
      <c r="AV222" s="13" t="s">
        <v>82</v>
      </c>
      <c r="AW222" s="13" t="s">
        <v>35</v>
      </c>
      <c r="AX222" s="13" t="s">
        <v>74</v>
      </c>
      <c r="AY222" s="248" t="s">
        <v>126</v>
      </c>
    </row>
    <row r="223" s="13" customFormat="1">
      <c r="A223" s="13"/>
      <c r="B223" s="239"/>
      <c r="C223" s="240"/>
      <c r="D223" s="234" t="s">
        <v>139</v>
      </c>
      <c r="E223" s="241" t="s">
        <v>28</v>
      </c>
      <c r="F223" s="242" t="s">
        <v>778</v>
      </c>
      <c r="G223" s="240"/>
      <c r="H223" s="241" t="s">
        <v>28</v>
      </c>
      <c r="I223" s="243"/>
      <c r="J223" s="240"/>
      <c r="K223" s="240"/>
      <c r="L223" s="244"/>
      <c r="M223" s="245"/>
      <c r="N223" s="246"/>
      <c r="O223" s="246"/>
      <c r="P223" s="246"/>
      <c r="Q223" s="246"/>
      <c r="R223" s="246"/>
      <c r="S223" s="246"/>
      <c r="T223" s="247"/>
      <c r="U223" s="13"/>
      <c r="V223" s="13"/>
      <c r="W223" s="13"/>
      <c r="X223" s="13"/>
      <c r="Y223" s="13"/>
      <c r="Z223" s="13"/>
      <c r="AA223" s="13"/>
      <c r="AB223" s="13"/>
      <c r="AC223" s="13"/>
      <c r="AD223" s="13"/>
      <c r="AE223" s="13"/>
      <c r="AT223" s="248" t="s">
        <v>139</v>
      </c>
      <c r="AU223" s="248" t="s">
        <v>84</v>
      </c>
      <c r="AV223" s="13" t="s">
        <v>82</v>
      </c>
      <c r="AW223" s="13" t="s">
        <v>35</v>
      </c>
      <c r="AX223" s="13" t="s">
        <v>74</v>
      </c>
      <c r="AY223" s="248" t="s">
        <v>126</v>
      </c>
    </row>
    <row r="224" s="14" customFormat="1">
      <c r="A224" s="14"/>
      <c r="B224" s="249"/>
      <c r="C224" s="250"/>
      <c r="D224" s="234" t="s">
        <v>139</v>
      </c>
      <c r="E224" s="251" t="s">
        <v>28</v>
      </c>
      <c r="F224" s="252" t="s">
        <v>653</v>
      </c>
      <c r="G224" s="250"/>
      <c r="H224" s="253">
        <v>6.0750000000000002</v>
      </c>
      <c r="I224" s="254"/>
      <c r="J224" s="250"/>
      <c r="K224" s="250"/>
      <c r="L224" s="255"/>
      <c r="M224" s="256"/>
      <c r="N224" s="257"/>
      <c r="O224" s="257"/>
      <c r="P224" s="257"/>
      <c r="Q224" s="257"/>
      <c r="R224" s="257"/>
      <c r="S224" s="257"/>
      <c r="T224" s="258"/>
      <c r="U224" s="14"/>
      <c r="V224" s="14"/>
      <c r="W224" s="14"/>
      <c r="X224" s="14"/>
      <c r="Y224" s="14"/>
      <c r="Z224" s="14"/>
      <c r="AA224" s="14"/>
      <c r="AB224" s="14"/>
      <c r="AC224" s="14"/>
      <c r="AD224" s="14"/>
      <c r="AE224" s="14"/>
      <c r="AT224" s="259" t="s">
        <v>139</v>
      </c>
      <c r="AU224" s="259" t="s">
        <v>84</v>
      </c>
      <c r="AV224" s="14" t="s">
        <v>84</v>
      </c>
      <c r="AW224" s="14" t="s">
        <v>35</v>
      </c>
      <c r="AX224" s="14" t="s">
        <v>74</v>
      </c>
      <c r="AY224" s="259" t="s">
        <v>126</v>
      </c>
    </row>
    <row r="225" s="14" customFormat="1">
      <c r="A225" s="14"/>
      <c r="B225" s="249"/>
      <c r="C225" s="250"/>
      <c r="D225" s="234" t="s">
        <v>139</v>
      </c>
      <c r="E225" s="251" t="s">
        <v>28</v>
      </c>
      <c r="F225" s="252" t="s">
        <v>779</v>
      </c>
      <c r="G225" s="250"/>
      <c r="H225" s="253">
        <v>1.6799999999999999</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139</v>
      </c>
      <c r="AU225" s="259" t="s">
        <v>84</v>
      </c>
      <c r="AV225" s="14" t="s">
        <v>84</v>
      </c>
      <c r="AW225" s="14" t="s">
        <v>35</v>
      </c>
      <c r="AX225" s="14" t="s">
        <v>74</v>
      </c>
      <c r="AY225" s="259" t="s">
        <v>126</v>
      </c>
    </row>
    <row r="226" s="14" customFormat="1">
      <c r="A226" s="14"/>
      <c r="B226" s="249"/>
      <c r="C226" s="250"/>
      <c r="D226" s="234" t="s">
        <v>139</v>
      </c>
      <c r="E226" s="251" t="s">
        <v>28</v>
      </c>
      <c r="F226" s="252" t="s">
        <v>654</v>
      </c>
      <c r="G226" s="250"/>
      <c r="H226" s="253">
        <v>82.400000000000006</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139</v>
      </c>
      <c r="AU226" s="259" t="s">
        <v>84</v>
      </c>
      <c r="AV226" s="14" t="s">
        <v>84</v>
      </c>
      <c r="AW226" s="14" t="s">
        <v>35</v>
      </c>
      <c r="AX226" s="14" t="s">
        <v>74</v>
      </c>
      <c r="AY226" s="259" t="s">
        <v>126</v>
      </c>
    </row>
    <row r="227" s="13" customFormat="1">
      <c r="A227" s="13"/>
      <c r="B227" s="239"/>
      <c r="C227" s="240"/>
      <c r="D227" s="234" t="s">
        <v>139</v>
      </c>
      <c r="E227" s="241" t="s">
        <v>28</v>
      </c>
      <c r="F227" s="242" t="s">
        <v>780</v>
      </c>
      <c r="G227" s="240"/>
      <c r="H227" s="241" t="s">
        <v>28</v>
      </c>
      <c r="I227" s="243"/>
      <c r="J227" s="240"/>
      <c r="K227" s="240"/>
      <c r="L227" s="244"/>
      <c r="M227" s="245"/>
      <c r="N227" s="246"/>
      <c r="O227" s="246"/>
      <c r="P227" s="246"/>
      <c r="Q227" s="246"/>
      <c r="R227" s="246"/>
      <c r="S227" s="246"/>
      <c r="T227" s="247"/>
      <c r="U227" s="13"/>
      <c r="V227" s="13"/>
      <c r="W227" s="13"/>
      <c r="X227" s="13"/>
      <c r="Y227" s="13"/>
      <c r="Z227" s="13"/>
      <c r="AA227" s="13"/>
      <c r="AB227" s="13"/>
      <c r="AC227" s="13"/>
      <c r="AD227" s="13"/>
      <c r="AE227" s="13"/>
      <c r="AT227" s="248" t="s">
        <v>139</v>
      </c>
      <c r="AU227" s="248" t="s">
        <v>84</v>
      </c>
      <c r="AV227" s="13" t="s">
        <v>82</v>
      </c>
      <c r="AW227" s="13" t="s">
        <v>35</v>
      </c>
      <c r="AX227" s="13" t="s">
        <v>74</v>
      </c>
      <c r="AY227" s="248" t="s">
        <v>126</v>
      </c>
    </row>
    <row r="228" s="14" customFormat="1">
      <c r="A228" s="14"/>
      <c r="B228" s="249"/>
      <c r="C228" s="250"/>
      <c r="D228" s="234" t="s">
        <v>139</v>
      </c>
      <c r="E228" s="251" t="s">
        <v>28</v>
      </c>
      <c r="F228" s="252" t="s">
        <v>658</v>
      </c>
      <c r="G228" s="250"/>
      <c r="H228" s="253">
        <v>9</v>
      </c>
      <c r="I228" s="254"/>
      <c r="J228" s="250"/>
      <c r="K228" s="250"/>
      <c r="L228" s="255"/>
      <c r="M228" s="256"/>
      <c r="N228" s="257"/>
      <c r="O228" s="257"/>
      <c r="P228" s="257"/>
      <c r="Q228" s="257"/>
      <c r="R228" s="257"/>
      <c r="S228" s="257"/>
      <c r="T228" s="258"/>
      <c r="U228" s="14"/>
      <c r="V228" s="14"/>
      <c r="W228" s="14"/>
      <c r="X228" s="14"/>
      <c r="Y228" s="14"/>
      <c r="Z228" s="14"/>
      <c r="AA228" s="14"/>
      <c r="AB228" s="14"/>
      <c r="AC228" s="14"/>
      <c r="AD228" s="14"/>
      <c r="AE228" s="14"/>
      <c r="AT228" s="259" t="s">
        <v>139</v>
      </c>
      <c r="AU228" s="259" t="s">
        <v>84</v>
      </c>
      <c r="AV228" s="14" t="s">
        <v>84</v>
      </c>
      <c r="AW228" s="14" t="s">
        <v>35</v>
      </c>
      <c r="AX228" s="14" t="s">
        <v>74</v>
      </c>
      <c r="AY228" s="259" t="s">
        <v>126</v>
      </c>
    </row>
    <row r="229" s="15" customFormat="1">
      <c r="A229" s="15"/>
      <c r="B229" s="260"/>
      <c r="C229" s="261"/>
      <c r="D229" s="234" t="s">
        <v>139</v>
      </c>
      <c r="E229" s="262" t="s">
        <v>28</v>
      </c>
      <c r="F229" s="263" t="s">
        <v>155</v>
      </c>
      <c r="G229" s="261"/>
      <c r="H229" s="264">
        <v>99.155000000000001</v>
      </c>
      <c r="I229" s="265"/>
      <c r="J229" s="261"/>
      <c r="K229" s="261"/>
      <c r="L229" s="266"/>
      <c r="M229" s="267"/>
      <c r="N229" s="268"/>
      <c r="O229" s="268"/>
      <c r="P229" s="268"/>
      <c r="Q229" s="268"/>
      <c r="R229" s="268"/>
      <c r="S229" s="268"/>
      <c r="T229" s="269"/>
      <c r="U229" s="15"/>
      <c r="V229" s="15"/>
      <c r="W229" s="15"/>
      <c r="X229" s="15"/>
      <c r="Y229" s="15"/>
      <c r="Z229" s="15"/>
      <c r="AA229" s="15"/>
      <c r="AB229" s="15"/>
      <c r="AC229" s="15"/>
      <c r="AD229" s="15"/>
      <c r="AE229" s="15"/>
      <c r="AT229" s="270" t="s">
        <v>139</v>
      </c>
      <c r="AU229" s="270" t="s">
        <v>84</v>
      </c>
      <c r="AV229" s="15" t="s">
        <v>133</v>
      </c>
      <c r="AW229" s="15" t="s">
        <v>35</v>
      </c>
      <c r="AX229" s="15" t="s">
        <v>82</v>
      </c>
      <c r="AY229" s="270" t="s">
        <v>126</v>
      </c>
    </row>
    <row r="230" s="12" customFormat="1" ht="22.8" customHeight="1">
      <c r="A230" s="12"/>
      <c r="B230" s="205"/>
      <c r="C230" s="206"/>
      <c r="D230" s="207" t="s">
        <v>73</v>
      </c>
      <c r="E230" s="219" t="s">
        <v>84</v>
      </c>
      <c r="F230" s="219" t="s">
        <v>781</v>
      </c>
      <c r="G230" s="206"/>
      <c r="H230" s="206"/>
      <c r="I230" s="209"/>
      <c r="J230" s="220">
        <f>BK230</f>
        <v>0</v>
      </c>
      <c r="K230" s="206"/>
      <c r="L230" s="211"/>
      <c r="M230" s="212"/>
      <c r="N230" s="213"/>
      <c r="O230" s="213"/>
      <c r="P230" s="214">
        <f>SUM(P231:P250)</f>
        <v>0</v>
      </c>
      <c r="Q230" s="213"/>
      <c r="R230" s="214">
        <f>SUM(R231:R250)</f>
        <v>65.341041499999989</v>
      </c>
      <c r="S230" s="213"/>
      <c r="T230" s="215">
        <f>SUM(T231:T250)</f>
        <v>0</v>
      </c>
      <c r="U230" s="12"/>
      <c r="V230" s="12"/>
      <c r="W230" s="12"/>
      <c r="X230" s="12"/>
      <c r="Y230" s="12"/>
      <c r="Z230" s="12"/>
      <c r="AA230" s="12"/>
      <c r="AB230" s="12"/>
      <c r="AC230" s="12"/>
      <c r="AD230" s="12"/>
      <c r="AE230" s="12"/>
      <c r="AR230" s="216" t="s">
        <v>82</v>
      </c>
      <c r="AT230" s="217" t="s">
        <v>73</v>
      </c>
      <c r="AU230" s="217" t="s">
        <v>82</v>
      </c>
      <c r="AY230" s="216" t="s">
        <v>126</v>
      </c>
      <c r="BK230" s="218">
        <f>SUM(BK231:BK250)</f>
        <v>0</v>
      </c>
    </row>
    <row r="231" s="2" customFormat="1" ht="16.5" customHeight="1">
      <c r="A231" s="40"/>
      <c r="B231" s="41"/>
      <c r="C231" s="221" t="s">
        <v>175</v>
      </c>
      <c r="D231" s="221" t="s">
        <v>128</v>
      </c>
      <c r="E231" s="222" t="s">
        <v>782</v>
      </c>
      <c r="F231" s="223" t="s">
        <v>783</v>
      </c>
      <c r="G231" s="224" t="s">
        <v>384</v>
      </c>
      <c r="H231" s="225">
        <v>1</v>
      </c>
      <c r="I231" s="226"/>
      <c r="J231" s="227">
        <f>ROUND(I231*H231,2)</f>
        <v>0</v>
      </c>
      <c r="K231" s="223" t="s">
        <v>28</v>
      </c>
      <c r="L231" s="46"/>
      <c r="M231" s="228" t="s">
        <v>28</v>
      </c>
      <c r="N231" s="229" t="s">
        <v>47</v>
      </c>
      <c r="O231" s="87"/>
      <c r="P231" s="230">
        <f>O231*H231</f>
        <v>0</v>
      </c>
      <c r="Q231" s="230">
        <v>0</v>
      </c>
      <c r="R231" s="230">
        <f>Q231*H231</f>
        <v>0</v>
      </c>
      <c r="S231" s="230">
        <v>0</v>
      </c>
      <c r="T231" s="231">
        <f>S231*H231</f>
        <v>0</v>
      </c>
      <c r="U231" s="40"/>
      <c r="V231" s="40"/>
      <c r="W231" s="40"/>
      <c r="X231" s="40"/>
      <c r="Y231" s="40"/>
      <c r="Z231" s="40"/>
      <c r="AA231" s="40"/>
      <c r="AB231" s="40"/>
      <c r="AC231" s="40"/>
      <c r="AD231" s="40"/>
      <c r="AE231" s="40"/>
      <c r="AR231" s="232" t="s">
        <v>133</v>
      </c>
      <c r="AT231" s="232" t="s">
        <v>128</v>
      </c>
      <c r="AU231" s="232" t="s">
        <v>84</v>
      </c>
      <c r="AY231" s="19" t="s">
        <v>126</v>
      </c>
      <c r="BE231" s="233">
        <f>IF(N231="základní",J231,0)</f>
        <v>0</v>
      </c>
      <c r="BF231" s="233">
        <f>IF(N231="snížená",J231,0)</f>
        <v>0</v>
      </c>
      <c r="BG231" s="233">
        <f>IF(N231="zákl. přenesená",J231,0)</f>
        <v>0</v>
      </c>
      <c r="BH231" s="233">
        <f>IF(N231="sníž. přenesená",J231,0)</f>
        <v>0</v>
      </c>
      <c r="BI231" s="233">
        <f>IF(N231="nulová",J231,0)</f>
        <v>0</v>
      </c>
      <c r="BJ231" s="19" t="s">
        <v>133</v>
      </c>
      <c r="BK231" s="233">
        <f>ROUND(I231*H231,2)</f>
        <v>0</v>
      </c>
      <c r="BL231" s="19" t="s">
        <v>133</v>
      </c>
      <c r="BM231" s="232" t="s">
        <v>784</v>
      </c>
    </row>
    <row r="232" s="2" customFormat="1">
      <c r="A232" s="40"/>
      <c r="B232" s="41"/>
      <c r="C232" s="42"/>
      <c r="D232" s="234" t="s">
        <v>135</v>
      </c>
      <c r="E232" s="42"/>
      <c r="F232" s="235" t="s">
        <v>783</v>
      </c>
      <c r="G232" s="42"/>
      <c r="H232" s="42"/>
      <c r="I232" s="139"/>
      <c r="J232" s="42"/>
      <c r="K232" s="42"/>
      <c r="L232" s="46"/>
      <c r="M232" s="236"/>
      <c r="N232" s="237"/>
      <c r="O232" s="87"/>
      <c r="P232" s="87"/>
      <c r="Q232" s="87"/>
      <c r="R232" s="87"/>
      <c r="S232" s="87"/>
      <c r="T232" s="88"/>
      <c r="U232" s="40"/>
      <c r="V232" s="40"/>
      <c r="W232" s="40"/>
      <c r="X232" s="40"/>
      <c r="Y232" s="40"/>
      <c r="Z232" s="40"/>
      <c r="AA232" s="40"/>
      <c r="AB232" s="40"/>
      <c r="AC232" s="40"/>
      <c r="AD232" s="40"/>
      <c r="AE232" s="40"/>
      <c r="AT232" s="19" t="s">
        <v>135</v>
      </c>
      <c r="AU232" s="19" t="s">
        <v>84</v>
      </c>
    </row>
    <row r="233" s="13" customFormat="1">
      <c r="A233" s="13"/>
      <c r="B233" s="239"/>
      <c r="C233" s="240"/>
      <c r="D233" s="234" t="s">
        <v>139</v>
      </c>
      <c r="E233" s="241" t="s">
        <v>28</v>
      </c>
      <c r="F233" s="242" t="s">
        <v>785</v>
      </c>
      <c r="G233" s="240"/>
      <c r="H233" s="241" t="s">
        <v>28</v>
      </c>
      <c r="I233" s="243"/>
      <c r="J233" s="240"/>
      <c r="K233" s="240"/>
      <c r="L233" s="244"/>
      <c r="M233" s="245"/>
      <c r="N233" s="246"/>
      <c r="O233" s="246"/>
      <c r="P233" s="246"/>
      <c r="Q233" s="246"/>
      <c r="R233" s="246"/>
      <c r="S233" s="246"/>
      <c r="T233" s="247"/>
      <c r="U233" s="13"/>
      <c r="V233" s="13"/>
      <c r="W233" s="13"/>
      <c r="X233" s="13"/>
      <c r="Y233" s="13"/>
      <c r="Z233" s="13"/>
      <c r="AA233" s="13"/>
      <c r="AB233" s="13"/>
      <c r="AC233" s="13"/>
      <c r="AD233" s="13"/>
      <c r="AE233" s="13"/>
      <c r="AT233" s="248" t="s">
        <v>139</v>
      </c>
      <c r="AU233" s="248" t="s">
        <v>84</v>
      </c>
      <c r="AV233" s="13" t="s">
        <v>82</v>
      </c>
      <c r="AW233" s="13" t="s">
        <v>35</v>
      </c>
      <c r="AX233" s="13" t="s">
        <v>74</v>
      </c>
      <c r="AY233" s="248" t="s">
        <v>126</v>
      </c>
    </row>
    <row r="234" s="13" customFormat="1">
      <c r="A234" s="13"/>
      <c r="B234" s="239"/>
      <c r="C234" s="240"/>
      <c r="D234" s="234" t="s">
        <v>139</v>
      </c>
      <c r="E234" s="241" t="s">
        <v>28</v>
      </c>
      <c r="F234" s="242" t="s">
        <v>786</v>
      </c>
      <c r="G234" s="240"/>
      <c r="H234" s="241" t="s">
        <v>28</v>
      </c>
      <c r="I234" s="243"/>
      <c r="J234" s="240"/>
      <c r="K234" s="240"/>
      <c r="L234" s="244"/>
      <c r="M234" s="245"/>
      <c r="N234" s="246"/>
      <c r="O234" s="246"/>
      <c r="P234" s="246"/>
      <c r="Q234" s="246"/>
      <c r="R234" s="246"/>
      <c r="S234" s="246"/>
      <c r="T234" s="247"/>
      <c r="U234" s="13"/>
      <c r="V234" s="13"/>
      <c r="W234" s="13"/>
      <c r="X234" s="13"/>
      <c r="Y234" s="13"/>
      <c r="Z234" s="13"/>
      <c r="AA234" s="13"/>
      <c r="AB234" s="13"/>
      <c r="AC234" s="13"/>
      <c r="AD234" s="13"/>
      <c r="AE234" s="13"/>
      <c r="AT234" s="248" t="s">
        <v>139</v>
      </c>
      <c r="AU234" s="248" t="s">
        <v>84</v>
      </c>
      <c r="AV234" s="13" t="s">
        <v>82</v>
      </c>
      <c r="AW234" s="13" t="s">
        <v>35</v>
      </c>
      <c r="AX234" s="13" t="s">
        <v>74</v>
      </c>
      <c r="AY234" s="248" t="s">
        <v>126</v>
      </c>
    </row>
    <row r="235" s="13" customFormat="1">
      <c r="A235" s="13"/>
      <c r="B235" s="239"/>
      <c r="C235" s="240"/>
      <c r="D235" s="234" t="s">
        <v>139</v>
      </c>
      <c r="E235" s="241" t="s">
        <v>28</v>
      </c>
      <c r="F235" s="242" t="s">
        <v>787</v>
      </c>
      <c r="G235" s="240"/>
      <c r="H235" s="241" t="s">
        <v>28</v>
      </c>
      <c r="I235" s="243"/>
      <c r="J235" s="240"/>
      <c r="K235" s="240"/>
      <c r="L235" s="244"/>
      <c r="M235" s="245"/>
      <c r="N235" s="246"/>
      <c r="O235" s="246"/>
      <c r="P235" s="246"/>
      <c r="Q235" s="246"/>
      <c r="R235" s="246"/>
      <c r="S235" s="246"/>
      <c r="T235" s="247"/>
      <c r="U235" s="13"/>
      <c r="V235" s="13"/>
      <c r="W235" s="13"/>
      <c r="X235" s="13"/>
      <c r="Y235" s="13"/>
      <c r="Z235" s="13"/>
      <c r="AA235" s="13"/>
      <c r="AB235" s="13"/>
      <c r="AC235" s="13"/>
      <c r="AD235" s="13"/>
      <c r="AE235" s="13"/>
      <c r="AT235" s="248" t="s">
        <v>139</v>
      </c>
      <c r="AU235" s="248" t="s">
        <v>84</v>
      </c>
      <c r="AV235" s="13" t="s">
        <v>82</v>
      </c>
      <c r="AW235" s="13" t="s">
        <v>35</v>
      </c>
      <c r="AX235" s="13" t="s">
        <v>74</v>
      </c>
      <c r="AY235" s="248" t="s">
        <v>126</v>
      </c>
    </row>
    <row r="236" s="13" customFormat="1">
      <c r="A236" s="13"/>
      <c r="B236" s="239"/>
      <c r="C236" s="240"/>
      <c r="D236" s="234" t="s">
        <v>139</v>
      </c>
      <c r="E236" s="241" t="s">
        <v>28</v>
      </c>
      <c r="F236" s="242" t="s">
        <v>788</v>
      </c>
      <c r="G236" s="240"/>
      <c r="H236" s="241" t="s">
        <v>28</v>
      </c>
      <c r="I236" s="243"/>
      <c r="J236" s="240"/>
      <c r="K236" s="240"/>
      <c r="L236" s="244"/>
      <c r="M236" s="245"/>
      <c r="N236" s="246"/>
      <c r="O236" s="246"/>
      <c r="P236" s="246"/>
      <c r="Q236" s="246"/>
      <c r="R236" s="246"/>
      <c r="S236" s="246"/>
      <c r="T236" s="247"/>
      <c r="U236" s="13"/>
      <c r="V236" s="13"/>
      <c r="W236" s="13"/>
      <c r="X236" s="13"/>
      <c r="Y236" s="13"/>
      <c r="Z236" s="13"/>
      <c r="AA236" s="13"/>
      <c r="AB236" s="13"/>
      <c r="AC236" s="13"/>
      <c r="AD236" s="13"/>
      <c r="AE236" s="13"/>
      <c r="AT236" s="248" t="s">
        <v>139</v>
      </c>
      <c r="AU236" s="248" t="s">
        <v>84</v>
      </c>
      <c r="AV236" s="13" t="s">
        <v>82</v>
      </c>
      <c r="AW236" s="13" t="s">
        <v>35</v>
      </c>
      <c r="AX236" s="13" t="s">
        <v>74</v>
      </c>
      <c r="AY236" s="248" t="s">
        <v>126</v>
      </c>
    </row>
    <row r="237" s="13" customFormat="1">
      <c r="A237" s="13"/>
      <c r="B237" s="239"/>
      <c r="C237" s="240"/>
      <c r="D237" s="234" t="s">
        <v>139</v>
      </c>
      <c r="E237" s="241" t="s">
        <v>28</v>
      </c>
      <c r="F237" s="242" t="s">
        <v>789</v>
      </c>
      <c r="G237" s="240"/>
      <c r="H237" s="241" t="s">
        <v>28</v>
      </c>
      <c r="I237" s="243"/>
      <c r="J237" s="240"/>
      <c r="K237" s="240"/>
      <c r="L237" s="244"/>
      <c r="M237" s="245"/>
      <c r="N237" s="246"/>
      <c r="O237" s="246"/>
      <c r="P237" s="246"/>
      <c r="Q237" s="246"/>
      <c r="R237" s="246"/>
      <c r="S237" s="246"/>
      <c r="T237" s="247"/>
      <c r="U237" s="13"/>
      <c r="V237" s="13"/>
      <c r="W237" s="13"/>
      <c r="X237" s="13"/>
      <c r="Y237" s="13"/>
      <c r="Z237" s="13"/>
      <c r="AA237" s="13"/>
      <c r="AB237" s="13"/>
      <c r="AC237" s="13"/>
      <c r="AD237" s="13"/>
      <c r="AE237" s="13"/>
      <c r="AT237" s="248" t="s">
        <v>139</v>
      </c>
      <c r="AU237" s="248" t="s">
        <v>84</v>
      </c>
      <c r="AV237" s="13" t="s">
        <v>82</v>
      </c>
      <c r="AW237" s="13" t="s">
        <v>35</v>
      </c>
      <c r="AX237" s="13" t="s">
        <v>74</v>
      </c>
      <c r="AY237" s="248" t="s">
        <v>126</v>
      </c>
    </row>
    <row r="238" s="14" customFormat="1">
      <c r="A238" s="14"/>
      <c r="B238" s="249"/>
      <c r="C238" s="250"/>
      <c r="D238" s="234" t="s">
        <v>139</v>
      </c>
      <c r="E238" s="251" t="s">
        <v>28</v>
      </c>
      <c r="F238" s="252" t="s">
        <v>82</v>
      </c>
      <c r="G238" s="250"/>
      <c r="H238" s="253">
        <v>1</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139</v>
      </c>
      <c r="AU238" s="259" t="s">
        <v>84</v>
      </c>
      <c r="AV238" s="14" t="s">
        <v>84</v>
      </c>
      <c r="AW238" s="14" t="s">
        <v>35</v>
      </c>
      <c r="AX238" s="14" t="s">
        <v>82</v>
      </c>
      <c r="AY238" s="259" t="s">
        <v>126</v>
      </c>
    </row>
    <row r="239" s="2" customFormat="1" ht="16.5" customHeight="1">
      <c r="A239" s="40"/>
      <c r="B239" s="41"/>
      <c r="C239" s="221" t="s">
        <v>297</v>
      </c>
      <c r="D239" s="221" t="s">
        <v>128</v>
      </c>
      <c r="E239" s="222" t="s">
        <v>790</v>
      </c>
      <c r="F239" s="223" t="s">
        <v>791</v>
      </c>
      <c r="G239" s="224" t="s">
        <v>144</v>
      </c>
      <c r="H239" s="225">
        <v>25.495000000000001</v>
      </c>
      <c r="I239" s="226"/>
      <c r="J239" s="227">
        <f>ROUND(I239*H239,2)</f>
        <v>0</v>
      </c>
      <c r="K239" s="223" t="s">
        <v>132</v>
      </c>
      <c r="L239" s="46"/>
      <c r="M239" s="228" t="s">
        <v>28</v>
      </c>
      <c r="N239" s="229" t="s">
        <v>47</v>
      </c>
      <c r="O239" s="87"/>
      <c r="P239" s="230">
        <f>O239*H239</f>
        <v>0</v>
      </c>
      <c r="Q239" s="230">
        <v>2.5517799999999999</v>
      </c>
      <c r="R239" s="230">
        <f>Q239*H239</f>
        <v>65.057631099999995</v>
      </c>
      <c r="S239" s="230">
        <v>0</v>
      </c>
      <c r="T239" s="231">
        <f>S239*H239</f>
        <v>0</v>
      </c>
      <c r="U239" s="40"/>
      <c r="V239" s="40"/>
      <c r="W239" s="40"/>
      <c r="X239" s="40"/>
      <c r="Y239" s="40"/>
      <c r="Z239" s="40"/>
      <c r="AA239" s="40"/>
      <c r="AB239" s="40"/>
      <c r="AC239" s="40"/>
      <c r="AD239" s="40"/>
      <c r="AE239" s="40"/>
      <c r="AR239" s="232" t="s">
        <v>133</v>
      </c>
      <c r="AT239" s="232" t="s">
        <v>128</v>
      </c>
      <c r="AU239" s="232" t="s">
        <v>84</v>
      </c>
      <c r="AY239" s="19" t="s">
        <v>126</v>
      </c>
      <c r="BE239" s="233">
        <f>IF(N239="základní",J239,0)</f>
        <v>0</v>
      </c>
      <c r="BF239" s="233">
        <f>IF(N239="snížená",J239,0)</f>
        <v>0</v>
      </c>
      <c r="BG239" s="233">
        <f>IF(N239="zákl. přenesená",J239,0)</f>
        <v>0</v>
      </c>
      <c r="BH239" s="233">
        <f>IF(N239="sníž. přenesená",J239,0)</f>
        <v>0</v>
      </c>
      <c r="BI239" s="233">
        <f>IF(N239="nulová",J239,0)</f>
        <v>0</v>
      </c>
      <c r="BJ239" s="19" t="s">
        <v>133</v>
      </c>
      <c r="BK239" s="233">
        <f>ROUND(I239*H239,2)</f>
        <v>0</v>
      </c>
      <c r="BL239" s="19" t="s">
        <v>133</v>
      </c>
      <c r="BM239" s="232" t="s">
        <v>792</v>
      </c>
    </row>
    <row r="240" s="2" customFormat="1">
      <c r="A240" s="40"/>
      <c r="B240" s="41"/>
      <c r="C240" s="42"/>
      <c r="D240" s="234" t="s">
        <v>135</v>
      </c>
      <c r="E240" s="42"/>
      <c r="F240" s="235" t="s">
        <v>793</v>
      </c>
      <c r="G240" s="42"/>
      <c r="H240" s="42"/>
      <c r="I240" s="139"/>
      <c r="J240" s="42"/>
      <c r="K240" s="42"/>
      <c r="L240" s="46"/>
      <c r="M240" s="236"/>
      <c r="N240" s="237"/>
      <c r="O240" s="87"/>
      <c r="P240" s="87"/>
      <c r="Q240" s="87"/>
      <c r="R240" s="87"/>
      <c r="S240" s="87"/>
      <c r="T240" s="88"/>
      <c r="U240" s="40"/>
      <c r="V240" s="40"/>
      <c r="W240" s="40"/>
      <c r="X240" s="40"/>
      <c r="Y240" s="40"/>
      <c r="Z240" s="40"/>
      <c r="AA240" s="40"/>
      <c r="AB240" s="40"/>
      <c r="AC240" s="40"/>
      <c r="AD240" s="40"/>
      <c r="AE240" s="40"/>
      <c r="AT240" s="19" t="s">
        <v>135</v>
      </c>
      <c r="AU240" s="19" t="s">
        <v>84</v>
      </c>
    </row>
    <row r="241" s="2" customFormat="1">
      <c r="A241" s="40"/>
      <c r="B241" s="41"/>
      <c r="C241" s="42"/>
      <c r="D241" s="234" t="s">
        <v>137</v>
      </c>
      <c r="E241" s="42"/>
      <c r="F241" s="238" t="s">
        <v>794</v>
      </c>
      <c r="G241" s="42"/>
      <c r="H241" s="42"/>
      <c r="I241" s="139"/>
      <c r="J241" s="42"/>
      <c r="K241" s="42"/>
      <c r="L241" s="46"/>
      <c r="M241" s="236"/>
      <c r="N241" s="237"/>
      <c r="O241" s="87"/>
      <c r="P241" s="87"/>
      <c r="Q241" s="87"/>
      <c r="R241" s="87"/>
      <c r="S241" s="87"/>
      <c r="T241" s="88"/>
      <c r="U241" s="40"/>
      <c r="V241" s="40"/>
      <c r="W241" s="40"/>
      <c r="X241" s="40"/>
      <c r="Y241" s="40"/>
      <c r="Z241" s="40"/>
      <c r="AA241" s="40"/>
      <c r="AB241" s="40"/>
      <c r="AC241" s="40"/>
      <c r="AD241" s="40"/>
      <c r="AE241" s="40"/>
      <c r="AT241" s="19" t="s">
        <v>137</v>
      </c>
      <c r="AU241" s="19" t="s">
        <v>84</v>
      </c>
    </row>
    <row r="242" s="13" customFormat="1">
      <c r="A242" s="13"/>
      <c r="B242" s="239"/>
      <c r="C242" s="240"/>
      <c r="D242" s="234" t="s">
        <v>139</v>
      </c>
      <c r="E242" s="241" t="s">
        <v>28</v>
      </c>
      <c r="F242" s="242" t="s">
        <v>795</v>
      </c>
      <c r="G242" s="240"/>
      <c r="H242" s="241" t="s">
        <v>28</v>
      </c>
      <c r="I242" s="243"/>
      <c r="J242" s="240"/>
      <c r="K242" s="240"/>
      <c r="L242" s="244"/>
      <c r="M242" s="245"/>
      <c r="N242" s="246"/>
      <c r="O242" s="246"/>
      <c r="P242" s="246"/>
      <c r="Q242" s="246"/>
      <c r="R242" s="246"/>
      <c r="S242" s="246"/>
      <c r="T242" s="247"/>
      <c r="U242" s="13"/>
      <c r="V242" s="13"/>
      <c r="W242" s="13"/>
      <c r="X242" s="13"/>
      <c r="Y242" s="13"/>
      <c r="Z242" s="13"/>
      <c r="AA242" s="13"/>
      <c r="AB242" s="13"/>
      <c r="AC242" s="13"/>
      <c r="AD242" s="13"/>
      <c r="AE242" s="13"/>
      <c r="AT242" s="248" t="s">
        <v>139</v>
      </c>
      <c r="AU242" s="248" t="s">
        <v>84</v>
      </c>
      <c r="AV242" s="13" t="s">
        <v>82</v>
      </c>
      <c r="AW242" s="13" t="s">
        <v>35</v>
      </c>
      <c r="AX242" s="13" t="s">
        <v>74</v>
      </c>
      <c r="AY242" s="248" t="s">
        <v>126</v>
      </c>
    </row>
    <row r="243" s="13" customFormat="1">
      <c r="A243" s="13"/>
      <c r="B243" s="239"/>
      <c r="C243" s="240"/>
      <c r="D243" s="234" t="s">
        <v>139</v>
      </c>
      <c r="E243" s="241" t="s">
        <v>28</v>
      </c>
      <c r="F243" s="242" t="s">
        <v>796</v>
      </c>
      <c r="G243" s="240"/>
      <c r="H243" s="241" t="s">
        <v>28</v>
      </c>
      <c r="I243" s="243"/>
      <c r="J243" s="240"/>
      <c r="K243" s="240"/>
      <c r="L243" s="244"/>
      <c r="M243" s="245"/>
      <c r="N243" s="246"/>
      <c r="O243" s="246"/>
      <c r="P243" s="246"/>
      <c r="Q243" s="246"/>
      <c r="R243" s="246"/>
      <c r="S243" s="246"/>
      <c r="T243" s="247"/>
      <c r="U243" s="13"/>
      <c r="V243" s="13"/>
      <c r="W243" s="13"/>
      <c r="X243" s="13"/>
      <c r="Y243" s="13"/>
      <c r="Z243" s="13"/>
      <c r="AA243" s="13"/>
      <c r="AB243" s="13"/>
      <c r="AC243" s="13"/>
      <c r="AD243" s="13"/>
      <c r="AE243" s="13"/>
      <c r="AT243" s="248" t="s">
        <v>139</v>
      </c>
      <c r="AU243" s="248" t="s">
        <v>84</v>
      </c>
      <c r="AV243" s="13" t="s">
        <v>82</v>
      </c>
      <c r="AW243" s="13" t="s">
        <v>35</v>
      </c>
      <c r="AX243" s="13" t="s">
        <v>74</v>
      </c>
      <c r="AY243" s="248" t="s">
        <v>126</v>
      </c>
    </row>
    <row r="244" s="14" customFormat="1">
      <c r="A244" s="14"/>
      <c r="B244" s="249"/>
      <c r="C244" s="250"/>
      <c r="D244" s="234" t="s">
        <v>139</v>
      </c>
      <c r="E244" s="251" t="s">
        <v>28</v>
      </c>
      <c r="F244" s="252" t="s">
        <v>797</v>
      </c>
      <c r="G244" s="250"/>
      <c r="H244" s="253">
        <v>25.495000000000001</v>
      </c>
      <c r="I244" s="254"/>
      <c r="J244" s="250"/>
      <c r="K244" s="250"/>
      <c r="L244" s="255"/>
      <c r="M244" s="256"/>
      <c r="N244" s="257"/>
      <c r="O244" s="257"/>
      <c r="P244" s="257"/>
      <c r="Q244" s="257"/>
      <c r="R244" s="257"/>
      <c r="S244" s="257"/>
      <c r="T244" s="258"/>
      <c r="U244" s="14"/>
      <c r="V244" s="14"/>
      <c r="W244" s="14"/>
      <c r="X244" s="14"/>
      <c r="Y244" s="14"/>
      <c r="Z244" s="14"/>
      <c r="AA244" s="14"/>
      <c r="AB244" s="14"/>
      <c r="AC244" s="14"/>
      <c r="AD244" s="14"/>
      <c r="AE244" s="14"/>
      <c r="AT244" s="259" t="s">
        <v>139</v>
      </c>
      <c r="AU244" s="259" t="s">
        <v>84</v>
      </c>
      <c r="AV244" s="14" t="s">
        <v>84</v>
      </c>
      <c r="AW244" s="14" t="s">
        <v>35</v>
      </c>
      <c r="AX244" s="14" t="s">
        <v>82</v>
      </c>
      <c r="AY244" s="259" t="s">
        <v>126</v>
      </c>
    </row>
    <row r="245" s="2" customFormat="1" ht="16.5" customHeight="1">
      <c r="A245" s="40"/>
      <c r="B245" s="41"/>
      <c r="C245" s="221" t="s">
        <v>313</v>
      </c>
      <c r="D245" s="221" t="s">
        <v>128</v>
      </c>
      <c r="E245" s="222" t="s">
        <v>798</v>
      </c>
      <c r="F245" s="223" t="s">
        <v>799</v>
      </c>
      <c r="G245" s="224" t="s">
        <v>131</v>
      </c>
      <c r="H245" s="225">
        <v>61.880000000000003</v>
      </c>
      <c r="I245" s="226"/>
      <c r="J245" s="227">
        <f>ROUND(I245*H245,2)</f>
        <v>0</v>
      </c>
      <c r="K245" s="223" t="s">
        <v>132</v>
      </c>
      <c r="L245" s="46"/>
      <c r="M245" s="228" t="s">
        <v>28</v>
      </c>
      <c r="N245" s="229" t="s">
        <v>47</v>
      </c>
      <c r="O245" s="87"/>
      <c r="P245" s="230">
        <f>O245*H245</f>
        <v>0</v>
      </c>
      <c r="Q245" s="230">
        <v>0.0045799999999999999</v>
      </c>
      <c r="R245" s="230">
        <f>Q245*H245</f>
        <v>0.28341040000000001</v>
      </c>
      <c r="S245" s="230">
        <v>0</v>
      </c>
      <c r="T245" s="231">
        <f>S245*H245</f>
        <v>0</v>
      </c>
      <c r="U245" s="40"/>
      <c r="V245" s="40"/>
      <c r="W245" s="40"/>
      <c r="X245" s="40"/>
      <c r="Y245" s="40"/>
      <c r="Z245" s="40"/>
      <c r="AA245" s="40"/>
      <c r="AB245" s="40"/>
      <c r="AC245" s="40"/>
      <c r="AD245" s="40"/>
      <c r="AE245" s="40"/>
      <c r="AR245" s="232" t="s">
        <v>133</v>
      </c>
      <c r="AT245" s="232" t="s">
        <v>128</v>
      </c>
      <c r="AU245" s="232" t="s">
        <v>84</v>
      </c>
      <c r="AY245" s="19" t="s">
        <v>126</v>
      </c>
      <c r="BE245" s="233">
        <f>IF(N245="základní",J245,0)</f>
        <v>0</v>
      </c>
      <c r="BF245" s="233">
        <f>IF(N245="snížená",J245,0)</f>
        <v>0</v>
      </c>
      <c r="BG245" s="233">
        <f>IF(N245="zákl. přenesená",J245,0)</f>
        <v>0</v>
      </c>
      <c r="BH245" s="233">
        <f>IF(N245="sníž. přenesená",J245,0)</f>
        <v>0</v>
      </c>
      <c r="BI245" s="233">
        <f>IF(N245="nulová",J245,0)</f>
        <v>0</v>
      </c>
      <c r="BJ245" s="19" t="s">
        <v>133</v>
      </c>
      <c r="BK245" s="233">
        <f>ROUND(I245*H245,2)</f>
        <v>0</v>
      </c>
      <c r="BL245" s="19" t="s">
        <v>133</v>
      </c>
      <c r="BM245" s="232" t="s">
        <v>800</v>
      </c>
    </row>
    <row r="246" s="2" customFormat="1">
      <c r="A246" s="40"/>
      <c r="B246" s="41"/>
      <c r="C246" s="42"/>
      <c r="D246" s="234" t="s">
        <v>135</v>
      </c>
      <c r="E246" s="42"/>
      <c r="F246" s="235" t="s">
        <v>801</v>
      </c>
      <c r="G246" s="42"/>
      <c r="H246" s="42"/>
      <c r="I246" s="139"/>
      <c r="J246" s="42"/>
      <c r="K246" s="42"/>
      <c r="L246" s="46"/>
      <c r="M246" s="236"/>
      <c r="N246" s="237"/>
      <c r="O246" s="87"/>
      <c r="P246" s="87"/>
      <c r="Q246" s="87"/>
      <c r="R246" s="87"/>
      <c r="S246" s="87"/>
      <c r="T246" s="88"/>
      <c r="U246" s="40"/>
      <c r="V246" s="40"/>
      <c r="W246" s="40"/>
      <c r="X246" s="40"/>
      <c r="Y246" s="40"/>
      <c r="Z246" s="40"/>
      <c r="AA246" s="40"/>
      <c r="AB246" s="40"/>
      <c r="AC246" s="40"/>
      <c r="AD246" s="40"/>
      <c r="AE246" s="40"/>
      <c r="AT246" s="19" t="s">
        <v>135</v>
      </c>
      <c r="AU246" s="19" t="s">
        <v>84</v>
      </c>
    </row>
    <row r="247" s="13" customFormat="1">
      <c r="A247" s="13"/>
      <c r="B247" s="239"/>
      <c r="C247" s="240"/>
      <c r="D247" s="234" t="s">
        <v>139</v>
      </c>
      <c r="E247" s="241" t="s">
        <v>28</v>
      </c>
      <c r="F247" s="242" t="s">
        <v>802</v>
      </c>
      <c r="G247" s="240"/>
      <c r="H247" s="241" t="s">
        <v>28</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139</v>
      </c>
      <c r="AU247" s="248" t="s">
        <v>84</v>
      </c>
      <c r="AV247" s="13" t="s">
        <v>82</v>
      </c>
      <c r="AW247" s="13" t="s">
        <v>35</v>
      </c>
      <c r="AX247" s="13" t="s">
        <v>74</v>
      </c>
      <c r="AY247" s="248" t="s">
        <v>126</v>
      </c>
    </row>
    <row r="248" s="14" customFormat="1">
      <c r="A248" s="14"/>
      <c r="B248" s="249"/>
      <c r="C248" s="250"/>
      <c r="D248" s="234" t="s">
        <v>139</v>
      </c>
      <c r="E248" s="251" t="s">
        <v>28</v>
      </c>
      <c r="F248" s="252" t="s">
        <v>803</v>
      </c>
      <c r="G248" s="250"/>
      <c r="H248" s="253">
        <v>61.880000000000003</v>
      </c>
      <c r="I248" s="254"/>
      <c r="J248" s="250"/>
      <c r="K248" s="250"/>
      <c r="L248" s="255"/>
      <c r="M248" s="256"/>
      <c r="N248" s="257"/>
      <c r="O248" s="257"/>
      <c r="P248" s="257"/>
      <c r="Q248" s="257"/>
      <c r="R248" s="257"/>
      <c r="S248" s="257"/>
      <c r="T248" s="258"/>
      <c r="U248" s="14"/>
      <c r="V248" s="14"/>
      <c r="W248" s="14"/>
      <c r="X248" s="14"/>
      <c r="Y248" s="14"/>
      <c r="Z248" s="14"/>
      <c r="AA248" s="14"/>
      <c r="AB248" s="14"/>
      <c r="AC248" s="14"/>
      <c r="AD248" s="14"/>
      <c r="AE248" s="14"/>
      <c r="AT248" s="259" t="s">
        <v>139</v>
      </c>
      <c r="AU248" s="259" t="s">
        <v>84</v>
      </c>
      <c r="AV248" s="14" t="s">
        <v>84</v>
      </c>
      <c r="AW248" s="14" t="s">
        <v>35</v>
      </c>
      <c r="AX248" s="14" t="s">
        <v>82</v>
      </c>
      <c r="AY248" s="259" t="s">
        <v>126</v>
      </c>
    </row>
    <row r="249" s="2" customFormat="1" ht="16.5" customHeight="1">
      <c r="A249" s="40"/>
      <c r="B249" s="41"/>
      <c r="C249" s="221" t="s">
        <v>7</v>
      </c>
      <c r="D249" s="221" t="s">
        <v>128</v>
      </c>
      <c r="E249" s="222" t="s">
        <v>804</v>
      </c>
      <c r="F249" s="223" t="s">
        <v>805</v>
      </c>
      <c r="G249" s="224" t="s">
        <v>131</v>
      </c>
      <c r="H249" s="225">
        <v>61.880000000000003</v>
      </c>
      <c r="I249" s="226"/>
      <c r="J249" s="227">
        <f>ROUND(I249*H249,2)</f>
        <v>0</v>
      </c>
      <c r="K249" s="223" t="s">
        <v>132</v>
      </c>
      <c r="L249" s="46"/>
      <c r="M249" s="228" t="s">
        <v>28</v>
      </c>
      <c r="N249" s="229" t="s">
        <v>47</v>
      </c>
      <c r="O249" s="87"/>
      <c r="P249" s="230">
        <f>O249*H249</f>
        <v>0</v>
      </c>
      <c r="Q249" s="230">
        <v>0</v>
      </c>
      <c r="R249" s="230">
        <f>Q249*H249</f>
        <v>0</v>
      </c>
      <c r="S249" s="230">
        <v>0</v>
      </c>
      <c r="T249" s="231">
        <f>S249*H249</f>
        <v>0</v>
      </c>
      <c r="U249" s="40"/>
      <c r="V249" s="40"/>
      <c r="W249" s="40"/>
      <c r="X249" s="40"/>
      <c r="Y249" s="40"/>
      <c r="Z249" s="40"/>
      <c r="AA249" s="40"/>
      <c r="AB249" s="40"/>
      <c r="AC249" s="40"/>
      <c r="AD249" s="40"/>
      <c r="AE249" s="40"/>
      <c r="AR249" s="232" t="s">
        <v>133</v>
      </c>
      <c r="AT249" s="232" t="s">
        <v>128</v>
      </c>
      <c r="AU249" s="232" t="s">
        <v>84</v>
      </c>
      <c r="AY249" s="19" t="s">
        <v>126</v>
      </c>
      <c r="BE249" s="233">
        <f>IF(N249="základní",J249,0)</f>
        <v>0</v>
      </c>
      <c r="BF249" s="233">
        <f>IF(N249="snížená",J249,0)</f>
        <v>0</v>
      </c>
      <c r="BG249" s="233">
        <f>IF(N249="zákl. přenesená",J249,0)</f>
        <v>0</v>
      </c>
      <c r="BH249" s="233">
        <f>IF(N249="sníž. přenesená",J249,0)</f>
        <v>0</v>
      </c>
      <c r="BI249" s="233">
        <f>IF(N249="nulová",J249,0)</f>
        <v>0</v>
      </c>
      <c r="BJ249" s="19" t="s">
        <v>133</v>
      </c>
      <c r="BK249" s="233">
        <f>ROUND(I249*H249,2)</f>
        <v>0</v>
      </c>
      <c r="BL249" s="19" t="s">
        <v>133</v>
      </c>
      <c r="BM249" s="232" t="s">
        <v>806</v>
      </c>
    </row>
    <row r="250" s="2" customFormat="1">
      <c r="A250" s="40"/>
      <c r="B250" s="41"/>
      <c r="C250" s="42"/>
      <c r="D250" s="234" t="s">
        <v>135</v>
      </c>
      <c r="E250" s="42"/>
      <c r="F250" s="235" t="s">
        <v>807</v>
      </c>
      <c r="G250" s="42"/>
      <c r="H250" s="42"/>
      <c r="I250" s="139"/>
      <c r="J250" s="42"/>
      <c r="K250" s="42"/>
      <c r="L250" s="46"/>
      <c r="M250" s="236"/>
      <c r="N250" s="237"/>
      <c r="O250" s="87"/>
      <c r="P250" s="87"/>
      <c r="Q250" s="87"/>
      <c r="R250" s="87"/>
      <c r="S250" s="87"/>
      <c r="T250" s="88"/>
      <c r="U250" s="40"/>
      <c r="V250" s="40"/>
      <c r="W250" s="40"/>
      <c r="X250" s="40"/>
      <c r="Y250" s="40"/>
      <c r="Z250" s="40"/>
      <c r="AA250" s="40"/>
      <c r="AB250" s="40"/>
      <c r="AC250" s="40"/>
      <c r="AD250" s="40"/>
      <c r="AE250" s="40"/>
      <c r="AT250" s="19" t="s">
        <v>135</v>
      </c>
      <c r="AU250" s="19" t="s">
        <v>84</v>
      </c>
    </row>
    <row r="251" s="12" customFormat="1" ht="22.8" customHeight="1">
      <c r="A251" s="12"/>
      <c r="B251" s="205"/>
      <c r="C251" s="206"/>
      <c r="D251" s="207" t="s">
        <v>73</v>
      </c>
      <c r="E251" s="219" t="s">
        <v>156</v>
      </c>
      <c r="F251" s="219" t="s">
        <v>389</v>
      </c>
      <c r="G251" s="206"/>
      <c r="H251" s="206"/>
      <c r="I251" s="209"/>
      <c r="J251" s="220">
        <f>BK251</f>
        <v>0</v>
      </c>
      <c r="K251" s="206"/>
      <c r="L251" s="211"/>
      <c r="M251" s="212"/>
      <c r="N251" s="213"/>
      <c r="O251" s="213"/>
      <c r="P251" s="214">
        <f>SUM(P252:P256)</f>
        <v>0</v>
      </c>
      <c r="Q251" s="213"/>
      <c r="R251" s="214">
        <f>SUM(R252:R256)</f>
        <v>0</v>
      </c>
      <c r="S251" s="213"/>
      <c r="T251" s="215">
        <f>SUM(T252:T256)</f>
        <v>0</v>
      </c>
      <c r="U251" s="12"/>
      <c r="V251" s="12"/>
      <c r="W251" s="12"/>
      <c r="X251" s="12"/>
      <c r="Y251" s="12"/>
      <c r="Z251" s="12"/>
      <c r="AA251" s="12"/>
      <c r="AB251" s="12"/>
      <c r="AC251" s="12"/>
      <c r="AD251" s="12"/>
      <c r="AE251" s="12"/>
      <c r="AR251" s="216" t="s">
        <v>82</v>
      </c>
      <c r="AT251" s="217" t="s">
        <v>73</v>
      </c>
      <c r="AU251" s="217" t="s">
        <v>82</v>
      </c>
      <c r="AY251" s="216" t="s">
        <v>126</v>
      </c>
      <c r="BK251" s="218">
        <f>SUM(BK252:BK256)</f>
        <v>0</v>
      </c>
    </row>
    <row r="252" s="2" customFormat="1" ht="16.5" customHeight="1">
      <c r="A252" s="40"/>
      <c r="B252" s="41"/>
      <c r="C252" s="221" t="s">
        <v>335</v>
      </c>
      <c r="D252" s="221" t="s">
        <v>128</v>
      </c>
      <c r="E252" s="222" t="s">
        <v>808</v>
      </c>
      <c r="F252" s="223" t="s">
        <v>809</v>
      </c>
      <c r="G252" s="224" t="s">
        <v>144</v>
      </c>
      <c r="H252" s="225">
        <v>0.56699999999999995</v>
      </c>
      <c r="I252" s="226"/>
      <c r="J252" s="227">
        <f>ROUND(I252*H252,2)</f>
        <v>0</v>
      </c>
      <c r="K252" s="223" t="s">
        <v>28</v>
      </c>
      <c r="L252" s="46"/>
      <c r="M252" s="228" t="s">
        <v>28</v>
      </c>
      <c r="N252" s="229" t="s">
        <v>47</v>
      </c>
      <c r="O252" s="87"/>
      <c r="P252" s="230">
        <f>O252*H252</f>
        <v>0</v>
      </c>
      <c r="Q252" s="230">
        <v>0</v>
      </c>
      <c r="R252" s="230">
        <f>Q252*H252</f>
        <v>0</v>
      </c>
      <c r="S252" s="230">
        <v>0</v>
      </c>
      <c r="T252" s="231">
        <f>S252*H252</f>
        <v>0</v>
      </c>
      <c r="U252" s="40"/>
      <c r="V252" s="40"/>
      <c r="W252" s="40"/>
      <c r="X252" s="40"/>
      <c r="Y252" s="40"/>
      <c r="Z252" s="40"/>
      <c r="AA252" s="40"/>
      <c r="AB252" s="40"/>
      <c r="AC252" s="40"/>
      <c r="AD252" s="40"/>
      <c r="AE252" s="40"/>
      <c r="AR252" s="232" t="s">
        <v>133</v>
      </c>
      <c r="AT252" s="232" t="s">
        <v>128</v>
      </c>
      <c r="AU252" s="232" t="s">
        <v>84</v>
      </c>
      <c r="AY252" s="19" t="s">
        <v>126</v>
      </c>
      <c r="BE252" s="233">
        <f>IF(N252="základní",J252,0)</f>
        <v>0</v>
      </c>
      <c r="BF252" s="233">
        <f>IF(N252="snížená",J252,0)</f>
        <v>0</v>
      </c>
      <c r="BG252" s="233">
        <f>IF(N252="zákl. přenesená",J252,0)</f>
        <v>0</v>
      </c>
      <c r="BH252" s="233">
        <f>IF(N252="sníž. přenesená",J252,0)</f>
        <v>0</v>
      </c>
      <c r="BI252" s="233">
        <f>IF(N252="nulová",J252,0)</f>
        <v>0</v>
      </c>
      <c r="BJ252" s="19" t="s">
        <v>133</v>
      </c>
      <c r="BK252" s="233">
        <f>ROUND(I252*H252,2)</f>
        <v>0</v>
      </c>
      <c r="BL252" s="19" t="s">
        <v>133</v>
      </c>
      <c r="BM252" s="232" t="s">
        <v>810</v>
      </c>
    </row>
    <row r="253" s="2" customFormat="1">
      <c r="A253" s="40"/>
      <c r="B253" s="41"/>
      <c r="C253" s="42"/>
      <c r="D253" s="234" t="s">
        <v>135</v>
      </c>
      <c r="E253" s="42"/>
      <c r="F253" s="235" t="s">
        <v>811</v>
      </c>
      <c r="G253" s="42"/>
      <c r="H253" s="42"/>
      <c r="I253" s="139"/>
      <c r="J253" s="42"/>
      <c r="K253" s="42"/>
      <c r="L253" s="46"/>
      <c r="M253" s="236"/>
      <c r="N253" s="237"/>
      <c r="O253" s="87"/>
      <c r="P253" s="87"/>
      <c r="Q253" s="87"/>
      <c r="R253" s="87"/>
      <c r="S253" s="87"/>
      <c r="T253" s="88"/>
      <c r="U253" s="40"/>
      <c r="V253" s="40"/>
      <c r="W253" s="40"/>
      <c r="X253" s="40"/>
      <c r="Y253" s="40"/>
      <c r="Z253" s="40"/>
      <c r="AA253" s="40"/>
      <c r="AB253" s="40"/>
      <c r="AC253" s="40"/>
      <c r="AD253" s="40"/>
      <c r="AE253" s="40"/>
      <c r="AT253" s="19" t="s">
        <v>135</v>
      </c>
      <c r="AU253" s="19" t="s">
        <v>84</v>
      </c>
    </row>
    <row r="254" s="13" customFormat="1">
      <c r="A254" s="13"/>
      <c r="B254" s="239"/>
      <c r="C254" s="240"/>
      <c r="D254" s="234" t="s">
        <v>139</v>
      </c>
      <c r="E254" s="241" t="s">
        <v>28</v>
      </c>
      <c r="F254" s="242" t="s">
        <v>812</v>
      </c>
      <c r="G254" s="240"/>
      <c r="H254" s="241" t="s">
        <v>28</v>
      </c>
      <c r="I254" s="243"/>
      <c r="J254" s="240"/>
      <c r="K254" s="240"/>
      <c r="L254" s="244"/>
      <c r="M254" s="245"/>
      <c r="N254" s="246"/>
      <c r="O254" s="246"/>
      <c r="P254" s="246"/>
      <c r="Q254" s="246"/>
      <c r="R254" s="246"/>
      <c r="S254" s="246"/>
      <c r="T254" s="247"/>
      <c r="U254" s="13"/>
      <c r="V254" s="13"/>
      <c r="W254" s="13"/>
      <c r="X254" s="13"/>
      <c r="Y254" s="13"/>
      <c r="Z254" s="13"/>
      <c r="AA254" s="13"/>
      <c r="AB254" s="13"/>
      <c r="AC254" s="13"/>
      <c r="AD254" s="13"/>
      <c r="AE254" s="13"/>
      <c r="AT254" s="248" t="s">
        <v>139</v>
      </c>
      <c r="AU254" s="248" t="s">
        <v>84</v>
      </c>
      <c r="AV254" s="13" t="s">
        <v>82</v>
      </c>
      <c r="AW254" s="13" t="s">
        <v>35</v>
      </c>
      <c r="AX254" s="13" t="s">
        <v>74</v>
      </c>
      <c r="AY254" s="248" t="s">
        <v>126</v>
      </c>
    </row>
    <row r="255" s="13" customFormat="1">
      <c r="A255" s="13"/>
      <c r="B255" s="239"/>
      <c r="C255" s="240"/>
      <c r="D255" s="234" t="s">
        <v>139</v>
      </c>
      <c r="E255" s="241" t="s">
        <v>28</v>
      </c>
      <c r="F255" s="242" t="s">
        <v>813</v>
      </c>
      <c r="G255" s="240"/>
      <c r="H255" s="241" t="s">
        <v>28</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139</v>
      </c>
      <c r="AU255" s="248" t="s">
        <v>84</v>
      </c>
      <c r="AV255" s="13" t="s">
        <v>82</v>
      </c>
      <c r="AW255" s="13" t="s">
        <v>35</v>
      </c>
      <c r="AX255" s="13" t="s">
        <v>74</v>
      </c>
      <c r="AY255" s="248" t="s">
        <v>126</v>
      </c>
    </row>
    <row r="256" s="14" customFormat="1">
      <c r="A256" s="14"/>
      <c r="B256" s="249"/>
      <c r="C256" s="250"/>
      <c r="D256" s="234" t="s">
        <v>139</v>
      </c>
      <c r="E256" s="251" t="s">
        <v>28</v>
      </c>
      <c r="F256" s="252" t="s">
        <v>814</v>
      </c>
      <c r="G256" s="250"/>
      <c r="H256" s="253">
        <v>0.56699999999999995</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139</v>
      </c>
      <c r="AU256" s="259" t="s">
        <v>84</v>
      </c>
      <c r="AV256" s="14" t="s">
        <v>84</v>
      </c>
      <c r="AW256" s="14" t="s">
        <v>35</v>
      </c>
      <c r="AX256" s="14" t="s">
        <v>82</v>
      </c>
      <c r="AY256" s="259" t="s">
        <v>126</v>
      </c>
    </row>
    <row r="257" s="12" customFormat="1" ht="22.8" customHeight="1">
      <c r="A257" s="12"/>
      <c r="B257" s="205"/>
      <c r="C257" s="206"/>
      <c r="D257" s="207" t="s">
        <v>73</v>
      </c>
      <c r="E257" s="219" t="s">
        <v>133</v>
      </c>
      <c r="F257" s="219" t="s">
        <v>815</v>
      </c>
      <c r="G257" s="206"/>
      <c r="H257" s="206"/>
      <c r="I257" s="209"/>
      <c r="J257" s="220">
        <f>BK257</f>
        <v>0</v>
      </c>
      <c r="K257" s="206"/>
      <c r="L257" s="211"/>
      <c r="M257" s="212"/>
      <c r="N257" s="213"/>
      <c r="O257" s="213"/>
      <c r="P257" s="214">
        <f>SUM(P258:P312)</f>
        <v>0</v>
      </c>
      <c r="Q257" s="213"/>
      <c r="R257" s="214">
        <f>SUM(R258:R312)</f>
        <v>113.81678721999998</v>
      </c>
      <c r="S257" s="213"/>
      <c r="T257" s="215">
        <f>SUM(T258:T312)</f>
        <v>0</v>
      </c>
      <c r="U257" s="12"/>
      <c r="V257" s="12"/>
      <c r="W257" s="12"/>
      <c r="X257" s="12"/>
      <c r="Y257" s="12"/>
      <c r="Z257" s="12"/>
      <c r="AA257" s="12"/>
      <c r="AB257" s="12"/>
      <c r="AC257" s="12"/>
      <c r="AD257" s="12"/>
      <c r="AE257" s="12"/>
      <c r="AR257" s="216" t="s">
        <v>82</v>
      </c>
      <c r="AT257" s="217" t="s">
        <v>73</v>
      </c>
      <c r="AU257" s="217" t="s">
        <v>82</v>
      </c>
      <c r="AY257" s="216" t="s">
        <v>126</v>
      </c>
      <c r="BK257" s="218">
        <f>SUM(BK258:BK312)</f>
        <v>0</v>
      </c>
    </row>
    <row r="258" s="2" customFormat="1" ht="16.5" customHeight="1">
      <c r="A258" s="40"/>
      <c r="B258" s="41"/>
      <c r="C258" s="221" t="s">
        <v>342</v>
      </c>
      <c r="D258" s="221" t="s">
        <v>128</v>
      </c>
      <c r="E258" s="222" t="s">
        <v>816</v>
      </c>
      <c r="F258" s="223" t="s">
        <v>817</v>
      </c>
      <c r="G258" s="224" t="s">
        <v>131</v>
      </c>
      <c r="H258" s="225">
        <v>99.155000000000001</v>
      </c>
      <c r="I258" s="226"/>
      <c r="J258" s="227">
        <f>ROUND(I258*H258,2)</f>
        <v>0</v>
      </c>
      <c r="K258" s="223" t="s">
        <v>28</v>
      </c>
      <c r="L258" s="46"/>
      <c r="M258" s="228" t="s">
        <v>28</v>
      </c>
      <c r="N258" s="229" t="s">
        <v>47</v>
      </c>
      <c r="O258" s="87"/>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133</v>
      </c>
      <c r="AT258" s="232" t="s">
        <v>128</v>
      </c>
      <c r="AU258" s="232" t="s">
        <v>84</v>
      </c>
      <c r="AY258" s="19" t="s">
        <v>126</v>
      </c>
      <c r="BE258" s="233">
        <f>IF(N258="základní",J258,0)</f>
        <v>0</v>
      </c>
      <c r="BF258" s="233">
        <f>IF(N258="snížená",J258,0)</f>
        <v>0</v>
      </c>
      <c r="BG258" s="233">
        <f>IF(N258="zákl. přenesená",J258,0)</f>
        <v>0</v>
      </c>
      <c r="BH258" s="233">
        <f>IF(N258="sníž. přenesená",J258,0)</f>
        <v>0</v>
      </c>
      <c r="BI258" s="233">
        <f>IF(N258="nulová",J258,0)</f>
        <v>0</v>
      </c>
      <c r="BJ258" s="19" t="s">
        <v>133</v>
      </c>
      <c r="BK258" s="233">
        <f>ROUND(I258*H258,2)</f>
        <v>0</v>
      </c>
      <c r="BL258" s="19" t="s">
        <v>133</v>
      </c>
      <c r="BM258" s="232" t="s">
        <v>818</v>
      </c>
    </row>
    <row r="259" s="2" customFormat="1">
      <c r="A259" s="40"/>
      <c r="B259" s="41"/>
      <c r="C259" s="42"/>
      <c r="D259" s="234" t="s">
        <v>135</v>
      </c>
      <c r="E259" s="42"/>
      <c r="F259" s="235" t="s">
        <v>819</v>
      </c>
      <c r="G259" s="42"/>
      <c r="H259" s="42"/>
      <c r="I259" s="139"/>
      <c r="J259" s="42"/>
      <c r="K259" s="42"/>
      <c r="L259" s="46"/>
      <c r="M259" s="236"/>
      <c r="N259" s="237"/>
      <c r="O259" s="87"/>
      <c r="P259" s="87"/>
      <c r="Q259" s="87"/>
      <c r="R259" s="87"/>
      <c r="S259" s="87"/>
      <c r="T259" s="88"/>
      <c r="U259" s="40"/>
      <c r="V259" s="40"/>
      <c r="W259" s="40"/>
      <c r="X259" s="40"/>
      <c r="Y259" s="40"/>
      <c r="Z259" s="40"/>
      <c r="AA259" s="40"/>
      <c r="AB259" s="40"/>
      <c r="AC259" s="40"/>
      <c r="AD259" s="40"/>
      <c r="AE259" s="40"/>
      <c r="AT259" s="19" t="s">
        <v>135</v>
      </c>
      <c r="AU259" s="19" t="s">
        <v>84</v>
      </c>
    </row>
    <row r="260" s="13" customFormat="1">
      <c r="A260" s="13"/>
      <c r="B260" s="239"/>
      <c r="C260" s="240"/>
      <c r="D260" s="234" t="s">
        <v>139</v>
      </c>
      <c r="E260" s="241" t="s">
        <v>28</v>
      </c>
      <c r="F260" s="242" t="s">
        <v>820</v>
      </c>
      <c r="G260" s="240"/>
      <c r="H260" s="241" t="s">
        <v>28</v>
      </c>
      <c r="I260" s="243"/>
      <c r="J260" s="240"/>
      <c r="K260" s="240"/>
      <c r="L260" s="244"/>
      <c r="M260" s="245"/>
      <c r="N260" s="246"/>
      <c r="O260" s="246"/>
      <c r="P260" s="246"/>
      <c r="Q260" s="246"/>
      <c r="R260" s="246"/>
      <c r="S260" s="246"/>
      <c r="T260" s="247"/>
      <c r="U260" s="13"/>
      <c r="V260" s="13"/>
      <c r="W260" s="13"/>
      <c r="X260" s="13"/>
      <c r="Y260" s="13"/>
      <c r="Z260" s="13"/>
      <c r="AA260" s="13"/>
      <c r="AB260" s="13"/>
      <c r="AC260" s="13"/>
      <c r="AD260" s="13"/>
      <c r="AE260" s="13"/>
      <c r="AT260" s="248" t="s">
        <v>139</v>
      </c>
      <c r="AU260" s="248" t="s">
        <v>84</v>
      </c>
      <c r="AV260" s="13" t="s">
        <v>82</v>
      </c>
      <c r="AW260" s="13" t="s">
        <v>35</v>
      </c>
      <c r="AX260" s="13" t="s">
        <v>74</v>
      </c>
      <c r="AY260" s="248" t="s">
        <v>126</v>
      </c>
    </row>
    <row r="261" s="13" customFormat="1">
      <c r="A261" s="13"/>
      <c r="B261" s="239"/>
      <c r="C261" s="240"/>
      <c r="D261" s="234" t="s">
        <v>139</v>
      </c>
      <c r="E261" s="241" t="s">
        <v>28</v>
      </c>
      <c r="F261" s="242" t="s">
        <v>821</v>
      </c>
      <c r="G261" s="240"/>
      <c r="H261" s="241" t="s">
        <v>28</v>
      </c>
      <c r="I261" s="243"/>
      <c r="J261" s="240"/>
      <c r="K261" s="240"/>
      <c r="L261" s="244"/>
      <c r="M261" s="245"/>
      <c r="N261" s="246"/>
      <c r="O261" s="246"/>
      <c r="P261" s="246"/>
      <c r="Q261" s="246"/>
      <c r="R261" s="246"/>
      <c r="S261" s="246"/>
      <c r="T261" s="247"/>
      <c r="U261" s="13"/>
      <c r="V261" s="13"/>
      <c r="W261" s="13"/>
      <c r="X261" s="13"/>
      <c r="Y261" s="13"/>
      <c r="Z261" s="13"/>
      <c r="AA261" s="13"/>
      <c r="AB261" s="13"/>
      <c r="AC261" s="13"/>
      <c r="AD261" s="13"/>
      <c r="AE261" s="13"/>
      <c r="AT261" s="248" t="s">
        <v>139</v>
      </c>
      <c r="AU261" s="248" t="s">
        <v>84</v>
      </c>
      <c r="AV261" s="13" t="s">
        <v>82</v>
      </c>
      <c r="AW261" s="13" t="s">
        <v>35</v>
      </c>
      <c r="AX261" s="13" t="s">
        <v>74</v>
      </c>
      <c r="AY261" s="248" t="s">
        <v>126</v>
      </c>
    </row>
    <row r="262" s="14" customFormat="1">
      <c r="A262" s="14"/>
      <c r="B262" s="249"/>
      <c r="C262" s="250"/>
      <c r="D262" s="234" t="s">
        <v>139</v>
      </c>
      <c r="E262" s="251" t="s">
        <v>28</v>
      </c>
      <c r="F262" s="252" t="s">
        <v>653</v>
      </c>
      <c r="G262" s="250"/>
      <c r="H262" s="253">
        <v>6.0750000000000002</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139</v>
      </c>
      <c r="AU262" s="259" t="s">
        <v>84</v>
      </c>
      <c r="AV262" s="14" t="s">
        <v>84</v>
      </c>
      <c r="AW262" s="14" t="s">
        <v>35</v>
      </c>
      <c r="AX262" s="14" t="s">
        <v>74</v>
      </c>
      <c r="AY262" s="259" t="s">
        <v>126</v>
      </c>
    </row>
    <row r="263" s="14" customFormat="1">
      <c r="A263" s="14"/>
      <c r="B263" s="249"/>
      <c r="C263" s="250"/>
      <c r="D263" s="234" t="s">
        <v>139</v>
      </c>
      <c r="E263" s="251" t="s">
        <v>28</v>
      </c>
      <c r="F263" s="252" t="s">
        <v>654</v>
      </c>
      <c r="G263" s="250"/>
      <c r="H263" s="253">
        <v>82.400000000000006</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139</v>
      </c>
      <c r="AU263" s="259" t="s">
        <v>84</v>
      </c>
      <c r="AV263" s="14" t="s">
        <v>84</v>
      </c>
      <c r="AW263" s="14" t="s">
        <v>35</v>
      </c>
      <c r="AX263" s="14" t="s">
        <v>74</v>
      </c>
      <c r="AY263" s="259" t="s">
        <v>126</v>
      </c>
    </row>
    <row r="264" s="13" customFormat="1">
      <c r="A264" s="13"/>
      <c r="B264" s="239"/>
      <c r="C264" s="240"/>
      <c r="D264" s="234" t="s">
        <v>139</v>
      </c>
      <c r="E264" s="241" t="s">
        <v>28</v>
      </c>
      <c r="F264" s="242" t="s">
        <v>822</v>
      </c>
      <c r="G264" s="240"/>
      <c r="H264" s="241" t="s">
        <v>28</v>
      </c>
      <c r="I264" s="243"/>
      <c r="J264" s="240"/>
      <c r="K264" s="240"/>
      <c r="L264" s="244"/>
      <c r="M264" s="245"/>
      <c r="N264" s="246"/>
      <c r="O264" s="246"/>
      <c r="P264" s="246"/>
      <c r="Q264" s="246"/>
      <c r="R264" s="246"/>
      <c r="S264" s="246"/>
      <c r="T264" s="247"/>
      <c r="U264" s="13"/>
      <c r="V264" s="13"/>
      <c r="W264" s="13"/>
      <c r="X264" s="13"/>
      <c r="Y264" s="13"/>
      <c r="Z264" s="13"/>
      <c r="AA264" s="13"/>
      <c r="AB264" s="13"/>
      <c r="AC264" s="13"/>
      <c r="AD264" s="13"/>
      <c r="AE264" s="13"/>
      <c r="AT264" s="248" t="s">
        <v>139</v>
      </c>
      <c r="AU264" s="248" t="s">
        <v>84</v>
      </c>
      <c r="AV264" s="13" t="s">
        <v>82</v>
      </c>
      <c r="AW264" s="13" t="s">
        <v>35</v>
      </c>
      <c r="AX264" s="13" t="s">
        <v>74</v>
      </c>
      <c r="AY264" s="248" t="s">
        <v>126</v>
      </c>
    </row>
    <row r="265" s="14" customFormat="1">
      <c r="A265" s="14"/>
      <c r="B265" s="249"/>
      <c r="C265" s="250"/>
      <c r="D265" s="234" t="s">
        <v>139</v>
      </c>
      <c r="E265" s="251" t="s">
        <v>28</v>
      </c>
      <c r="F265" s="252" t="s">
        <v>658</v>
      </c>
      <c r="G265" s="250"/>
      <c r="H265" s="253">
        <v>9</v>
      </c>
      <c r="I265" s="254"/>
      <c r="J265" s="250"/>
      <c r="K265" s="250"/>
      <c r="L265" s="255"/>
      <c r="M265" s="256"/>
      <c r="N265" s="257"/>
      <c r="O265" s="257"/>
      <c r="P265" s="257"/>
      <c r="Q265" s="257"/>
      <c r="R265" s="257"/>
      <c r="S265" s="257"/>
      <c r="T265" s="258"/>
      <c r="U265" s="14"/>
      <c r="V265" s="14"/>
      <c r="W265" s="14"/>
      <c r="X265" s="14"/>
      <c r="Y265" s="14"/>
      <c r="Z265" s="14"/>
      <c r="AA265" s="14"/>
      <c r="AB265" s="14"/>
      <c r="AC265" s="14"/>
      <c r="AD265" s="14"/>
      <c r="AE265" s="14"/>
      <c r="AT265" s="259" t="s">
        <v>139</v>
      </c>
      <c r="AU265" s="259" t="s">
        <v>84</v>
      </c>
      <c r="AV265" s="14" t="s">
        <v>84</v>
      </c>
      <c r="AW265" s="14" t="s">
        <v>35</v>
      </c>
      <c r="AX265" s="14" t="s">
        <v>74</v>
      </c>
      <c r="AY265" s="259" t="s">
        <v>126</v>
      </c>
    </row>
    <row r="266" s="13" customFormat="1">
      <c r="A266" s="13"/>
      <c r="B266" s="239"/>
      <c r="C266" s="240"/>
      <c r="D266" s="234" t="s">
        <v>139</v>
      </c>
      <c r="E266" s="241" t="s">
        <v>28</v>
      </c>
      <c r="F266" s="242" t="s">
        <v>823</v>
      </c>
      <c r="G266" s="240"/>
      <c r="H266" s="241" t="s">
        <v>28</v>
      </c>
      <c r="I266" s="243"/>
      <c r="J266" s="240"/>
      <c r="K266" s="240"/>
      <c r="L266" s="244"/>
      <c r="M266" s="245"/>
      <c r="N266" s="246"/>
      <c r="O266" s="246"/>
      <c r="P266" s="246"/>
      <c r="Q266" s="246"/>
      <c r="R266" s="246"/>
      <c r="S266" s="246"/>
      <c r="T266" s="247"/>
      <c r="U266" s="13"/>
      <c r="V266" s="13"/>
      <c r="W266" s="13"/>
      <c r="X266" s="13"/>
      <c r="Y266" s="13"/>
      <c r="Z266" s="13"/>
      <c r="AA266" s="13"/>
      <c r="AB266" s="13"/>
      <c r="AC266" s="13"/>
      <c r="AD266" s="13"/>
      <c r="AE266" s="13"/>
      <c r="AT266" s="248" t="s">
        <v>139</v>
      </c>
      <c r="AU266" s="248" t="s">
        <v>84</v>
      </c>
      <c r="AV266" s="13" t="s">
        <v>82</v>
      </c>
      <c r="AW266" s="13" t="s">
        <v>35</v>
      </c>
      <c r="AX266" s="13" t="s">
        <v>74</v>
      </c>
      <c r="AY266" s="248" t="s">
        <v>126</v>
      </c>
    </row>
    <row r="267" s="14" customFormat="1">
      <c r="A267" s="14"/>
      <c r="B267" s="249"/>
      <c r="C267" s="250"/>
      <c r="D267" s="234" t="s">
        <v>139</v>
      </c>
      <c r="E267" s="251" t="s">
        <v>28</v>
      </c>
      <c r="F267" s="252" t="s">
        <v>779</v>
      </c>
      <c r="G267" s="250"/>
      <c r="H267" s="253">
        <v>1.6799999999999999</v>
      </c>
      <c r="I267" s="254"/>
      <c r="J267" s="250"/>
      <c r="K267" s="250"/>
      <c r="L267" s="255"/>
      <c r="M267" s="256"/>
      <c r="N267" s="257"/>
      <c r="O267" s="257"/>
      <c r="P267" s="257"/>
      <c r="Q267" s="257"/>
      <c r="R267" s="257"/>
      <c r="S267" s="257"/>
      <c r="T267" s="258"/>
      <c r="U267" s="14"/>
      <c r="V267" s="14"/>
      <c r="W267" s="14"/>
      <c r="X267" s="14"/>
      <c r="Y267" s="14"/>
      <c r="Z267" s="14"/>
      <c r="AA267" s="14"/>
      <c r="AB267" s="14"/>
      <c r="AC267" s="14"/>
      <c r="AD267" s="14"/>
      <c r="AE267" s="14"/>
      <c r="AT267" s="259" t="s">
        <v>139</v>
      </c>
      <c r="AU267" s="259" t="s">
        <v>84</v>
      </c>
      <c r="AV267" s="14" t="s">
        <v>84</v>
      </c>
      <c r="AW267" s="14" t="s">
        <v>35</v>
      </c>
      <c r="AX267" s="14" t="s">
        <v>74</v>
      </c>
      <c r="AY267" s="259" t="s">
        <v>126</v>
      </c>
    </row>
    <row r="268" s="15" customFormat="1">
      <c r="A268" s="15"/>
      <c r="B268" s="260"/>
      <c r="C268" s="261"/>
      <c r="D268" s="234" t="s">
        <v>139</v>
      </c>
      <c r="E268" s="262" t="s">
        <v>28</v>
      </c>
      <c r="F268" s="263" t="s">
        <v>155</v>
      </c>
      <c r="G268" s="261"/>
      <c r="H268" s="264">
        <v>99.155000000000001</v>
      </c>
      <c r="I268" s="265"/>
      <c r="J268" s="261"/>
      <c r="K268" s="261"/>
      <c r="L268" s="266"/>
      <c r="M268" s="267"/>
      <c r="N268" s="268"/>
      <c r="O268" s="268"/>
      <c r="P268" s="268"/>
      <c r="Q268" s="268"/>
      <c r="R268" s="268"/>
      <c r="S268" s="268"/>
      <c r="T268" s="269"/>
      <c r="U268" s="15"/>
      <c r="V268" s="15"/>
      <c r="W268" s="15"/>
      <c r="X268" s="15"/>
      <c r="Y268" s="15"/>
      <c r="Z268" s="15"/>
      <c r="AA268" s="15"/>
      <c r="AB268" s="15"/>
      <c r="AC268" s="15"/>
      <c r="AD268" s="15"/>
      <c r="AE268" s="15"/>
      <c r="AT268" s="270" t="s">
        <v>139</v>
      </c>
      <c r="AU268" s="270" t="s">
        <v>84</v>
      </c>
      <c r="AV268" s="15" t="s">
        <v>133</v>
      </c>
      <c r="AW268" s="15" t="s">
        <v>35</v>
      </c>
      <c r="AX268" s="15" t="s">
        <v>82</v>
      </c>
      <c r="AY268" s="270" t="s">
        <v>126</v>
      </c>
    </row>
    <row r="269" s="2" customFormat="1" ht="16.5" customHeight="1">
      <c r="A269" s="40"/>
      <c r="B269" s="41"/>
      <c r="C269" s="221" t="s">
        <v>349</v>
      </c>
      <c r="D269" s="221" t="s">
        <v>128</v>
      </c>
      <c r="E269" s="222" t="s">
        <v>824</v>
      </c>
      <c r="F269" s="223" t="s">
        <v>825</v>
      </c>
      <c r="G269" s="224" t="s">
        <v>131</v>
      </c>
      <c r="H269" s="225">
        <v>97.474999999999994</v>
      </c>
      <c r="I269" s="226"/>
      <c r="J269" s="227">
        <f>ROUND(I269*H269,2)</f>
        <v>0</v>
      </c>
      <c r="K269" s="223" t="s">
        <v>132</v>
      </c>
      <c r="L269" s="46"/>
      <c r="M269" s="228" t="s">
        <v>28</v>
      </c>
      <c r="N269" s="229" t="s">
        <v>47</v>
      </c>
      <c r="O269" s="87"/>
      <c r="P269" s="230">
        <f>O269*H269</f>
        <v>0</v>
      </c>
      <c r="Q269" s="230">
        <v>0.21251999999999999</v>
      </c>
      <c r="R269" s="230">
        <f>Q269*H269</f>
        <v>20.715386999999996</v>
      </c>
      <c r="S269" s="230">
        <v>0</v>
      </c>
      <c r="T269" s="231">
        <f>S269*H269</f>
        <v>0</v>
      </c>
      <c r="U269" s="40"/>
      <c r="V269" s="40"/>
      <c r="W269" s="40"/>
      <c r="X269" s="40"/>
      <c r="Y269" s="40"/>
      <c r="Z269" s="40"/>
      <c r="AA269" s="40"/>
      <c r="AB269" s="40"/>
      <c r="AC269" s="40"/>
      <c r="AD269" s="40"/>
      <c r="AE269" s="40"/>
      <c r="AR269" s="232" t="s">
        <v>133</v>
      </c>
      <c r="AT269" s="232" t="s">
        <v>128</v>
      </c>
      <c r="AU269" s="232" t="s">
        <v>84</v>
      </c>
      <c r="AY269" s="19" t="s">
        <v>126</v>
      </c>
      <c r="BE269" s="233">
        <f>IF(N269="základní",J269,0)</f>
        <v>0</v>
      </c>
      <c r="BF269" s="233">
        <f>IF(N269="snížená",J269,0)</f>
        <v>0</v>
      </c>
      <c r="BG269" s="233">
        <f>IF(N269="zákl. přenesená",J269,0)</f>
        <v>0</v>
      </c>
      <c r="BH269" s="233">
        <f>IF(N269="sníž. přenesená",J269,0)</f>
        <v>0</v>
      </c>
      <c r="BI269" s="233">
        <f>IF(N269="nulová",J269,0)</f>
        <v>0</v>
      </c>
      <c r="BJ269" s="19" t="s">
        <v>133</v>
      </c>
      <c r="BK269" s="233">
        <f>ROUND(I269*H269,2)</f>
        <v>0</v>
      </c>
      <c r="BL269" s="19" t="s">
        <v>133</v>
      </c>
      <c r="BM269" s="232" t="s">
        <v>826</v>
      </c>
    </row>
    <row r="270" s="2" customFormat="1">
      <c r="A270" s="40"/>
      <c r="B270" s="41"/>
      <c r="C270" s="42"/>
      <c r="D270" s="234" t="s">
        <v>135</v>
      </c>
      <c r="E270" s="42"/>
      <c r="F270" s="235" t="s">
        <v>827</v>
      </c>
      <c r="G270" s="42"/>
      <c r="H270" s="42"/>
      <c r="I270" s="139"/>
      <c r="J270" s="42"/>
      <c r="K270" s="42"/>
      <c r="L270" s="46"/>
      <c r="M270" s="236"/>
      <c r="N270" s="237"/>
      <c r="O270" s="87"/>
      <c r="P270" s="87"/>
      <c r="Q270" s="87"/>
      <c r="R270" s="87"/>
      <c r="S270" s="87"/>
      <c r="T270" s="88"/>
      <c r="U270" s="40"/>
      <c r="V270" s="40"/>
      <c r="W270" s="40"/>
      <c r="X270" s="40"/>
      <c r="Y270" s="40"/>
      <c r="Z270" s="40"/>
      <c r="AA270" s="40"/>
      <c r="AB270" s="40"/>
      <c r="AC270" s="40"/>
      <c r="AD270" s="40"/>
      <c r="AE270" s="40"/>
      <c r="AT270" s="19" t="s">
        <v>135</v>
      </c>
      <c r="AU270" s="19" t="s">
        <v>84</v>
      </c>
    </row>
    <row r="271" s="2" customFormat="1">
      <c r="A271" s="40"/>
      <c r="B271" s="41"/>
      <c r="C271" s="42"/>
      <c r="D271" s="234" t="s">
        <v>137</v>
      </c>
      <c r="E271" s="42"/>
      <c r="F271" s="238" t="s">
        <v>828</v>
      </c>
      <c r="G271" s="42"/>
      <c r="H271" s="42"/>
      <c r="I271" s="139"/>
      <c r="J271" s="42"/>
      <c r="K271" s="42"/>
      <c r="L271" s="46"/>
      <c r="M271" s="236"/>
      <c r="N271" s="237"/>
      <c r="O271" s="87"/>
      <c r="P271" s="87"/>
      <c r="Q271" s="87"/>
      <c r="R271" s="87"/>
      <c r="S271" s="87"/>
      <c r="T271" s="88"/>
      <c r="U271" s="40"/>
      <c r="V271" s="40"/>
      <c r="W271" s="40"/>
      <c r="X271" s="40"/>
      <c r="Y271" s="40"/>
      <c r="Z271" s="40"/>
      <c r="AA271" s="40"/>
      <c r="AB271" s="40"/>
      <c r="AC271" s="40"/>
      <c r="AD271" s="40"/>
      <c r="AE271" s="40"/>
      <c r="AT271" s="19" t="s">
        <v>137</v>
      </c>
      <c r="AU271" s="19" t="s">
        <v>84</v>
      </c>
    </row>
    <row r="272" s="13" customFormat="1">
      <c r="A272" s="13"/>
      <c r="B272" s="239"/>
      <c r="C272" s="240"/>
      <c r="D272" s="234" t="s">
        <v>139</v>
      </c>
      <c r="E272" s="241" t="s">
        <v>28</v>
      </c>
      <c r="F272" s="242" t="s">
        <v>829</v>
      </c>
      <c r="G272" s="240"/>
      <c r="H272" s="241" t="s">
        <v>28</v>
      </c>
      <c r="I272" s="243"/>
      <c r="J272" s="240"/>
      <c r="K272" s="240"/>
      <c r="L272" s="244"/>
      <c r="M272" s="245"/>
      <c r="N272" s="246"/>
      <c r="O272" s="246"/>
      <c r="P272" s="246"/>
      <c r="Q272" s="246"/>
      <c r="R272" s="246"/>
      <c r="S272" s="246"/>
      <c r="T272" s="247"/>
      <c r="U272" s="13"/>
      <c r="V272" s="13"/>
      <c r="W272" s="13"/>
      <c r="X272" s="13"/>
      <c r="Y272" s="13"/>
      <c r="Z272" s="13"/>
      <c r="AA272" s="13"/>
      <c r="AB272" s="13"/>
      <c r="AC272" s="13"/>
      <c r="AD272" s="13"/>
      <c r="AE272" s="13"/>
      <c r="AT272" s="248" t="s">
        <v>139</v>
      </c>
      <c r="AU272" s="248" t="s">
        <v>84</v>
      </c>
      <c r="AV272" s="13" t="s">
        <v>82</v>
      </c>
      <c r="AW272" s="13" t="s">
        <v>35</v>
      </c>
      <c r="AX272" s="13" t="s">
        <v>74</v>
      </c>
      <c r="AY272" s="248" t="s">
        <v>126</v>
      </c>
    </row>
    <row r="273" s="13" customFormat="1">
      <c r="A273" s="13"/>
      <c r="B273" s="239"/>
      <c r="C273" s="240"/>
      <c r="D273" s="234" t="s">
        <v>139</v>
      </c>
      <c r="E273" s="241" t="s">
        <v>28</v>
      </c>
      <c r="F273" s="242" t="s">
        <v>821</v>
      </c>
      <c r="G273" s="240"/>
      <c r="H273" s="241" t="s">
        <v>28</v>
      </c>
      <c r="I273" s="243"/>
      <c r="J273" s="240"/>
      <c r="K273" s="240"/>
      <c r="L273" s="244"/>
      <c r="M273" s="245"/>
      <c r="N273" s="246"/>
      <c r="O273" s="246"/>
      <c r="P273" s="246"/>
      <c r="Q273" s="246"/>
      <c r="R273" s="246"/>
      <c r="S273" s="246"/>
      <c r="T273" s="247"/>
      <c r="U273" s="13"/>
      <c r="V273" s="13"/>
      <c r="W273" s="13"/>
      <c r="X273" s="13"/>
      <c r="Y273" s="13"/>
      <c r="Z273" s="13"/>
      <c r="AA273" s="13"/>
      <c r="AB273" s="13"/>
      <c r="AC273" s="13"/>
      <c r="AD273" s="13"/>
      <c r="AE273" s="13"/>
      <c r="AT273" s="248" t="s">
        <v>139</v>
      </c>
      <c r="AU273" s="248" t="s">
        <v>84</v>
      </c>
      <c r="AV273" s="13" t="s">
        <v>82</v>
      </c>
      <c r="AW273" s="13" t="s">
        <v>35</v>
      </c>
      <c r="AX273" s="13" t="s">
        <v>74</v>
      </c>
      <c r="AY273" s="248" t="s">
        <v>126</v>
      </c>
    </row>
    <row r="274" s="14" customFormat="1">
      <c r="A274" s="14"/>
      <c r="B274" s="249"/>
      <c r="C274" s="250"/>
      <c r="D274" s="234" t="s">
        <v>139</v>
      </c>
      <c r="E274" s="251" t="s">
        <v>28</v>
      </c>
      <c r="F274" s="252" t="s">
        <v>653</v>
      </c>
      <c r="G274" s="250"/>
      <c r="H274" s="253">
        <v>6.0750000000000002</v>
      </c>
      <c r="I274" s="254"/>
      <c r="J274" s="250"/>
      <c r="K274" s="250"/>
      <c r="L274" s="255"/>
      <c r="M274" s="256"/>
      <c r="N274" s="257"/>
      <c r="O274" s="257"/>
      <c r="P274" s="257"/>
      <c r="Q274" s="257"/>
      <c r="R274" s="257"/>
      <c r="S274" s="257"/>
      <c r="T274" s="258"/>
      <c r="U274" s="14"/>
      <c r="V274" s="14"/>
      <c r="W274" s="14"/>
      <c r="X274" s="14"/>
      <c r="Y274" s="14"/>
      <c r="Z274" s="14"/>
      <c r="AA274" s="14"/>
      <c r="AB274" s="14"/>
      <c r="AC274" s="14"/>
      <c r="AD274" s="14"/>
      <c r="AE274" s="14"/>
      <c r="AT274" s="259" t="s">
        <v>139</v>
      </c>
      <c r="AU274" s="259" t="s">
        <v>84</v>
      </c>
      <c r="AV274" s="14" t="s">
        <v>84</v>
      </c>
      <c r="AW274" s="14" t="s">
        <v>35</v>
      </c>
      <c r="AX274" s="14" t="s">
        <v>74</v>
      </c>
      <c r="AY274" s="259" t="s">
        <v>126</v>
      </c>
    </row>
    <row r="275" s="14" customFormat="1">
      <c r="A275" s="14"/>
      <c r="B275" s="249"/>
      <c r="C275" s="250"/>
      <c r="D275" s="234" t="s">
        <v>139</v>
      </c>
      <c r="E275" s="251" t="s">
        <v>28</v>
      </c>
      <c r="F275" s="252" t="s">
        <v>654</v>
      </c>
      <c r="G275" s="250"/>
      <c r="H275" s="253">
        <v>82.400000000000006</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139</v>
      </c>
      <c r="AU275" s="259" t="s">
        <v>84</v>
      </c>
      <c r="AV275" s="14" t="s">
        <v>84</v>
      </c>
      <c r="AW275" s="14" t="s">
        <v>35</v>
      </c>
      <c r="AX275" s="14" t="s">
        <v>74</v>
      </c>
      <c r="AY275" s="259" t="s">
        <v>126</v>
      </c>
    </row>
    <row r="276" s="13" customFormat="1">
      <c r="A276" s="13"/>
      <c r="B276" s="239"/>
      <c r="C276" s="240"/>
      <c r="D276" s="234" t="s">
        <v>139</v>
      </c>
      <c r="E276" s="241" t="s">
        <v>28</v>
      </c>
      <c r="F276" s="242" t="s">
        <v>822</v>
      </c>
      <c r="G276" s="240"/>
      <c r="H276" s="241" t="s">
        <v>28</v>
      </c>
      <c r="I276" s="243"/>
      <c r="J276" s="240"/>
      <c r="K276" s="240"/>
      <c r="L276" s="244"/>
      <c r="M276" s="245"/>
      <c r="N276" s="246"/>
      <c r="O276" s="246"/>
      <c r="P276" s="246"/>
      <c r="Q276" s="246"/>
      <c r="R276" s="246"/>
      <c r="S276" s="246"/>
      <c r="T276" s="247"/>
      <c r="U276" s="13"/>
      <c r="V276" s="13"/>
      <c r="W276" s="13"/>
      <c r="X276" s="13"/>
      <c r="Y276" s="13"/>
      <c r="Z276" s="13"/>
      <c r="AA276" s="13"/>
      <c r="AB276" s="13"/>
      <c r="AC276" s="13"/>
      <c r="AD276" s="13"/>
      <c r="AE276" s="13"/>
      <c r="AT276" s="248" t="s">
        <v>139</v>
      </c>
      <c r="AU276" s="248" t="s">
        <v>84</v>
      </c>
      <c r="AV276" s="13" t="s">
        <v>82</v>
      </c>
      <c r="AW276" s="13" t="s">
        <v>35</v>
      </c>
      <c r="AX276" s="13" t="s">
        <v>74</v>
      </c>
      <c r="AY276" s="248" t="s">
        <v>126</v>
      </c>
    </row>
    <row r="277" s="14" customFormat="1">
      <c r="A277" s="14"/>
      <c r="B277" s="249"/>
      <c r="C277" s="250"/>
      <c r="D277" s="234" t="s">
        <v>139</v>
      </c>
      <c r="E277" s="251" t="s">
        <v>28</v>
      </c>
      <c r="F277" s="252" t="s">
        <v>658</v>
      </c>
      <c r="G277" s="250"/>
      <c r="H277" s="253">
        <v>9</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139</v>
      </c>
      <c r="AU277" s="259" t="s">
        <v>84</v>
      </c>
      <c r="AV277" s="14" t="s">
        <v>84</v>
      </c>
      <c r="AW277" s="14" t="s">
        <v>35</v>
      </c>
      <c r="AX277" s="14" t="s">
        <v>74</v>
      </c>
      <c r="AY277" s="259" t="s">
        <v>126</v>
      </c>
    </row>
    <row r="278" s="15" customFormat="1">
      <c r="A278" s="15"/>
      <c r="B278" s="260"/>
      <c r="C278" s="261"/>
      <c r="D278" s="234" t="s">
        <v>139</v>
      </c>
      <c r="E278" s="262" t="s">
        <v>28</v>
      </c>
      <c r="F278" s="263" t="s">
        <v>155</v>
      </c>
      <c r="G278" s="261"/>
      <c r="H278" s="264">
        <v>97.474999999999994</v>
      </c>
      <c r="I278" s="265"/>
      <c r="J278" s="261"/>
      <c r="K278" s="261"/>
      <c r="L278" s="266"/>
      <c r="M278" s="267"/>
      <c r="N278" s="268"/>
      <c r="O278" s="268"/>
      <c r="P278" s="268"/>
      <c r="Q278" s="268"/>
      <c r="R278" s="268"/>
      <c r="S278" s="268"/>
      <c r="T278" s="269"/>
      <c r="U278" s="15"/>
      <c r="V278" s="15"/>
      <c r="W278" s="15"/>
      <c r="X278" s="15"/>
      <c r="Y278" s="15"/>
      <c r="Z278" s="15"/>
      <c r="AA278" s="15"/>
      <c r="AB278" s="15"/>
      <c r="AC278" s="15"/>
      <c r="AD278" s="15"/>
      <c r="AE278" s="15"/>
      <c r="AT278" s="270" t="s">
        <v>139</v>
      </c>
      <c r="AU278" s="270" t="s">
        <v>84</v>
      </c>
      <c r="AV278" s="15" t="s">
        <v>133</v>
      </c>
      <c r="AW278" s="15" t="s">
        <v>35</v>
      </c>
      <c r="AX278" s="15" t="s">
        <v>82</v>
      </c>
      <c r="AY278" s="270" t="s">
        <v>126</v>
      </c>
    </row>
    <row r="279" s="2" customFormat="1" ht="16.5" customHeight="1">
      <c r="A279" s="40"/>
      <c r="B279" s="41"/>
      <c r="C279" s="221" t="s">
        <v>173</v>
      </c>
      <c r="D279" s="221" t="s">
        <v>128</v>
      </c>
      <c r="E279" s="222" t="s">
        <v>830</v>
      </c>
      <c r="F279" s="223" t="s">
        <v>831</v>
      </c>
      <c r="G279" s="224" t="s">
        <v>131</v>
      </c>
      <c r="H279" s="225">
        <v>1.1699999999999999</v>
      </c>
      <c r="I279" s="226"/>
      <c r="J279" s="227">
        <f>ROUND(I279*H279,2)</f>
        <v>0</v>
      </c>
      <c r="K279" s="223" t="s">
        <v>132</v>
      </c>
      <c r="L279" s="46"/>
      <c r="M279" s="228" t="s">
        <v>28</v>
      </c>
      <c r="N279" s="229" t="s">
        <v>47</v>
      </c>
      <c r="O279" s="87"/>
      <c r="P279" s="230">
        <f>O279*H279</f>
        <v>0</v>
      </c>
      <c r="Q279" s="230">
        <v>0.78741000000000005</v>
      </c>
      <c r="R279" s="230">
        <f>Q279*H279</f>
        <v>0.92126969999999997</v>
      </c>
      <c r="S279" s="230">
        <v>0</v>
      </c>
      <c r="T279" s="231">
        <f>S279*H279</f>
        <v>0</v>
      </c>
      <c r="U279" s="40"/>
      <c r="V279" s="40"/>
      <c r="W279" s="40"/>
      <c r="X279" s="40"/>
      <c r="Y279" s="40"/>
      <c r="Z279" s="40"/>
      <c r="AA279" s="40"/>
      <c r="AB279" s="40"/>
      <c r="AC279" s="40"/>
      <c r="AD279" s="40"/>
      <c r="AE279" s="40"/>
      <c r="AR279" s="232" t="s">
        <v>133</v>
      </c>
      <c r="AT279" s="232" t="s">
        <v>128</v>
      </c>
      <c r="AU279" s="232" t="s">
        <v>84</v>
      </c>
      <c r="AY279" s="19" t="s">
        <v>126</v>
      </c>
      <c r="BE279" s="233">
        <f>IF(N279="základní",J279,0)</f>
        <v>0</v>
      </c>
      <c r="BF279" s="233">
        <f>IF(N279="snížená",J279,0)</f>
        <v>0</v>
      </c>
      <c r="BG279" s="233">
        <f>IF(N279="zákl. přenesená",J279,0)</f>
        <v>0</v>
      </c>
      <c r="BH279" s="233">
        <f>IF(N279="sníž. přenesená",J279,0)</f>
        <v>0</v>
      </c>
      <c r="BI279" s="233">
        <f>IF(N279="nulová",J279,0)</f>
        <v>0</v>
      </c>
      <c r="BJ279" s="19" t="s">
        <v>133</v>
      </c>
      <c r="BK279" s="233">
        <f>ROUND(I279*H279,2)</f>
        <v>0</v>
      </c>
      <c r="BL279" s="19" t="s">
        <v>133</v>
      </c>
      <c r="BM279" s="232" t="s">
        <v>832</v>
      </c>
    </row>
    <row r="280" s="2" customFormat="1">
      <c r="A280" s="40"/>
      <c r="B280" s="41"/>
      <c r="C280" s="42"/>
      <c r="D280" s="234" t="s">
        <v>135</v>
      </c>
      <c r="E280" s="42"/>
      <c r="F280" s="235" t="s">
        <v>833</v>
      </c>
      <c r="G280" s="42"/>
      <c r="H280" s="42"/>
      <c r="I280" s="139"/>
      <c r="J280" s="42"/>
      <c r="K280" s="42"/>
      <c r="L280" s="46"/>
      <c r="M280" s="236"/>
      <c r="N280" s="237"/>
      <c r="O280" s="87"/>
      <c r="P280" s="87"/>
      <c r="Q280" s="87"/>
      <c r="R280" s="87"/>
      <c r="S280" s="87"/>
      <c r="T280" s="88"/>
      <c r="U280" s="40"/>
      <c r="V280" s="40"/>
      <c r="W280" s="40"/>
      <c r="X280" s="40"/>
      <c r="Y280" s="40"/>
      <c r="Z280" s="40"/>
      <c r="AA280" s="40"/>
      <c r="AB280" s="40"/>
      <c r="AC280" s="40"/>
      <c r="AD280" s="40"/>
      <c r="AE280" s="40"/>
      <c r="AT280" s="19" t="s">
        <v>135</v>
      </c>
      <c r="AU280" s="19" t="s">
        <v>84</v>
      </c>
    </row>
    <row r="281" s="2" customFormat="1">
      <c r="A281" s="40"/>
      <c r="B281" s="41"/>
      <c r="C281" s="42"/>
      <c r="D281" s="234" t="s">
        <v>137</v>
      </c>
      <c r="E281" s="42"/>
      <c r="F281" s="238" t="s">
        <v>834</v>
      </c>
      <c r="G281" s="42"/>
      <c r="H281" s="42"/>
      <c r="I281" s="139"/>
      <c r="J281" s="42"/>
      <c r="K281" s="42"/>
      <c r="L281" s="46"/>
      <c r="M281" s="236"/>
      <c r="N281" s="237"/>
      <c r="O281" s="87"/>
      <c r="P281" s="87"/>
      <c r="Q281" s="87"/>
      <c r="R281" s="87"/>
      <c r="S281" s="87"/>
      <c r="T281" s="88"/>
      <c r="U281" s="40"/>
      <c r="V281" s="40"/>
      <c r="W281" s="40"/>
      <c r="X281" s="40"/>
      <c r="Y281" s="40"/>
      <c r="Z281" s="40"/>
      <c r="AA281" s="40"/>
      <c r="AB281" s="40"/>
      <c r="AC281" s="40"/>
      <c r="AD281" s="40"/>
      <c r="AE281" s="40"/>
      <c r="AT281" s="19" t="s">
        <v>137</v>
      </c>
      <c r="AU281" s="19" t="s">
        <v>84</v>
      </c>
    </row>
    <row r="282" s="13" customFormat="1">
      <c r="A282" s="13"/>
      <c r="B282" s="239"/>
      <c r="C282" s="240"/>
      <c r="D282" s="234" t="s">
        <v>139</v>
      </c>
      <c r="E282" s="241" t="s">
        <v>28</v>
      </c>
      <c r="F282" s="242" t="s">
        <v>835</v>
      </c>
      <c r="G282" s="240"/>
      <c r="H282" s="241" t="s">
        <v>28</v>
      </c>
      <c r="I282" s="243"/>
      <c r="J282" s="240"/>
      <c r="K282" s="240"/>
      <c r="L282" s="244"/>
      <c r="M282" s="245"/>
      <c r="N282" s="246"/>
      <c r="O282" s="246"/>
      <c r="P282" s="246"/>
      <c r="Q282" s="246"/>
      <c r="R282" s="246"/>
      <c r="S282" s="246"/>
      <c r="T282" s="247"/>
      <c r="U282" s="13"/>
      <c r="V282" s="13"/>
      <c r="W282" s="13"/>
      <c r="X282" s="13"/>
      <c r="Y282" s="13"/>
      <c r="Z282" s="13"/>
      <c r="AA282" s="13"/>
      <c r="AB282" s="13"/>
      <c r="AC282" s="13"/>
      <c r="AD282" s="13"/>
      <c r="AE282" s="13"/>
      <c r="AT282" s="248" t="s">
        <v>139</v>
      </c>
      <c r="AU282" s="248" t="s">
        <v>84</v>
      </c>
      <c r="AV282" s="13" t="s">
        <v>82</v>
      </c>
      <c r="AW282" s="13" t="s">
        <v>35</v>
      </c>
      <c r="AX282" s="13" t="s">
        <v>74</v>
      </c>
      <c r="AY282" s="248" t="s">
        <v>126</v>
      </c>
    </row>
    <row r="283" s="13" customFormat="1">
      <c r="A283" s="13"/>
      <c r="B283" s="239"/>
      <c r="C283" s="240"/>
      <c r="D283" s="234" t="s">
        <v>139</v>
      </c>
      <c r="E283" s="241" t="s">
        <v>28</v>
      </c>
      <c r="F283" s="242" t="s">
        <v>836</v>
      </c>
      <c r="G283" s="240"/>
      <c r="H283" s="241" t="s">
        <v>28</v>
      </c>
      <c r="I283" s="243"/>
      <c r="J283" s="240"/>
      <c r="K283" s="240"/>
      <c r="L283" s="244"/>
      <c r="M283" s="245"/>
      <c r="N283" s="246"/>
      <c r="O283" s="246"/>
      <c r="P283" s="246"/>
      <c r="Q283" s="246"/>
      <c r="R283" s="246"/>
      <c r="S283" s="246"/>
      <c r="T283" s="247"/>
      <c r="U283" s="13"/>
      <c r="V283" s="13"/>
      <c r="W283" s="13"/>
      <c r="X283" s="13"/>
      <c r="Y283" s="13"/>
      <c r="Z283" s="13"/>
      <c r="AA283" s="13"/>
      <c r="AB283" s="13"/>
      <c r="AC283" s="13"/>
      <c r="AD283" s="13"/>
      <c r="AE283" s="13"/>
      <c r="AT283" s="248" t="s">
        <v>139</v>
      </c>
      <c r="AU283" s="248" t="s">
        <v>84</v>
      </c>
      <c r="AV283" s="13" t="s">
        <v>82</v>
      </c>
      <c r="AW283" s="13" t="s">
        <v>35</v>
      </c>
      <c r="AX283" s="13" t="s">
        <v>74</v>
      </c>
      <c r="AY283" s="248" t="s">
        <v>126</v>
      </c>
    </row>
    <row r="284" s="14" customFormat="1">
      <c r="A284" s="14"/>
      <c r="B284" s="249"/>
      <c r="C284" s="250"/>
      <c r="D284" s="234" t="s">
        <v>139</v>
      </c>
      <c r="E284" s="251" t="s">
        <v>28</v>
      </c>
      <c r="F284" s="252" t="s">
        <v>837</v>
      </c>
      <c r="G284" s="250"/>
      <c r="H284" s="253">
        <v>1.8899999999999999</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139</v>
      </c>
      <c r="AU284" s="259" t="s">
        <v>84</v>
      </c>
      <c r="AV284" s="14" t="s">
        <v>84</v>
      </c>
      <c r="AW284" s="14" t="s">
        <v>35</v>
      </c>
      <c r="AX284" s="14" t="s">
        <v>74</v>
      </c>
      <c r="AY284" s="259" t="s">
        <v>126</v>
      </c>
    </row>
    <row r="285" s="14" customFormat="1">
      <c r="A285" s="14"/>
      <c r="B285" s="249"/>
      <c r="C285" s="250"/>
      <c r="D285" s="234" t="s">
        <v>139</v>
      </c>
      <c r="E285" s="251" t="s">
        <v>28</v>
      </c>
      <c r="F285" s="252" t="s">
        <v>838</v>
      </c>
      <c r="G285" s="250"/>
      <c r="H285" s="253">
        <v>1.6799999999999999</v>
      </c>
      <c r="I285" s="254"/>
      <c r="J285" s="250"/>
      <c r="K285" s="250"/>
      <c r="L285" s="255"/>
      <c r="M285" s="256"/>
      <c r="N285" s="257"/>
      <c r="O285" s="257"/>
      <c r="P285" s="257"/>
      <c r="Q285" s="257"/>
      <c r="R285" s="257"/>
      <c r="S285" s="257"/>
      <c r="T285" s="258"/>
      <c r="U285" s="14"/>
      <c r="V285" s="14"/>
      <c r="W285" s="14"/>
      <c r="X285" s="14"/>
      <c r="Y285" s="14"/>
      <c r="Z285" s="14"/>
      <c r="AA285" s="14"/>
      <c r="AB285" s="14"/>
      <c r="AC285" s="14"/>
      <c r="AD285" s="14"/>
      <c r="AE285" s="14"/>
      <c r="AT285" s="259" t="s">
        <v>139</v>
      </c>
      <c r="AU285" s="259" t="s">
        <v>84</v>
      </c>
      <c r="AV285" s="14" t="s">
        <v>84</v>
      </c>
      <c r="AW285" s="14" t="s">
        <v>35</v>
      </c>
      <c r="AX285" s="14" t="s">
        <v>74</v>
      </c>
      <c r="AY285" s="259" t="s">
        <v>126</v>
      </c>
    </row>
    <row r="286" s="13" customFormat="1">
      <c r="A286" s="13"/>
      <c r="B286" s="239"/>
      <c r="C286" s="240"/>
      <c r="D286" s="234" t="s">
        <v>139</v>
      </c>
      <c r="E286" s="241" t="s">
        <v>28</v>
      </c>
      <c r="F286" s="242" t="s">
        <v>839</v>
      </c>
      <c r="G286" s="240"/>
      <c r="H286" s="241" t="s">
        <v>28</v>
      </c>
      <c r="I286" s="243"/>
      <c r="J286" s="240"/>
      <c r="K286" s="240"/>
      <c r="L286" s="244"/>
      <c r="M286" s="245"/>
      <c r="N286" s="246"/>
      <c r="O286" s="246"/>
      <c r="P286" s="246"/>
      <c r="Q286" s="246"/>
      <c r="R286" s="246"/>
      <c r="S286" s="246"/>
      <c r="T286" s="247"/>
      <c r="U286" s="13"/>
      <c r="V286" s="13"/>
      <c r="W286" s="13"/>
      <c r="X286" s="13"/>
      <c r="Y286" s="13"/>
      <c r="Z286" s="13"/>
      <c r="AA286" s="13"/>
      <c r="AB286" s="13"/>
      <c r="AC286" s="13"/>
      <c r="AD286" s="13"/>
      <c r="AE286" s="13"/>
      <c r="AT286" s="248" t="s">
        <v>139</v>
      </c>
      <c r="AU286" s="248" t="s">
        <v>84</v>
      </c>
      <c r="AV286" s="13" t="s">
        <v>82</v>
      </c>
      <c r="AW286" s="13" t="s">
        <v>35</v>
      </c>
      <c r="AX286" s="13" t="s">
        <v>74</v>
      </c>
      <c r="AY286" s="248" t="s">
        <v>126</v>
      </c>
    </row>
    <row r="287" s="14" customFormat="1">
      <c r="A287" s="14"/>
      <c r="B287" s="249"/>
      <c r="C287" s="250"/>
      <c r="D287" s="234" t="s">
        <v>139</v>
      </c>
      <c r="E287" s="251" t="s">
        <v>28</v>
      </c>
      <c r="F287" s="252" t="s">
        <v>840</v>
      </c>
      <c r="G287" s="250"/>
      <c r="H287" s="253">
        <v>-2.3999999999999999</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139</v>
      </c>
      <c r="AU287" s="259" t="s">
        <v>84</v>
      </c>
      <c r="AV287" s="14" t="s">
        <v>84</v>
      </c>
      <c r="AW287" s="14" t="s">
        <v>35</v>
      </c>
      <c r="AX287" s="14" t="s">
        <v>74</v>
      </c>
      <c r="AY287" s="259" t="s">
        <v>126</v>
      </c>
    </row>
    <row r="288" s="15" customFormat="1">
      <c r="A288" s="15"/>
      <c r="B288" s="260"/>
      <c r="C288" s="261"/>
      <c r="D288" s="234" t="s">
        <v>139</v>
      </c>
      <c r="E288" s="262" t="s">
        <v>28</v>
      </c>
      <c r="F288" s="263" t="s">
        <v>155</v>
      </c>
      <c r="G288" s="261"/>
      <c r="H288" s="264">
        <v>1.1699999999999999</v>
      </c>
      <c r="I288" s="265"/>
      <c r="J288" s="261"/>
      <c r="K288" s="261"/>
      <c r="L288" s="266"/>
      <c r="M288" s="267"/>
      <c r="N288" s="268"/>
      <c r="O288" s="268"/>
      <c r="P288" s="268"/>
      <c r="Q288" s="268"/>
      <c r="R288" s="268"/>
      <c r="S288" s="268"/>
      <c r="T288" s="269"/>
      <c r="U288" s="15"/>
      <c r="V288" s="15"/>
      <c r="W288" s="15"/>
      <c r="X288" s="15"/>
      <c r="Y288" s="15"/>
      <c r="Z288" s="15"/>
      <c r="AA288" s="15"/>
      <c r="AB288" s="15"/>
      <c r="AC288" s="15"/>
      <c r="AD288" s="15"/>
      <c r="AE288" s="15"/>
      <c r="AT288" s="270" t="s">
        <v>139</v>
      </c>
      <c r="AU288" s="270" t="s">
        <v>84</v>
      </c>
      <c r="AV288" s="15" t="s">
        <v>133</v>
      </c>
      <c r="AW288" s="15" t="s">
        <v>35</v>
      </c>
      <c r="AX288" s="15" t="s">
        <v>82</v>
      </c>
      <c r="AY288" s="270" t="s">
        <v>126</v>
      </c>
    </row>
    <row r="289" s="2" customFormat="1" ht="16.5" customHeight="1">
      <c r="A289" s="40"/>
      <c r="B289" s="41"/>
      <c r="C289" s="221" t="s">
        <v>361</v>
      </c>
      <c r="D289" s="221" t="s">
        <v>128</v>
      </c>
      <c r="E289" s="222" t="s">
        <v>841</v>
      </c>
      <c r="F289" s="223" t="s">
        <v>831</v>
      </c>
      <c r="G289" s="224" t="s">
        <v>131</v>
      </c>
      <c r="H289" s="225">
        <v>2.3999999999999999</v>
      </c>
      <c r="I289" s="226"/>
      <c r="J289" s="227">
        <f>ROUND(I289*H289,2)</f>
        <v>0</v>
      </c>
      <c r="K289" s="223" t="s">
        <v>28</v>
      </c>
      <c r="L289" s="46"/>
      <c r="M289" s="228" t="s">
        <v>28</v>
      </c>
      <c r="N289" s="229" t="s">
        <v>47</v>
      </c>
      <c r="O289" s="87"/>
      <c r="P289" s="230">
        <f>O289*H289</f>
        <v>0</v>
      </c>
      <c r="Q289" s="230">
        <v>0.78740880000000002</v>
      </c>
      <c r="R289" s="230">
        <f>Q289*H289</f>
        <v>1.8897811199999999</v>
      </c>
      <c r="S289" s="230">
        <v>0</v>
      </c>
      <c r="T289" s="231">
        <f>S289*H289</f>
        <v>0</v>
      </c>
      <c r="U289" s="40"/>
      <c r="V289" s="40"/>
      <c r="W289" s="40"/>
      <c r="X289" s="40"/>
      <c r="Y289" s="40"/>
      <c r="Z289" s="40"/>
      <c r="AA289" s="40"/>
      <c r="AB289" s="40"/>
      <c r="AC289" s="40"/>
      <c r="AD289" s="40"/>
      <c r="AE289" s="40"/>
      <c r="AR289" s="232" t="s">
        <v>133</v>
      </c>
      <c r="AT289" s="232" t="s">
        <v>128</v>
      </c>
      <c r="AU289" s="232" t="s">
        <v>84</v>
      </c>
      <c r="AY289" s="19" t="s">
        <v>126</v>
      </c>
      <c r="BE289" s="233">
        <f>IF(N289="základní",J289,0)</f>
        <v>0</v>
      </c>
      <c r="BF289" s="233">
        <f>IF(N289="snížená",J289,0)</f>
        <v>0</v>
      </c>
      <c r="BG289" s="233">
        <f>IF(N289="zákl. přenesená",J289,0)</f>
        <v>0</v>
      </c>
      <c r="BH289" s="233">
        <f>IF(N289="sníž. přenesená",J289,0)</f>
        <v>0</v>
      </c>
      <c r="BI289" s="233">
        <f>IF(N289="nulová",J289,0)</f>
        <v>0</v>
      </c>
      <c r="BJ289" s="19" t="s">
        <v>133</v>
      </c>
      <c r="BK289" s="233">
        <f>ROUND(I289*H289,2)</f>
        <v>0</v>
      </c>
      <c r="BL289" s="19" t="s">
        <v>133</v>
      </c>
      <c r="BM289" s="232" t="s">
        <v>842</v>
      </c>
    </row>
    <row r="290" s="2" customFormat="1">
      <c r="A290" s="40"/>
      <c r="B290" s="41"/>
      <c r="C290" s="42"/>
      <c r="D290" s="234" t="s">
        <v>135</v>
      </c>
      <c r="E290" s="42"/>
      <c r="F290" s="235" t="s">
        <v>833</v>
      </c>
      <c r="G290" s="42"/>
      <c r="H290" s="42"/>
      <c r="I290" s="139"/>
      <c r="J290" s="42"/>
      <c r="K290" s="42"/>
      <c r="L290" s="46"/>
      <c r="M290" s="236"/>
      <c r="N290" s="237"/>
      <c r="O290" s="87"/>
      <c r="P290" s="87"/>
      <c r="Q290" s="87"/>
      <c r="R290" s="87"/>
      <c r="S290" s="87"/>
      <c r="T290" s="88"/>
      <c r="U290" s="40"/>
      <c r="V290" s="40"/>
      <c r="W290" s="40"/>
      <c r="X290" s="40"/>
      <c r="Y290" s="40"/>
      <c r="Z290" s="40"/>
      <c r="AA290" s="40"/>
      <c r="AB290" s="40"/>
      <c r="AC290" s="40"/>
      <c r="AD290" s="40"/>
      <c r="AE290" s="40"/>
      <c r="AT290" s="19" t="s">
        <v>135</v>
      </c>
      <c r="AU290" s="19" t="s">
        <v>84</v>
      </c>
    </row>
    <row r="291" s="13" customFormat="1">
      <c r="A291" s="13"/>
      <c r="B291" s="239"/>
      <c r="C291" s="240"/>
      <c r="D291" s="234" t="s">
        <v>139</v>
      </c>
      <c r="E291" s="241" t="s">
        <v>28</v>
      </c>
      <c r="F291" s="242" t="s">
        <v>843</v>
      </c>
      <c r="G291" s="240"/>
      <c r="H291" s="241" t="s">
        <v>28</v>
      </c>
      <c r="I291" s="243"/>
      <c r="J291" s="240"/>
      <c r="K291" s="240"/>
      <c r="L291" s="244"/>
      <c r="M291" s="245"/>
      <c r="N291" s="246"/>
      <c r="O291" s="246"/>
      <c r="P291" s="246"/>
      <c r="Q291" s="246"/>
      <c r="R291" s="246"/>
      <c r="S291" s="246"/>
      <c r="T291" s="247"/>
      <c r="U291" s="13"/>
      <c r="V291" s="13"/>
      <c r="W291" s="13"/>
      <c r="X291" s="13"/>
      <c r="Y291" s="13"/>
      <c r="Z291" s="13"/>
      <c r="AA291" s="13"/>
      <c r="AB291" s="13"/>
      <c r="AC291" s="13"/>
      <c r="AD291" s="13"/>
      <c r="AE291" s="13"/>
      <c r="AT291" s="248" t="s">
        <v>139</v>
      </c>
      <c r="AU291" s="248" t="s">
        <v>84</v>
      </c>
      <c r="AV291" s="13" t="s">
        <v>82</v>
      </c>
      <c r="AW291" s="13" t="s">
        <v>35</v>
      </c>
      <c r="AX291" s="13" t="s">
        <v>74</v>
      </c>
      <c r="AY291" s="248" t="s">
        <v>126</v>
      </c>
    </row>
    <row r="292" s="13" customFormat="1">
      <c r="A292" s="13"/>
      <c r="B292" s="239"/>
      <c r="C292" s="240"/>
      <c r="D292" s="234" t="s">
        <v>139</v>
      </c>
      <c r="E292" s="241" t="s">
        <v>28</v>
      </c>
      <c r="F292" s="242" t="s">
        <v>836</v>
      </c>
      <c r="G292" s="240"/>
      <c r="H292" s="241" t="s">
        <v>28</v>
      </c>
      <c r="I292" s="243"/>
      <c r="J292" s="240"/>
      <c r="K292" s="240"/>
      <c r="L292" s="244"/>
      <c r="M292" s="245"/>
      <c r="N292" s="246"/>
      <c r="O292" s="246"/>
      <c r="P292" s="246"/>
      <c r="Q292" s="246"/>
      <c r="R292" s="246"/>
      <c r="S292" s="246"/>
      <c r="T292" s="247"/>
      <c r="U292" s="13"/>
      <c r="V292" s="13"/>
      <c r="W292" s="13"/>
      <c r="X292" s="13"/>
      <c r="Y292" s="13"/>
      <c r="Z292" s="13"/>
      <c r="AA292" s="13"/>
      <c r="AB292" s="13"/>
      <c r="AC292" s="13"/>
      <c r="AD292" s="13"/>
      <c r="AE292" s="13"/>
      <c r="AT292" s="248" t="s">
        <v>139</v>
      </c>
      <c r="AU292" s="248" t="s">
        <v>84</v>
      </c>
      <c r="AV292" s="13" t="s">
        <v>82</v>
      </c>
      <c r="AW292" s="13" t="s">
        <v>35</v>
      </c>
      <c r="AX292" s="13" t="s">
        <v>74</v>
      </c>
      <c r="AY292" s="248" t="s">
        <v>126</v>
      </c>
    </row>
    <row r="293" s="14" customFormat="1">
      <c r="A293" s="14"/>
      <c r="B293" s="249"/>
      <c r="C293" s="250"/>
      <c r="D293" s="234" t="s">
        <v>139</v>
      </c>
      <c r="E293" s="251" t="s">
        <v>28</v>
      </c>
      <c r="F293" s="252" t="s">
        <v>844</v>
      </c>
      <c r="G293" s="250"/>
      <c r="H293" s="253">
        <v>2.3999999999999999</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139</v>
      </c>
      <c r="AU293" s="259" t="s">
        <v>84</v>
      </c>
      <c r="AV293" s="14" t="s">
        <v>84</v>
      </c>
      <c r="AW293" s="14" t="s">
        <v>35</v>
      </c>
      <c r="AX293" s="14" t="s">
        <v>82</v>
      </c>
      <c r="AY293" s="259" t="s">
        <v>126</v>
      </c>
    </row>
    <row r="294" s="2" customFormat="1" ht="16.5" customHeight="1">
      <c r="A294" s="40"/>
      <c r="B294" s="41"/>
      <c r="C294" s="221" t="s">
        <v>367</v>
      </c>
      <c r="D294" s="221" t="s">
        <v>128</v>
      </c>
      <c r="E294" s="222" t="s">
        <v>845</v>
      </c>
      <c r="F294" s="223" t="s">
        <v>846</v>
      </c>
      <c r="G294" s="224" t="s">
        <v>131</v>
      </c>
      <c r="H294" s="225">
        <v>20</v>
      </c>
      <c r="I294" s="226"/>
      <c r="J294" s="227">
        <f>ROUND(I294*H294,2)</f>
        <v>0</v>
      </c>
      <c r="K294" s="223" t="s">
        <v>28</v>
      </c>
      <c r="L294" s="46"/>
      <c r="M294" s="228" t="s">
        <v>28</v>
      </c>
      <c r="N294" s="229" t="s">
        <v>47</v>
      </c>
      <c r="O294" s="87"/>
      <c r="P294" s="230">
        <f>O294*H294</f>
        <v>0</v>
      </c>
      <c r="Q294" s="230">
        <v>0.51339999999999997</v>
      </c>
      <c r="R294" s="230">
        <f>Q294*H294</f>
        <v>10.267999999999999</v>
      </c>
      <c r="S294" s="230">
        <v>0</v>
      </c>
      <c r="T294" s="231">
        <f>S294*H294</f>
        <v>0</v>
      </c>
      <c r="U294" s="40"/>
      <c r="V294" s="40"/>
      <c r="W294" s="40"/>
      <c r="X294" s="40"/>
      <c r="Y294" s="40"/>
      <c r="Z294" s="40"/>
      <c r="AA294" s="40"/>
      <c r="AB294" s="40"/>
      <c r="AC294" s="40"/>
      <c r="AD294" s="40"/>
      <c r="AE294" s="40"/>
      <c r="AR294" s="232" t="s">
        <v>133</v>
      </c>
      <c r="AT294" s="232" t="s">
        <v>128</v>
      </c>
      <c r="AU294" s="232" t="s">
        <v>84</v>
      </c>
      <c r="AY294" s="19" t="s">
        <v>126</v>
      </c>
      <c r="BE294" s="233">
        <f>IF(N294="základní",J294,0)</f>
        <v>0</v>
      </c>
      <c r="BF294" s="233">
        <f>IF(N294="snížená",J294,0)</f>
        <v>0</v>
      </c>
      <c r="BG294" s="233">
        <f>IF(N294="zákl. přenesená",J294,0)</f>
        <v>0</v>
      </c>
      <c r="BH294" s="233">
        <f>IF(N294="sníž. přenesená",J294,0)</f>
        <v>0</v>
      </c>
      <c r="BI294" s="233">
        <f>IF(N294="nulová",J294,0)</f>
        <v>0</v>
      </c>
      <c r="BJ294" s="19" t="s">
        <v>133</v>
      </c>
      <c r="BK294" s="233">
        <f>ROUND(I294*H294,2)</f>
        <v>0</v>
      </c>
      <c r="BL294" s="19" t="s">
        <v>133</v>
      </c>
      <c r="BM294" s="232" t="s">
        <v>847</v>
      </c>
    </row>
    <row r="295" s="2" customFormat="1">
      <c r="A295" s="40"/>
      <c r="B295" s="41"/>
      <c r="C295" s="42"/>
      <c r="D295" s="234" t="s">
        <v>135</v>
      </c>
      <c r="E295" s="42"/>
      <c r="F295" s="235" t="s">
        <v>848</v>
      </c>
      <c r="G295" s="42"/>
      <c r="H295" s="42"/>
      <c r="I295" s="139"/>
      <c r="J295" s="42"/>
      <c r="K295" s="42"/>
      <c r="L295" s="46"/>
      <c r="M295" s="236"/>
      <c r="N295" s="237"/>
      <c r="O295" s="87"/>
      <c r="P295" s="87"/>
      <c r="Q295" s="87"/>
      <c r="R295" s="87"/>
      <c r="S295" s="87"/>
      <c r="T295" s="88"/>
      <c r="U295" s="40"/>
      <c r="V295" s="40"/>
      <c r="W295" s="40"/>
      <c r="X295" s="40"/>
      <c r="Y295" s="40"/>
      <c r="Z295" s="40"/>
      <c r="AA295" s="40"/>
      <c r="AB295" s="40"/>
      <c r="AC295" s="40"/>
      <c r="AD295" s="40"/>
      <c r="AE295" s="40"/>
      <c r="AT295" s="19" t="s">
        <v>135</v>
      </c>
      <c r="AU295" s="19" t="s">
        <v>84</v>
      </c>
    </row>
    <row r="296" s="13" customFormat="1">
      <c r="A296" s="13"/>
      <c r="B296" s="239"/>
      <c r="C296" s="240"/>
      <c r="D296" s="234" t="s">
        <v>139</v>
      </c>
      <c r="E296" s="241" t="s">
        <v>28</v>
      </c>
      <c r="F296" s="242" t="s">
        <v>849</v>
      </c>
      <c r="G296" s="240"/>
      <c r="H296" s="241" t="s">
        <v>28</v>
      </c>
      <c r="I296" s="243"/>
      <c r="J296" s="240"/>
      <c r="K296" s="240"/>
      <c r="L296" s="244"/>
      <c r="M296" s="245"/>
      <c r="N296" s="246"/>
      <c r="O296" s="246"/>
      <c r="P296" s="246"/>
      <c r="Q296" s="246"/>
      <c r="R296" s="246"/>
      <c r="S296" s="246"/>
      <c r="T296" s="247"/>
      <c r="U296" s="13"/>
      <c r="V296" s="13"/>
      <c r="W296" s="13"/>
      <c r="X296" s="13"/>
      <c r="Y296" s="13"/>
      <c r="Z296" s="13"/>
      <c r="AA296" s="13"/>
      <c r="AB296" s="13"/>
      <c r="AC296" s="13"/>
      <c r="AD296" s="13"/>
      <c r="AE296" s="13"/>
      <c r="AT296" s="248" t="s">
        <v>139</v>
      </c>
      <c r="AU296" s="248" t="s">
        <v>84</v>
      </c>
      <c r="AV296" s="13" t="s">
        <v>82</v>
      </c>
      <c r="AW296" s="13" t="s">
        <v>35</v>
      </c>
      <c r="AX296" s="13" t="s">
        <v>74</v>
      </c>
      <c r="AY296" s="248" t="s">
        <v>126</v>
      </c>
    </row>
    <row r="297" s="14" customFormat="1">
      <c r="A297" s="14"/>
      <c r="B297" s="249"/>
      <c r="C297" s="250"/>
      <c r="D297" s="234" t="s">
        <v>139</v>
      </c>
      <c r="E297" s="251" t="s">
        <v>28</v>
      </c>
      <c r="F297" s="252" t="s">
        <v>850</v>
      </c>
      <c r="G297" s="250"/>
      <c r="H297" s="253">
        <v>20</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139</v>
      </c>
      <c r="AU297" s="259" t="s">
        <v>84</v>
      </c>
      <c r="AV297" s="14" t="s">
        <v>84</v>
      </c>
      <c r="AW297" s="14" t="s">
        <v>35</v>
      </c>
      <c r="AX297" s="14" t="s">
        <v>82</v>
      </c>
      <c r="AY297" s="259" t="s">
        <v>126</v>
      </c>
    </row>
    <row r="298" s="2" customFormat="1" ht="16.5" customHeight="1">
      <c r="A298" s="40"/>
      <c r="B298" s="41"/>
      <c r="C298" s="221" t="s">
        <v>375</v>
      </c>
      <c r="D298" s="221" t="s">
        <v>128</v>
      </c>
      <c r="E298" s="222" t="s">
        <v>851</v>
      </c>
      <c r="F298" s="223" t="s">
        <v>852</v>
      </c>
      <c r="G298" s="224" t="s">
        <v>131</v>
      </c>
      <c r="H298" s="225">
        <v>2</v>
      </c>
      <c r="I298" s="226"/>
      <c r="J298" s="227">
        <f>ROUND(I298*H298,2)</f>
        <v>0</v>
      </c>
      <c r="K298" s="223" t="s">
        <v>132</v>
      </c>
      <c r="L298" s="46"/>
      <c r="M298" s="228" t="s">
        <v>28</v>
      </c>
      <c r="N298" s="229" t="s">
        <v>47</v>
      </c>
      <c r="O298" s="87"/>
      <c r="P298" s="230">
        <f>O298*H298</f>
        <v>0</v>
      </c>
      <c r="Q298" s="230">
        <v>0.82326999999999995</v>
      </c>
      <c r="R298" s="230">
        <f>Q298*H298</f>
        <v>1.6465399999999999</v>
      </c>
      <c r="S298" s="230">
        <v>0</v>
      </c>
      <c r="T298" s="231">
        <f>S298*H298</f>
        <v>0</v>
      </c>
      <c r="U298" s="40"/>
      <c r="V298" s="40"/>
      <c r="W298" s="40"/>
      <c r="X298" s="40"/>
      <c r="Y298" s="40"/>
      <c r="Z298" s="40"/>
      <c r="AA298" s="40"/>
      <c r="AB298" s="40"/>
      <c r="AC298" s="40"/>
      <c r="AD298" s="40"/>
      <c r="AE298" s="40"/>
      <c r="AR298" s="232" t="s">
        <v>133</v>
      </c>
      <c r="AT298" s="232" t="s">
        <v>128</v>
      </c>
      <c r="AU298" s="232" t="s">
        <v>84</v>
      </c>
      <c r="AY298" s="19" t="s">
        <v>126</v>
      </c>
      <c r="BE298" s="233">
        <f>IF(N298="základní",J298,0)</f>
        <v>0</v>
      </c>
      <c r="BF298" s="233">
        <f>IF(N298="snížená",J298,0)</f>
        <v>0</v>
      </c>
      <c r="BG298" s="233">
        <f>IF(N298="zákl. přenesená",J298,0)</f>
        <v>0</v>
      </c>
      <c r="BH298" s="233">
        <f>IF(N298="sníž. přenesená",J298,0)</f>
        <v>0</v>
      </c>
      <c r="BI298" s="233">
        <f>IF(N298="nulová",J298,0)</f>
        <v>0</v>
      </c>
      <c r="BJ298" s="19" t="s">
        <v>133</v>
      </c>
      <c r="BK298" s="233">
        <f>ROUND(I298*H298,2)</f>
        <v>0</v>
      </c>
      <c r="BL298" s="19" t="s">
        <v>133</v>
      </c>
      <c r="BM298" s="232" t="s">
        <v>853</v>
      </c>
    </row>
    <row r="299" s="2" customFormat="1">
      <c r="A299" s="40"/>
      <c r="B299" s="41"/>
      <c r="C299" s="42"/>
      <c r="D299" s="234" t="s">
        <v>135</v>
      </c>
      <c r="E299" s="42"/>
      <c r="F299" s="235" t="s">
        <v>854</v>
      </c>
      <c r="G299" s="42"/>
      <c r="H299" s="42"/>
      <c r="I299" s="139"/>
      <c r="J299" s="42"/>
      <c r="K299" s="42"/>
      <c r="L299" s="46"/>
      <c r="M299" s="236"/>
      <c r="N299" s="237"/>
      <c r="O299" s="87"/>
      <c r="P299" s="87"/>
      <c r="Q299" s="87"/>
      <c r="R299" s="87"/>
      <c r="S299" s="87"/>
      <c r="T299" s="88"/>
      <c r="U299" s="40"/>
      <c r="V299" s="40"/>
      <c r="W299" s="40"/>
      <c r="X299" s="40"/>
      <c r="Y299" s="40"/>
      <c r="Z299" s="40"/>
      <c r="AA299" s="40"/>
      <c r="AB299" s="40"/>
      <c r="AC299" s="40"/>
      <c r="AD299" s="40"/>
      <c r="AE299" s="40"/>
      <c r="AT299" s="19" t="s">
        <v>135</v>
      </c>
      <c r="AU299" s="19" t="s">
        <v>84</v>
      </c>
    </row>
    <row r="300" s="2" customFormat="1">
      <c r="A300" s="40"/>
      <c r="B300" s="41"/>
      <c r="C300" s="42"/>
      <c r="D300" s="234" t="s">
        <v>137</v>
      </c>
      <c r="E300" s="42"/>
      <c r="F300" s="238" t="s">
        <v>855</v>
      </c>
      <c r="G300" s="42"/>
      <c r="H300" s="42"/>
      <c r="I300" s="139"/>
      <c r="J300" s="42"/>
      <c r="K300" s="42"/>
      <c r="L300" s="46"/>
      <c r="M300" s="236"/>
      <c r="N300" s="237"/>
      <c r="O300" s="87"/>
      <c r="P300" s="87"/>
      <c r="Q300" s="87"/>
      <c r="R300" s="87"/>
      <c r="S300" s="87"/>
      <c r="T300" s="88"/>
      <c r="U300" s="40"/>
      <c r="V300" s="40"/>
      <c r="W300" s="40"/>
      <c r="X300" s="40"/>
      <c r="Y300" s="40"/>
      <c r="Z300" s="40"/>
      <c r="AA300" s="40"/>
      <c r="AB300" s="40"/>
      <c r="AC300" s="40"/>
      <c r="AD300" s="40"/>
      <c r="AE300" s="40"/>
      <c r="AT300" s="19" t="s">
        <v>137</v>
      </c>
      <c r="AU300" s="19" t="s">
        <v>84</v>
      </c>
    </row>
    <row r="301" s="13" customFormat="1">
      <c r="A301" s="13"/>
      <c r="B301" s="239"/>
      <c r="C301" s="240"/>
      <c r="D301" s="234" t="s">
        <v>139</v>
      </c>
      <c r="E301" s="241" t="s">
        <v>28</v>
      </c>
      <c r="F301" s="242" t="s">
        <v>856</v>
      </c>
      <c r="G301" s="240"/>
      <c r="H301" s="241" t="s">
        <v>28</v>
      </c>
      <c r="I301" s="243"/>
      <c r="J301" s="240"/>
      <c r="K301" s="240"/>
      <c r="L301" s="244"/>
      <c r="M301" s="245"/>
      <c r="N301" s="246"/>
      <c r="O301" s="246"/>
      <c r="P301" s="246"/>
      <c r="Q301" s="246"/>
      <c r="R301" s="246"/>
      <c r="S301" s="246"/>
      <c r="T301" s="247"/>
      <c r="U301" s="13"/>
      <c r="V301" s="13"/>
      <c r="W301" s="13"/>
      <c r="X301" s="13"/>
      <c r="Y301" s="13"/>
      <c r="Z301" s="13"/>
      <c r="AA301" s="13"/>
      <c r="AB301" s="13"/>
      <c r="AC301" s="13"/>
      <c r="AD301" s="13"/>
      <c r="AE301" s="13"/>
      <c r="AT301" s="248" t="s">
        <v>139</v>
      </c>
      <c r="AU301" s="248" t="s">
        <v>84</v>
      </c>
      <c r="AV301" s="13" t="s">
        <v>82</v>
      </c>
      <c r="AW301" s="13" t="s">
        <v>35</v>
      </c>
      <c r="AX301" s="13" t="s">
        <v>74</v>
      </c>
      <c r="AY301" s="248" t="s">
        <v>126</v>
      </c>
    </row>
    <row r="302" s="14" customFormat="1">
      <c r="A302" s="14"/>
      <c r="B302" s="249"/>
      <c r="C302" s="250"/>
      <c r="D302" s="234" t="s">
        <v>139</v>
      </c>
      <c r="E302" s="251" t="s">
        <v>28</v>
      </c>
      <c r="F302" s="252" t="s">
        <v>857</v>
      </c>
      <c r="G302" s="250"/>
      <c r="H302" s="253">
        <v>2</v>
      </c>
      <c r="I302" s="254"/>
      <c r="J302" s="250"/>
      <c r="K302" s="250"/>
      <c r="L302" s="255"/>
      <c r="M302" s="256"/>
      <c r="N302" s="257"/>
      <c r="O302" s="257"/>
      <c r="P302" s="257"/>
      <c r="Q302" s="257"/>
      <c r="R302" s="257"/>
      <c r="S302" s="257"/>
      <c r="T302" s="258"/>
      <c r="U302" s="14"/>
      <c r="V302" s="14"/>
      <c r="W302" s="14"/>
      <c r="X302" s="14"/>
      <c r="Y302" s="14"/>
      <c r="Z302" s="14"/>
      <c r="AA302" s="14"/>
      <c r="AB302" s="14"/>
      <c r="AC302" s="14"/>
      <c r="AD302" s="14"/>
      <c r="AE302" s="14"/>
      <c r="AT302" s="259" t="s">
        <v>139</v>
      </c>
      <c r="AU302" s="259" t="s">
        <v>84</v>
      </c>
      <c r="AV302" s="14" t="s">
        <v>84</v>
      </c>
      <c r="AW302" s="14" t="s">
        <v>35</v>
      </c>
      <c r="AX302" s="14" t="s">
        <v>82</v>
      </c>
      <c r="AY302" s="259" t="s">
        <v>126</v>
      </c>
    </row>
    <row r="303" s="2" customFormat="1" ht="16.5" customHeight="1">
      <c r="A303" s="40"/>
      <c r="B303" s="41"/>
      <c r="C303" s="221" t="s">
        <v>381</v>
      </c>
      <c r="D303" s="221" t="s">
        <v>128</v>
      </c>
      <c r="E303" s="222" t="s">
        <v>858</v>
      </c>
      <c r="F303" s="223" t="s">
        <v>852</v>
      </c>
      <c r="G303" s="224" t="s">
        <v>131</v>
      </c>
      <c r="H303" s="225">
        <v>95.474999999999994</v>
      </c>
      <c r="I303" s="226"/>
      <c r="J303" s="227">
        <f>ROUND(I303*H303,2)</f>
        <v>0</v>
      </c>
      <c r="K303" s="223" t="s">
        <v>28</v>
      </c>
      <c r="L303" s="46"/>
      <c r="M303" s="228" t="s">
        <v>28</v>
      </c>
      <c r="N303" s="229" t="s">
        <v>47</v>
      </c>
      <c r="O303" s="87"/>
      <c r="P303" s="230">
        <f>O303*H303</f>
        <v>0</v>
      </c>
      <c r="Q303" s="230">
        <v>0.82090399999999997</v>
      </c>
      <c r="R303" s="230">
        <f>Q303*H303</f>
        <v>78.375809399999994</v>
      </c>
      <c r="S303" s="230">
        <v>0</v>
      </c>
      <c r="T303" s="231">
        <f>S303*H303</f>
        <v>0</v>
      </c>
      <c r="U303" s="40"/>
      <c r="V303" s="40"/>
      <c r="W303" s="40"/>
      <c r="X303" s="40"/>
      <c r="Y303" s="40"/>
      <c r="Z303" s="40"/>
      <c r="AA303" s="40"/>
      <c r="AB303" s="40"/>
      <c r="AC303" s="40"/>
      <c r="AD303" s="40"/>
      <c r="AE303" s="40"/>
      <c r="AR303" s="232" t="s">
        <v>133</v>
      </c>
      <c r="AT303" s="232" t="s">
        <v>128</v>
      </c>
      <c r="AU303" s="232" t="s">
        <v>84</v>
      </c>
      <c r="AY303" s="19" t="s">
        <v>126</v>
      </c>
      <c r="BE303" s="233">
        <f>IF(N303="základní",J303,0)</f>
        <v>0</v>
      </c>
      <c r="BF303" s="233">
        <f>IF(N303="snížená",J303,0)</f>
        <v>0</v>
      </c>
      <c r="BG303" s="233">
        <f>IF(N303="zákl. přenesená",J303,0)</f>
        <v>0</v>
      </c>
      <c r="BH303" s="233">
        <f>IF(N303="sníž. přenesená",J303,0)</f>
        <v>0</v>
      </c>
      <c r="BI303" s="233">
        <f>IF(N303="nulová",J303,0)</f>
        <v>0</v>
      </c>
      <c r="BJ303" s="19" t="s">
        <v>133</v>
      </c>
      <c r="BK303" s="233">
        <f>ROUND(I303*H303,2)</f>
        <v>0</v>
      </c>
      <c r="BL303" s="19" t="s">
        <v>133</v>
      </c>
      <c r="BM303" s="232" t="s">
        <v>859</v>
      </c>
    </row>
    <row r="304" s="2" customFormat="1">
      <c r="A304" s="40"/>
      <c r="B304" s="41"/>
      <c r="C304" s="42"/>
      <c r="D304" s="234" t="s">
        <v>135</v>
      </c>
      <c r="E304" s="42"/>
      <c r="F304" s="235" t="s">
        <v>854</v>
      </c>
      <c r="G304" s="42"/>
      <c r="H304" s="42"/>
      <c r="I304" s="139"/>
      <c r="J304" s="42"/>
      <c r="K304" s="42"/>
      <c r="L304" s="46"/>
      <c r="M304" s="236"/>
      <c r="N304" s="237"/>
      <c r="O304" s="87"/>
      <c r="P304" s="87"/>
      <c r="Q304" s="87"/>
      <c r="R304" s="87"/>
      <c r="S304" s="87"/>
      <c r="T304" s="88"/>
      <c r="U304" s="40"/>
      <c r="V304" s="40"/>
      <c r="W304" s="40"/>
      <c r="X304" s="40"/>
      <c r="Y304" s="40"/>
      <c r="Z304" s="40"/>
      <c r="AA304" s="40"/>
      <c r="AB304" s="40"/>
      <c r="AC304" s="40"/>
      <c r="AD304" s="40"/>
      <c r="AE304" s="40"/>
      <c r="AT304" s="19" t="s">
        <v>135</v>
      </c>
      <c r="AU304" s="19" t="s">
        <v>84</v>
      </c>
    </row>
    <row r="305" s="13" customFormat="1">
      <c r="A305" s="13"/>
      <c r="B305" s="239"/>
      <c r="C305" s="240"/>
      <c r="D305" s="234" t="s">
        <v>139</v>
      </c>
      <c r="E305" s="241" t="s">
        <v>28</v>
      </c>
      <c r="F305" s="242" t="s">
        <v>860</v>
      </c>
      <c r="G305" s="240"/>
      <c r="H305" s="241" t="s">
        <v>28</v>
      </c>
      <c r="I305" s="243"/>
      <c r="J305" s="240"/>
      <c r="K305" s="240"/>
      <c r="L305" s="244"/>
      <c r="M305" s="245"/>
      <c r="N305" s="246"/>
      <c r="O305" s="246"/>
      <c r="P305" s="246"/>
      <c r="Q305" s="246"/>
      <c r="R305" s="246"/>
      <c r="S305" s="246"/>
      <c r="T305" s="247"/>
      <c r="U305" s="13"/>
      <c r="V305" s="13"/>
      <c r="W305" s="13"/>
      <c r="X305" s="13"/>
      <c r="Y305" s="13"/>
      <c r="Z305" s="13"/>
      <c r="AA305" s="13"/>
      <c r="AB305" s="13"/>
      <c r="AC305" s="13"/>
      <c r="AD305" s="13"/>
      <c r="AE305" s="13"/>
      <c r="AT305" s="248" t="s">
        <v>139</v>
      </c>
      <c r="AU305" s="248" t="s">
        <v>84</v>
      </c>
      <c r="AV305" s="13" t="s">
        <v>82</v>
      </c>
      <c r="AW305" s="13" t="s">
        <v>35</v>
      </c>
      <c r="AX305" s="13" t="s">
        <v>74</v>
      </c>
      <c r="AY305" s="248" t="s">
        <v>126</v>
      </c>
    </row>
    <row r="306" s="13" customFormat="1">
      <c r="A306" s="13"/>
      <c r="B306" s="239"/>
      <c r="C306" s="240"/>
      <c r="D306" s="234" t="s">
        <v>139</v>
      </c>
      <c r="E306" s="241" t="s">
        <v>28</v>
      </c>
      <c r="F306" s="242" t="s">
        <v>861</v>
      </c>
      <c r="G306" s="240"/>
      <c r="H306" s="241" t="s">
        <v>28</v>
      </c>
      <c r="I306" s="243"/>
      <c r="J306" s="240"/>
      <c r="K306" s="240"/>
      <c r="L306" s="244"/>
      <c r="M306" s="245"/>
      <c r="N306" s="246"/>
      <c r="O306" s="246"/>
      <c r="P306" s="246"/>
      <c r="Q306" s="246"/>
      <c r="R306" s="246"/>
      <c r="S306" s="246"/>
      <c r="T306" s="247"/>
      <c r="U306" s="13"/>
      <c r="V306" s="13"/>
      <c r="W306" s="13"/>
      <c r="X306" s="13"/>
      <c r="Y306" s="13"/>
      <c r="Z306" s="13"/>
      <c r="AA306" s="13"/>
      <c r="AB306" s="13"/>
      <c r="AC306" s="13"/>
      <c r="AD306" s="13"/>
      <c r="AE306" s="13"/>
      <c r="AT306" s="248" t="s">
        <v>139</v>
      </c>
      <c r="AU306" s="248" t="s">
        <v>84</v>
      </c>
      <c r="AV306" s="13" t="s">
        <v>82</v>
      </c>
      <c r="AW306" s="13" t="s">
        <v>35</v>
      </c>
      <c r="AX306" s="13" t="s">
        <v>74</v>
      </c>
      <c r="AY306" s="248" t="s">
        <v>126</v>
      </c>
    </row>
    <row r="307" s="14" customFormat="1">
      <c r="A307" s="14"/>
      <c r="B307" s="249"/>
      <c r="C307" s="250"/>
      <c r="D307" s="234" t="s">
        <v>139</v>
      </c>
      <c r="E307" s="251" t="s">
        <v>28</v>
      </c>
      <c r="F307" s="252" t="s">
        <v>653</v>
      </c>
      <c r="G307" s="250"/>
      <c r="H307" s="253">
        <v>6.0750000000000002</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139</v>
      </c>
      <c r="AU307" s="259" t="s">
        <v>84</v>
      </c>
      <c r="AV307" s="14" t="s">
        <v>84</v>
      </c>
      <c r="AW307" s="14" t="s">
        <v>35</v>
      </c>
      <c r="AX307" s="14" t="s">
        <v>74</v>
      </c>
      <c r="AY307" s="259" t="s">
        <v>126</v>
      </c>
    </row>
    <row r="308" s="14" customFormat="1">
      <c r="A308" s="14"/>
      <c r="B308" s="249"/>
      <c r="C308" s="250"/>
      <c r="D308" s="234" t="s">
        <v>139</v>
      </c>
      <c r="E308" s="251" t="s">
        <v>28</v>
      </c>
      <c r="F308" s="252" t="s">
        <v>654</v>
      </c>
      <c r="G308" s="250"/>
      <c r="H308" s="253">
        <v>82.400000000000006</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139</v>
      </c>
      <c r="AU308" s="259" t="s">
        <v>84</v>
      </c>
      <c r="AV308" s="14" t="s">
        <v>84</v>
      </c>
      <c r="AW308" s="14" t="s">
        <v>35</v>
      </c>
      <c r="AX308" s="14" t="s">
        <v>74</v>
      </c>
      <c r="AY308" s="259" t="s">
        <v>126</v>
      </c>
    </row>
    <row r="309" s="16" customFormat="1">
      <c r="A309" s="16"/>
      <c r="B309" s="281"/>
      <c r="C309" s="282"/>
      <c r="D309" s="234" t="s">
        <v>139</v>
      </c>
      <c r="E309" s="283" t="s">
        <v>28</v>
      </c>
      <c r="F309" s="284" t="s">
        <v>479</v>
      </c>
      <c r="G309" s="282"/>
      <c r="H309" s="285">
        <v>88.474999999999994</v>
      </c>
      <c r="I309" s="286"/>
      <c r="J309" s="282"/>
      <c r="K309" s="282"/>
      <c r="L309" s="287"/>
      <c r="M309" s="288"/>
      <c r="N309" s="289"/>
      <c r="O309" s="289"/>
      <c r="P309" s="289"/>
      <c r="Q309" s="289"/>
      <c r="R309" s="289"/>
      <c r="S309" s="289"/>
      <c r="T309" s="290"/>
      <c r="U309" s="16"/>
      <c r="V309" s="16"/>
      <c r="W309" s="16"/>
      <c r="X309" s="16"/>
      <c r="Y309" s="16"/>
      <c r="Z309" s="16"/>
      <c r="AA309" s="16"/>
      <c r="AB309" s="16"/>
      <c r="AC309" s="16"/>
      <c r="AD309" s="16"/>
      <c r="AE309" s="16"/>
      <c r="AT309" s="291" t="s">
        <v>139</v>
      </c>
      <c r="AU309" s="291" t="s">
        <v>84</v>
      </c>
      <c r="AV309" s="16" t="s">
        <v>156</v>
      </c>
      <c r="AW309" s="16" t="s">
        <v>35</v>
      </c>
      <c r="AX309" s="16" t="s">
        <v>74</v>
      </c>
      <c r="AY309" s="291" t="s">
        <v>126</v>
      </c>
    </row>
    <row r="310" s="13" customFormat="1">
      <c r="A310" s="13"/>
      <c r="B310" s="239"/>
      <c r="C310" s="240"/>
      <c r="D310" s="234" t="s">
        <v>139</v>
      </c>
      <c r="E310" s="241" t="s">
        <v>28</v>
      </c>
      <c r="F310" s="242" t="s">
        <v>657</v>
      </c>
      <c r="G310" s="240"/>
      <c r="H310" s="241" t="s">
        <v>28</v>
      </c>
      <c r="I310" s="243"/>
      <c r="J310" s="240"/>
      <c r="K310" s="240"/>
      <c r="L310" s="244"/>
      <c r="M310" s="245"/>
      <c r="N310" s="246"/>
      <c r="O310" s="246"/>
      <c r="P310" s="246"/>
      <c r="Q310" s="246"/>
      <c r="R310" s="246"/>
      <c r="S310" s="246"/>
      <c r="T310" s="247"/>
      <c r="U310" s="13"/>
      <c r="V310" s="13"/>
      <c r="W310" s="13"/>
      <c r="X310" s="13"/>
      <c r="Y310" s="13"/>
      <c r="Z310" s="13"/>
      <c r="AA310" s="13"/>
      <c r="AB310" s="13"/>
      <c r="AC310" s="13"/>
      <c r="AD310" s="13"/>
      <c r="AE310" s="13"/>
      <c r="AT310" s="248" t="s">
        <v>139</v>
      </c>
      <c r="AU310" s="248" t="s">
        <v>84</v>
      </c>
      <c r="AV310" s="13" t="s">
        <v>82</v>
      </c>
      <c r="AW310" s="13" t="s">
        <v>35</v>
      </c>
      <c r="AX310" s="13" t="s">
        <v>74</v>
      </c>
      <c r="AY310" s="248" t="s">
        <v>126</v>
      </c>
    </row>
    <row r="311" s="14" customFormat="1">
      <c r="A311" s="14"/>
      <c r="B311" s="249"/>
      <c r="C311" s="250"/>
      <c r="D311" s="234" t="s">
        <v>139</v>
      </c>
      <c r="E311" s="251" t="s">
        <v>28</v>
      </c>
      <c r="F311" s="252" t="s">
        <v>862</v>
      </c>
      <c r="G311" s="250"/>
      <c r="H311" s="253">
        <v>7</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139</v>
      </c>
      <c r="AU311" s="259" t="s">
        <v>84</v>
      </c>
      <c r="AV311" s="14" t="s">
        <v>84</v>
      </c>
      <c r="AW311" s="14" t="s">
        <v>35</v>
      </c>
      <c r="AX311" s="14" t="s">
        <v>74</v>
      </c>
      <c r="AY311" s="259" t="s">
        <v>126</v>
      </c>
    </row>
    <row r="312" s="15" customFormat="1">
      <c r="A312" s="15"/>
      <c r="B312" s="260"/>
      <c r="C312" s="261"/>
      <c r="D312" s="234" t="s">
        <v>139</v>
      </c>
      <c r="E312" s="262" t="s">
        <v>28</v>
      </c>
      <c r="F312" s="263" t="s">
        <v>155</v>
      </c>
      <c r="G312" s="261"/>
      <c r="H312" s="264">
        <v>95.474999999999994</v>
      </c>
      <c r="I312" s="265"/>
      <c r="J312" s="261"/>
      <c r="K312" s="261"/>
      <c r="L312" s="266"/>
      <c r="M312" s="267"/>
      <c r="N312" s="268"/>
      <c r="O312" s="268"/>
      <c r="P312" s="268"/>
      <c r="Q312" s="268"/>
      <c r="R312" s="268"/>
      <c r="S312" s="268"/>
      <c r="T312" s="269"/>
      <c r="U312" s="15"/>
      <c r="V312" s="15"/>
      <c r="W312" s="15"/>
      <c r="X312" s="15"/>
      <c r="Y312" s="15"/>
      <c r="Z312" s="15"/>
      <c r="AA312" s="15"/>
      <c r="AB312" s="15"/>
      <c r="AC312" s="15"/>
      <c r="AD312" s="15"/>
      <c r="AE312" s="15"/>
      <c r="AT312" s="270" t="s">
        <v>139</v>
      </c>
      <c r="AU312" s="270" t="s">
        <v>84</v>
      </c>
      <c r="AV312" s="15" t="s">
        <v>133</v>
      </c>
      <c r="AW312" s="15" t="s">
        <v>35</v>
      </c>
      <c r="AX312" s="15" t="s">
        <v>82</v>
      </c>
      <c r="AY312" s="270" t="s">
        <v>126</v>
      </c>
    </row>
    <row r="313" s="12" customFormat="1" ht="22.8" customHeight="1">
      <c r="A313" s="12"/>
      <c r="B313" s="205"/>
      <c r="C313" s="206"/>
      <c r="D313" s="207" t="s">
        <v>73</v>
      </c>
      <c r="E313" s="219" t="s">
        <v>182</v>
      </c>
      <c r="F313" s="219" t="s">
        <v>863</v>
      </c>
      <c r="G313" s="206"/>
      <c r="H313" s="206"/>
      <c r="I313" s="209"/>
      <c r="J313" s="220">
        <f>BK313</f>
        <v>0</v>
      </c>
      <c r="K313" s="206"/>
      <c r="L313" s="211"/>
      <c r="M313" s="212"/>
      <c r="N313" s="213"/>
      <c r="O313" s="213"/>
      <c r="P313" s="214">
        <f>SUM(P314:P320)</f>
        <v>0</v>
      </c>
      <c r="Q313" s="213"/>
      <c r="R313" s="214">
        <f>SUM(R314:R320)</f>
        <v>4.5052845000000001</v>
      </c>
      <c r="S313" s="213"/>
      <c r="T313" s="215">
        <f>SUM(T314:T320)</f>
        <v>0</v>
      </c>
      <c r="U313" s="12"/>
      <c r="V313" s="12"/>
      <c r="W313" s="12"/>
      <c r="X313" s="12"/>
      <c r="Y313" s="12"/>
      <c r="Z313" s="12"/>
      <c r="AA313" s="12"/>
      <c r="AB313" s="12"/>
      <c r="AC313" s="12"/>
      <c r="AD313" s="12"/>
      <c r="AE313" s="12"/>
      <c r="AR313" s="216" t="s">
        <v>82</v>
      </c>
      <c r="AT313" s="217" t="s">
        <v>73</v>
      </c>
      <c r="AU313" s="217" t="s">
        <v>82</v>
      </c>
      <c r="AY313" s="216" t="s">
        <v>126</v>
      </c>
      <c r="BK313" s="218">
        <f>SUM(BK314:BK320)</f>
        <v>0</v>
      </c>
    </row>
    <row r="314" s="2" customFormat="1" ht="16.5" customHeight="1">
      <c r="A314" s="40"/>
      <c r="B314" s="41"/>
      <c r="C314" s="221" t="s">
        <v>390</v>
      </c>
      <c r="D314" s="221" t="s">
        <v>128</v>
      </c>
      <c r="E314" s="222" t="s">
        <v>864</v>
      </c>
      <c r="F314" s="223" t="s">
        <v>865</v>
      </c>
      <c r="G314" s="224" t="s">
        <v>131</v>
      </c>
      <c r="H314" s="225">
        <v>81.825000000000003</v>
      </c>
      <c r="I314" s="226"/>
      <c r="J314" s="227">
        <f>ROUND(I314*H314,2)</f>
        <v>0</v>
      </c>
      <c r="K314" s="223" t="s">
        <v>132</v>
      </c>
      <c r="L314" s="46"/>
      <c r="M314" s="228" t="s">
        <v>28</v>
      </c>
      <c r="N314" s="229" t="s">
        <v>47</v>
      </c>
      <c r="O314" s="87"/>
      <c r="P314" s="230">
        <f>O314*H314</f>
        <v>0</v>
      </c>
      <c r="Q314" s="230">
        <v>0.055059999999999998</v>
      </c>
      <c r="R314" s="230">
        <f>Q314*H314</f>
        <v>4.5052845000000001</v>
      </c>
      <c r="S314" s="230">
        <v>0</v>
      </c>
      <c r="T314" s="231">
        <f>S314*H314</f>
        <v>0</v>
      </c>
      <c r="U314" s="40"/>
      <c r="V314" s="40"/>
      <c r="W314" s="40"/>
      <c r="X314" s="40"/>
      <c r="Y314" s="40"/>
      <c r="Z314" s="40"/>
      <c r="AA314" s="40"/>
      <c r="AB314" s="40"/>
      <c r="AC314" s="40"/>
      <c r="AD314" s="40"/>
      <c r="AE314" s="40"/>
      <c r="AR314" s="232" t="s">
        <v>133</v>
      </c>
      <c r="AT314" s="232" t="s">
        <v>128</v>
      </c>
      <c r="AU314" s="232" t="s">
        <v>84</v>
      </c>
      <c r="AY314" s="19" t="s">
        <v>126</v>
      </c>
      <c r="BE314" s="233">
        <f>IF(N314="základní",J314,0)</f>
        <v>0</v>
      </c>
      <c r="BF314" s="233">
        <f>IF(N314="snížená",J314,0)</f>
        <v>0</v>
      </c>
      <c r="BG314" s="233">
        <f>IF(N314="zákl. přenesená",J314,0)</f>
        <v>0</v>
      </c>
      <c r="BH314" s="233">
        <f>IF(N314="sníž. přenesená",J314,0)</f>
        <v>0</v>
      </c>
      <c r="BI314" s="233">
        <f>IF(N314="nulová",J314,0)</f>
        <v>0</v>
      </c>
      <c r="BJ314" s="19" t="s">
        <v>133</v>
      </c>
      <c r="BK314" s="233">
        <f>ROUND(I314*H314,2)</f>
        <v>0</v>
      </c>
      <c r="BL314" s="19" t="s">
        <v>133</v>
      </c>
      <c r="BM314" s="232" t="s">
        <v>866</v>
      </c>
    </row>
    <row r="315" s="2" customFormat="1">
      <c r="A315" s="40"/>
      <c r="B315" s="41"/>
      <c r="C315" s="42"/>
      <c r="D315" s="234" t="s">
        <v>135</v>
      </c>
      <c r="E315" s="42"/>
      <c r="F315" s="235" t="s">
        <v>867</v>
      </c>
      <c r="G315" s="42"/>
      <c r="H315" s="42"/>
      <c r="I315" s="139"/>
      <c r="J315" s="42"/>
      <c r="K315" s="42"/>
      <c r="L315" s="46"/>
      <c r="M315" s="236"/>
      <c r="N315" s="237"/>
      <c r="O315" s="87"/>
      <c r="P315" s="87"/>
      <c r="Q315" s="87"/>
      <c r="R315" s="87"/>
      <c r="S315" s="87"/>
      <c r="T315" s="88"/>
      <c r="U315" s="40"/>
      <c r="V315" s="40"/>
      <c r="W315" s="40"/>
      <c r="X315" s="40"/>
      <c r="Y315" s="40"/>
      <c r="Z315" s="40"/>
      <c r="AA315" s="40"/>
      <c r="AB315" s="40"/>
      <c r="AC315" s="40"/>
      <c r="AD315" s="40"/>
      <c r="AE315" s="40"/>
      <c r="AT315" s="19" t="s">
        <v>135</v>
      </c>
      <c r="AU315" s="19" t="s">
        <v>84</v>
      </c>
    </row>
    <row r="316" s="2" customFormat="1">
      <c r="A316" s="40"/>
      <c r="B316" s="41"/>
      <c r="C316" s="42"/>
      <c r="D316" s="234" t="s">
        <v>137</v>
      </c>
      <c r="E316" s="42"/>
      <c r="F316" s="238" t="s">
        <v>868</v>
      </c>
      <c r="G316" s="42"/>
      <c r="H316" s="42"/>
      <c r="I316" s="139"/>
      <c r="J316" s="42"/>
      <c r="K316" s="42"/>
      <c r="L316" s="46"/>
      <c r="M316" s="236"/>
      <c r="N316" s="237"/>
      <c r="O316" s="87"/>
      <c r="P316" s="87"/>
      <c r="Q316" s="87"/>
      <c r="R316" s="87"/>
      <c r="S316" s="87"/>
      <c r="T316" s="88"/>
      <c r="U316" s="40"/>
      <c r="V316" s="40"/>
      <c r="W316" s="40"/>
      <c r="X316" s="40"/>
      <c r="Y316" s="40"/>
      <c r="Z316" s="40"/>
      <c r="AA316" s="40"/>
      <c r="AB316" s="40"/>
      <c r="AC316" s="40"/>
      <c r="AD316" s="40"/>
      <c r="AE316" s="40"/>
      <c r="AT316" s="19" t="s">
        <v>137</v>
      </c>
      <c r="AU316" s="19" t="s">
        <v>84</v>
      </c>
    </row>
    <row r="317" s="13" customFormat="1">
      <c r="A317" s="13"/>
      <c r="B317" s="239"/>
      <c r="C317" s="240"/>
      <c r="D317" s="234" t="s">
        <v>139</v>
      </c>
      <c r="E317" s="241" t="s">
        <v>28</v>
      </c>
      <c r="F317" s="242" t="s">
        <v>869</v>
      </c>
      <c r="G317" s="240"/>
      <c r="H317" s="241" t="s">
        <v>28</v>
      </c>
      <c r="I317" s="243"/>
      <c r="J317" s="240"/>
      <c r="K317" s="240"/>
      <c r="L317" s="244"/>
      <c r="M317" s="245"/>
      <c r="N317" s="246"/>
      <c r="O317" s="246"/>
      <c r="P317" s="246"/>
      <c r="Q317" s="246"/>
      <c r="R317" s="246"/>
      <c r="S317" s="246"/>
      <c r="T317" s="247"/>
      <c r="U317" s="13"/>
      <c r="V317" s="13"/>
      <c r="W317" s="13"/>
      <c r="X317" s="13"/>
      <c r="Y317" s="13"/>
      <c r="Z317" s="13"/>
      <c r="AA317" s="13"/>
      <c r="AB317" s="13"/>
      <c r="AC317" s="13"/>
      <c r="AD317" s="13"/>
      <c r="AE317" s="13"/>
      <c r="AT317" s="248" t="s">
        <v>139</v>
      </c>
      <c r="AU317" s="248" t="s">
        <v>84</v>
      </c>
      <c r="AV317" s="13" t="s">
        <v>82</v>
      </c>
      <c r="AW317" s="13" t="s">
        <v>35</v>
      </c>
      <c r="AX317" s="13" t="s">
        <v>74</v>
      </c>
      <c r="AY317" s="248" t="s">
        <v>126</v>
      </c>
    </row>
    <row r="318" s="14" customFormat="1">
      <c r="A318" s="14"/>
      <c r="B318" s="249"/>
      <c r="C318" s="250"/>
      <c r="D318" s="234" t="s">
        <v>139</v>
      </c>
      <c r="E318" s="251" t="s">
        <v>28</v>
      </c>
      <c r="F318" s="252" t="s">
        <v>870</v>
      </c>
      <c r="G318" s="250"/>
      <c r="H318" s="253">
        <v>3.8250000000000002</v>
      </c>
      <c r="I318" s="254"/>
      <c r="J318" s="250"/>
      <c r="K318" s="250"/>
      <c r="L318" s="255"/>
      <c r="M318" s="256"/>
      <c r="N318" s="257"/>
      <c r="O318" s="257"/>
      <c r="P318" s="257"/>
      <c r="Q318" s="257"/>
      <c r="R318" s="257"/>
      <c r="S318" s="257"/>
      <c r="T318" s="258"/>
      <c r="U318" s="14"/>
      <c r="V318" s="14"/>
      <c r="W318" s="14"/>
      <c r="X318" s="14"/>
      <c r="Y318" s="14"/>
      <c r="Z318" s="14"/>
      <c r="AA318" s="14"/>
      <c r="AB318" s="14"/>
      <c r="AC318" s="14"/>
      <c r="AD318" s="14"/>
      <c r="AE318" s="14"/>
      <c r="AT318" s="259" t="s">
        <v>139</v>
      </c>
      <c r="AU318" s="259" t="s">
        <v>84</v>
      </c>
      <c r="AV318" s="14" t="s">
        <v>84</v>
      </c>
      <c r="AW318" s="14" t="s">
        <v>35</v>
      </c>
      <c r="AX318" s="14" t="s">
        <v>74</v>
      </c>
      <c r="AY318" s="259" t="s">
        <v>126</v>
      </c>
    </row>
    <row r="319" s="14" customFormat="1">
      <c r="A319" s="14"/>
      <c r="B319" s="249"/>
      <c r="C319" s="250"/>
      <c r="D319" s="234" t="s">
        <v>139</v>
      </c>
      <c r="E319" s="251" t="s">
        <v>28</v>
      </c>
      <c r="F319" s="252" t="s">
        <v>871</v>
      </c>
      <c r="G319" s="250"/>
      <c r="H319" s="253">
        <v>78</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139</v>
      </c>
      <c r="AU319" s="259" t="s">
        <v>84</v>
      </c>
      <c r="AV319" s="14" t="s">
        <v>84</v>
      </c>
      <c r="AW319" s="14" t="s">
        <v>35</v>
      </c>
      <c r="AX319" s="14" t="s">
        <v>74</v>
      </c>
      <c r="AY319" s="259" t="s">
        <v>126</v>
      </c>
    </row>
    <row r="320" s="15" customFormat="1">
      <c r="A320" s="15"/>
      <c r="B320" s="260"/>
      <c r="C320" s="261"/>
      <c r="D320" s="234" t="s">
        <v>139</v>
      </c>
      <c r="E320" s="262" t="s">
        <v>28</v>
      </c>
      <c r="F320" s="263" t="s">
        <v>155</v>
      </c>
      <c r="G320" s="261"/>
      <c r="H320" s="264">
        <v>81.825000000000003</v>
      </c>
      <c r="I320" s="265"/>
      <c r="J320" s="261"/>
      <c r="K320" s="261"/>
      <c r="L320" s="266"/>
      <c r="M320" s="267"/>
      <c r="N320" s="268"/>
      <c r="O320" s="268"/>
      <c r="P320" s="268"/>
      <c r="Q320" s="268"/>
      <c r="R320" s="268"/>
      <c r="S320" s="268"/>
      <c r="T320" s="269"/>
      <c r="U320" s="15"/>
      <c r="V320" s="15"/>
      <c r="W320" s="15"/>
      <c r="X320" s="15"/>
      <c r="Y320" s="15"/>
      <c r="Z320" s="15"/>
      <c r="AA320" s="15"/>
      <c r="AB320" s="15"/>
      <c r="AC320" s="15"/>
      <c r="AD320" s="15"/>
      <c r="AE320" s="15"/>
      <c r="AT320" s="270" t="s">
        <v>139</v>
      </c>
      <c r="AU320" s="270" t="s">
        <v>84</v>
      </c>
      <c r="AV320" s="15" t="s">
        <v>133</v>
      </c>
      <c r="AW320" s="15" t="s">
        <v>35</v>
      </c>
      <c r="AX320" s="15" t="s">
        <v>82</v>
      </c>
      <c r="AY320" s="270" t="s">
        <v>126</v>
      </c>
    </row>
    <row r="321" s="12" customFormat="1" ht="22.8" customHeight="1">
      <c r="A321" s="12"/>
      <c r="B321" s="205"/>
      <c r="C321" s="206"/>
      <c r="D321" s="207" t="s">
        <v>73</v>
      </c>
      <c r="E321" s="219" t="s">
        <v>227</v>
      </c>
      <c r="F321" s="219" t="s">
        <v>872</v>
      </c>
      <c r="G321" s="206"/>
      <c r="H321" s="206"/>
      <c r="I321" s="209"/>
      <c r="J321" s="220">
        <f>BK321</f>
        <v>0</v>
      </c>
      <c r="K321" s="206"/>
      <c r="L321" s="211"/>
      <c r="M321" s="212"/>
      <c r="N321" s="213"/>
      <c r="O321" s="213"/>
      <c r="P321" s="214">
        <f>SUM(P322:P341)</f>
        <v>0</v>
      </c>
      <c r="Q321" s="213"/>
      <c r="R321" s="214">
        <f>SUM(R322:R341)</f>
        <v>0</v>
      </c>
      <c r="S321" s="213"/>
      <c r="T321" s="215">
        <f>SUM(T322:T341)</f>
        <v>1.951975</v>
      </c>
      <c r="U321" s="12"/>
      <c r="V321" s="12"/>
      <c r="W321" s="12"/>
      <c r="X321" s="12"/>
      <c r="Y321" s="12"/>
      <c r="Z321" s="12"/>
      <c r="AA321" s="12"/>
      <c r="AB321" s="12"/>
      <c r="AC321" s="12"/>
      <c r="AD321" s="12"/>
      <c r="AE321" s="12"/>
      <c r="AR321" s="216" t="s">
        <v>82</v>
      </c>
      <c r="AT321" s="217" t="s">
        <v>73</v>
      </c>
      <c r="AU321" s="217" t="s">
        <v>82</v>
      </c>
      <c r="AY321" s="216" t="s">
        <v>126</v>
      </c>
      <c r="BK321" s="218">
        <f>SUM(BK322:BK341)</f>
        <v>0</v>
      </c>
    </row>
    <row r="322" s="2" customFormat="1" ht="16.5" customHeight="1">
      <c r="A322" s="40"/>
      <c r="B322" s="41"/>
      <c r="C322" s="221" t="s">
        <v>410</v>
      </c>
      <c r="D322" s="221" t="s">
        <v>128</v>
      </c>
      <c r="E322" s="222" t="s">
        <v>873</v>
      </c>
      <c r="F322" s="223" t="s">
        <v>874</v>
      </c>
      <c r="G322" s="224" t="s">
        <v>131</v>
      </c>
      <c r="H322" s="225">
        <v>81.825000000000003</v>
      </c>
      <c r="I322" s="226"/>
      <c r="J322" s="227">
        <f>ROUND(I322*H322,2)</f>
        <v>0</v>
      </c>
      <c r="K322" s="223" t="s">
        <v>132</v>
      </c>
      <c r="L322" s="46"/>
      <c r="M322" s="228" t="s">
        <v>28</v>
      </c>
      <c r="N322" s="229" t="s">
        <v>47</v>
      </c>
      <c r="O322" s="87"/>
      <c r="P322" s="230">
        <f>O322*H322</f>
        <v>0</v>
      </c>
      <c r="Q322" s="230">
        <v>0</v>
      </c>
      <c r="R322" s="230">
        <f>Q322*H322</f>
        <v>0</v>
      </c>
      <c r="S322" s="230">
        <v>0.023</v>
      </c>
      <c r="T322" s="231">
        <f>S322*H322</f>
        <v>1.881975</v>
      </c>
      <c r="U322" s="40"/>
      <c r="V322" s="40"/>
      <c r="W322" s="40"/>
      <c r="X322" s="40"/>
      <c r="Y322" s="40"/>
      <c r="Z322" s="40"/>
      <c r="AA322" s="40"/>
      <c r="AB322" s="40"/>
      <c r="AC322" s="40"/>
      <c r="AD322" s="40"/>
      <c r="AE322" s="40"/>
      <c r="AR322" s="232" t="s">
        <v>133</v>
      </c>
      <c r="AT322" s="232" t="s">
        <v>128</v>
      </c>
      <c r="AU322" s="232" t="s">
        <v>84</v>
      </c>
      <c r="AY322" s="19" t="s">
        <v>126</v>
      </c>
      <c r="BE322" s="233">
        <f>IF(N322="základní",J322,0)</f>
        <v>0</v>
      </c>
      <c r="BF322" s="233">
        <f>IF(N322="snížená",J322,0)</f>
        <v>0</v>
      </c>
      <c r="BG322" s="233">
        <f>IF(N322="zákl. přenesená",J322,0)</f>
        <v>0</v>
      </c>
      <c r="BH322" s="233">
        <f>IF(N322="sníž. přenesená",J322,0)</f>
        <v>0</v>
      </c>
      <c r="BI322" s="233">
        <f>IF(N322="nulová",J322,0)</f>
        <v>0</v>
      </c>
      <c r="BJ322" s="19" t="s">
        <v>133</v>
      </c>
      <c r="BK322" s="233">
        <f>ROUND(I322*H322,2)</f>
        <v>0</v>
      </c>
      <c r="BL322" s="19" t="s">
        <v>133</v>
      </c>
      <c r="BM322" s="232" t="s">
        <v>875</v>
      </c>
    </row>
    <row r="323" s="2" customFormat="1">
      <c r="A323" s="40"/>
      <c r="B323" s="41"/>
      <c r="C323" s="42"/>
      <c r="D323" s="234" t="s">
        <v>135</v>
      </c>
      <c r="E323" s="42"/>
      <c r="F323" s="235" t="s">
        <v>876</v>
      </c>
      <c r="G323" s="42"/>
      <c r="H323" s="42"/>
      <c r="I323" s="139"/>
      <c r="J323" s="42"/>
      <c r="K323" s="42"/>
      <c r="L323" s="46"/>
      <c r="M323" s="236"/>
      <c r="N323" s="237"/>
      <c r="O323" s="87"/>
      <c r="P323" s="87"/>
      <c r="Q323" s="87"/>
      <c r="R323" s="87"/>
      <c r="S323" s="87"/>
      <c r="T323" s="88"/>
      <c r="U323" s="40"/>
      <c r="V323" s="40"/>
      <c r="W323" s="40"/>
      <c r="X323" s="40"/>
      <c r="Y323" s="40"/>
      <c r="Z323" s="40"/>
      <c r="AA323" s="40"/>
      <c r="AB323" s="40"/>
      <c r="AC323" s="40"/>
      <c r="AD323" s="40"/>
      <c r="AE323" s="40"/>
      <c r="AT323" s="19" t="s">
        <v>135</v>
      </c>
      <c r="AU323" s="19" t="s">
        <v>84</v>
      </c>
    </row>
    <row r="324" s="2" customFormat="1">
      <c r="A324" s="40"/>
      <c r="B324" s="41"/>
      <c r="C324" s="42"/>
      <c r="D324" s="234" t="s">
        <v>137</v>
      </c>
      <c r="E324" s="42"/>
      <c r="F324" s="238" t="s">
        <v>877</v>
      </c>
      <c r="G324" s="42"/>
      <c r="H324" s="42"/>
      <c r="I324" s="139"/>
      <c r="J324" s="42"/>
      <c r="K324" s="42"/>
      <c r="L324" s="46"/>
      <c r="M324" s="236"/>
      <c r="N324" s="237"/>
      <c r="O324" s="87"/>
      <c r="P324" s="87"/>
      <c r="Q324" s="87"/>
      <c r="R324" s="87"/>
      <c r="S324" s="87"/>
      <c r="T324" s="88"/>
      <c r="U324" s="40"/>
      <c r="V324" s="40"/>
      <c r="W324" s="40"/>
      <c r="X324" s="40"/>
      <c r="Y324" s="40"/>
      <c r="Z324" s="40"/>
      <c r="AA324" s="40"/>
      <c r="AB324" s="40"/>
      <c r="AC324" s="40"/>
      <c r="AD324" s="40"/>
      <c r="AE324" s="40"/>
      <c r="AT324" s="19" t="s">
        <v>137</v>
      </c>
      <c r="AU324" s="19" t="s">
        <v>84</v>
      </c>
    </row>
    <row r="325" s="13" customFormat="1">
      <c r="A325" s="13"/>
      <c r="B325" s="239"/>
      <c r="C325" s="240"/>
      <c r="D325" s="234" t="s">
        <v>139</v>
      </c>
      <c r="E325" s="241" t="s">
        <v>28</v>
      </c>
      <c r="F325" s="242" t="s">
        <v>878</v>
      </c>
      <c r="G325" s="240"/>
      <c r="H325" s="241" t="s">
        <v>28</v>
      </c>
      <c r="I325" s="243"/>
      <c r="J325" s="240"/>
      <c r="K325" s="240"/>
      <c r="L325" s="244"/>
      <c r="M325" s="245"/>
      <c r="N325" s="246"/>
      <c r="O325" s="246"/>
      <c r="P325" s="246"/>
      <c r="Q325" s="246"/>
      <c r="R325" s="246"/>
      <c r="S325" s="246"/>
      <c r="T325" s="247"/>
      <c r="U325" s="13"/>
      <c r="V325" s="13"/>
      <c r="W325" s="13"/>
      <c r="X325" s="13"/>
      <c r="Y325" s="13"/>
      <c r="Z325" s="13"/>
      <c r="AA325" s="13"/>
      <c r="AB325" s="13"/>
      <c r="AC325" s="13"/>
      <c r="AD325" s="13"/>
      <c r="AE325" s="13"/>
      <c r="AT325" s="248" t="s">
        <v>139</v>
      </c>
      <c r="AU325" s="248" t="s">
        <v>84</v>
      </c>
      <c r="AV325" s="13" t="s">
        <v>82</v>
      </c>
      <c r="AW325" s="13" t="s">
        <v>35</v>
      </c>
      <c r="AX325" s="13" t="s">
        <v>74</v>
      </c>
      <c r="AY325" s="248" t="s">
        <v>126</v>
      </c>
    </row>
    <row r="326" s="14" customFormat="1">
      <c r="A326" s="14"/>
      <c r="B326" s="249"/>
      <c r="C326" s="250"/>
      <c r="D326" s="234" t="s">
        <v>139</v>
      </c>
      <c r="E326" s="251" t="s">
        <v>28</v>
      </c>
      <c r="F326" s="252" t="s">
        <v>870</v>
      </c>
      <c r="G326" s="250"/>
      <c r="H326" s="253">
        <v>3.8250000000000002</v>
      </c>
      <c r="I326" s="254"/>
      <c r="J326" s="250"/>
      <c r="K326" s="250"/>
      <c r="L326" s="255"/>
      <c r="M326" s="256"/>
      <c r="N326" s="257"/>
      <c r="O326" s="257"/>
      <c r="P326" s="257"/>
      <c r="Q326" s="257"/>
      <c r="R326" s="257"/>
      <c r="S326" s="257"/>
      <c r="T326" s="258"/>
      <c r="U326" s="14"/>
      <c r="V326" s="14"/>
      <c r="W326" s="14"/>
      <c r="X326" s="14"/>
      <c r="Y326" s="14"/>
      <c r="Z326" s="14"/>
      <c r="AA326" s="14"/>
      <c r="AB326" s="14"/>
      <c r="AC326" s="14"/>
      <c r="AD326" s="14"/>
      <c r="AE326" s="14"/>
      <c r="AT326" s="259" t="s">
        <v>139</v>
      </c>
      <c r="AU326" s="259" t="s">
        <v>84</v>
      </c>
      <c r="AV326" s="14" t="s">
        <v>84</v>
      </c>
      <c r="AW326" s="14" t="s">
        <v>35</v>
      </c>
      <c r="AX326" s="14" t="s">
        <v>74</v>
      </c>
      <c r="AY326" s="259" t="s">
        <v>126</v>
      </c>
    </row>
    <row r="327" s="14" customFormat="1">
      <c r="A327" s="14"/>
      <c r="B327" s="249"/>
      <c r="C327" s="250"/>
      <c r="D327" s="234" t="s">
        <v>139</v>
      </c>
      <c r="E327" s="251" t="s">
        <v>28</v>
      </c>
      <c r="F327" s="252" t="s">
        <v>871</v>
      </c>
      <c r="G327" s="250"/>
      <c r="H327" s="253">
        <v>78</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139</v>
      </c>
      <c r="AU327" s="259" t="s">
        <v>84</v>
      </c>
      <c r="AV327" s="14" t="s">
        <v>84</v>
      </c>
      <c r="AW327" s="14" t="s">
        <v>35</v>
      </c>
      <c r="AX327" s="14" t="s">
        <v>74</v>
      </c>
      <c r="AY327" s="259" t="s">
        <v>126</v>
      </c>
    </row>
    <row r="328" s="15" customFormat="1">
      <c r="A328" s="15"/>
      <c r="B328" s="260"/>
      <c r="C328" s="261"/>
      <c r="D328" s="234" t="s">
        <v>139</v>
      </c>
      <c r="E328" s="262" t="s">
        <v>28</v>
      </c>
      <c r="F328" s="263" t="s">
        <v>155</v>
      </c>
      <c r="G328" s="261"/>
      <c r="H328" s="264">
        <v>81.825000000000003</v>
      </c>
      <c r="I328" s="265"/>
      <c r="J328" s="261"/>
      <c r="K328" s="261"/>
      <c r="L328" s="266"/>
      <c r="M328" s="267"/>
      <c r="N328" s="268"/>
      <c r="O328" s="268"/>
      <c r="P328" s="268"/>
      <c r="Q328" s="268"/>
      <c r="R328" s="268"/>
      <c r="S328" s="268"/>
      <c r="T328" s="269"/>
      <c r="U328" s="15"/>
      <c r="V328" s="15"/>
      <c r="W328" s="15"/>
      <c r="X328" s="15"/>
      <c r="Y328" s="15"/>
      <c r="Z328" s="15"/>
      <c r="AA328" s="15"/>
      <c r="AB328" s="15"/>
      <c r="AC328" s="15"/>
      <c r="AD328" s="15"/>
      <c r="AE328" s="15"/>
      <c r="AT328" s="270" t="s">
        <v>139</v>
      </c>
      <c r="AU328" s="270" t="s">
        <v>84</v>
      </c>
      <c r="AV328" s="15" t="s">
        <v>133</v>
      </c>
      <c r="AW328" s="15" t="s">
        <v>35</v>
      </c>
      <c r="AX328" s="15" t="s">
        <v>82</v>
      </c>
      <c r="AY328" s="270" t="s">
        <v>126</v>
      </c>
    </row>
    <row r="329" s="2" customFormat="1" ht="16.5" customHeight="1">
      <c r="A329" s="40"/>
      <c r="B329" s="41"/>
      <c r="C329" s="221" t="s">
        <v>416</v>
      </c>
      <c r="D329" s="221" t="s">
        <v>128</v>
      </c>
      <c r="E329" s="222" t="s">
        <v>879</v>
      </c>
      <c r="F329" s="223" t="s">
        <v>880</v>
      </c>
      <c r="G329" s="224" t="s">
        <v>279</v>
      </c>
      <c r="H329" s="225">
        <v>0.070000000000000007</v>
      </c>
      <c r="I329" s="226"/>
      <c r="J329" s="227">
        <f>ROUND(I329*H329,2)</f>
        <v>0</v>
      </c>
      <c r="K329" s="223" t="s">
        <v>132</v>
      </c>
      <c r="L329" s="46"/>
      <c r="M329" s="228" t="s">
        <v>28</v>
      </c>
      <c r="N329" s="229" t="s">
        <v>47</v>
      </c>
      <c r="O329" s="87"/>
      <c r="P329" s="230">
        <f>O329*H329</f>
        <v>0</v>
      </c>
      <c r="Q329" s="230">
        <v>0</v>
      </c>
      <c r="R329" s="230">
        <f>Q329*H329</f>
        <v>0</v>
      </c>
      <c r="S329" s="230">
        <v>1</v>
      </c>
      <c r="T329" s="231">
        <f>S329*H329</f>
        <v>0.070000000000000007</v>
      </c>
      <c r="U329" s="40"/>
      <c r="V329" s="40"/>
      <c r="W329" s="40"/>
      <c r="X329" s="40"/>
      <c r="Y329" s="40"/>
      <c r="Z329" s="40"/>
      <c r="AA329" s="40"/>
      <c r="AB329" s="40"/>
      <c r="AC329" s="40"/>
      <c r="AD329" s="40"/>
      <c r="AE329" s="40"/>
      <c r="AR329" s="232" t="s">
        <v>133</v>
      </c>
      <c r="AT329" s="232" t="s">
        <v>128</v>
      </c>
      <c r="AU329" s="232" t="s">
        <v>84</v>
      </c>
      <c r="AY329" s="19" t="s">
        <v>126</v>
      </c>
      <c r="BE329" s="233">
        <f>IF(N329="základní",J329,0)</f>
        <v>0</v>
      </c>
      <c r="BF329" s="233">
        <f>IF(N329="snížená",J329,0)</f>
        <v>0</v>
      </c>
      <c r="BG329" s="233">
        <f>IF(N329="zákl. přenesená",J329,0)</f>
        <v>0</v>
      </c>
      <c r="BH329" s="233">
        <f>IF(N329="sníž. přenesená",J329,0)</f>
        <v>0</v>
      </c>
      <c r="BI329" s="233">
        <f>IF(N329="nulová",J329,0)</f>
        <v>0</v>
      </c>
      <c r="BJ329" s="19" t="s">
        <v>133</v>
      </c>
      <c r="BK329" s="233">
        <f>ROUND(I329*H329,2)</f>
        <v>0</v>
      </c>
      <c r="BL329" s="19" t="s">
        <v>133</v>
      </c>
      <c r="BM329" s="232" t="s">
        <v>881</v>
      </c>
    </row>
    <row r="330" s="2" customFormat="1">
      <c r="A330" s="40"/>
      <c r="B330" s="41"/>
      <c r="C330" s="42"/>
      <c r="D330" s="234" t="s">
        <v>135</v>
      </c>
      <c r="E330" s="42"/>
      <c r="F330" s="235" t="s">
        <v>882</v>
      </c>
      <c r="G330" s="42"/>
      <c r="H330" s="42"/>
      <c r="I330" s="139"/>
      <c r="J330" s="42"/>
      <c r="K330" s="42"/>
      <c r="L330" s="46"/>
      <c r="M330" s="236"/>
      <c r="N330" s="237"/>
      <c r="O330" s="87"/>
      <c r="P330" s="87"/>
      <c r="Q330" s="87"/>
      <c r="R330" s="87"/>
      <c r="S330" s="87"/>
      <c r="T330" s="88"/>
      <c r="U330" s="40"/>
      <c r="V330" s="40"/>
      <c r="W330" s="40"/>
      <c r="X330" s="40"/>
      <c r="Y330" s="40"/>
      <c r="Z330" s="40"/>
      <c r="AA330" s="40"/>
      <c r="AB330" s="40"/>
      <c r="AC330" s="40"/>
      <c r="AD330" s="40"/>
      <c r="AE330" s="40"/>
      <c r="AT330" s="19" t="s">
        <v>135</v>
      </c>
      <c r="AU330" s="19" t="s">
        <v>84</v>
      </c>
    </row>
    <row r="331" s="2" customFormat="1">
      <c r="A331" s="40"/>
      <c r="B331" s="41"/>
      <c r="C331" s="42"/>
      <c r="D331" s="234" t="s">
        <v>137</v>
      </c>
      <c r="E331" s="42"/>
      <c r="F331" s="238" t="s">
        <v>883</v>
      </c>
      <c r="G331" s="42"/>
      <c r="H331" s="42"/>
      <c r="I331" s="139"/>
      <c r="J331" s="42"/>
      <c r="K331" s="42"/>
      <c r="L331" s="46"/>
      <c r="M331" s="236"/>
      <c r="N331" s="237"/>
      <c r="O331" s="87"/>
      <c r="P331" s="87"/>
      <c r="Q331" s="87"/>
      <c r="R331" s="87"/>
      <c r="S331" s="87"/>
      <c r="T331" s="88"/>
      <c r="U331" s="40"/>
      <c r="V331" s="40"/>
      <c r="W331" s="40"/>
      <c r="X331" s="40"/>
      <c r="Y331" s="40"/>
      <c r="Z331" s="40"/>
      <c r="AA331" s="40"/>
      <c r="AB331" s="40"/>
      <c r="AC331" s="40"/>
      <c r="AD331" s="40"/>
      <c r="AE331" s="40"/>
      <c r="AT331" s="19" t="s">
        <v>137</v>
      </c>
      <c r="AU331" s="19" t="s">
        <v>84</v>
      </c>
    </row>
    <row r="332" s="13" customFormat="1">
      <c r="A332" s="13"/>
      <c r="B332" s="239"/>
      <c r="C332" s="240"/>
      <c r="D332" s="234" t="s">
        <v>139</v>
      </c>
      <c r="E332" s="241" t="s">
        <v>28</v>
      </c>
      <c r="F332" s="242" t="s">
        <v>884</v>
      </c>
      <c r="G332" s="240"/>
      <c r="H332" s="241" t="s">
        <v>28</v>
      </c>
      <c r="I332" s="243"/>
      <c r="J332" s="240"/>
      <c r="K332" s="240"/>
      <c r="L332" s="244"/>
      <c r="M332" s="245"/>
      <c r="N332" s="246"/>
      <c r="O332" s="246"/>
      <c r="P332" s="246"/>
      <c r="Q332" s="246"/>
      <c r="R332" s="246"/>
      <c r="S332" s="246"/>
      <c r="T332" s="247"/>
      <c r="U332" s="13"/>
      <c r="V332" s="13"/>
      <c r="W332" s="13"/>
      <c r="X332" s="13"/>
      <c r="Y332" s="13"/>
      <c r="Z332" s="13"/>
      <c r="AA332" s="13"/>
      <c r="AB332" s="13"/>
      <c r="AC332" s="13"/>
      <c r="AD332" s="13"/>
      <c r="AE332" s="13"/>
      <c r="AT332" s="248" t="s">
        <v>139</v>
      </c>
      <c r="AU332" s="248" t="s">
        <v>84</v>
      </c>
      <c r="AV332" s="13" t="s">
        <v>82</v>
      </c>
      <c r="AW332" s="13" t="s">
        <v>35</v>
      </c>
      <c r="AX332" s="13" t="s">
        <v>74</v>
      </c>
      <c r="AY332" s="248" t="s">
        <v>126</v>
      </c>
    </row>
    <row r="333" s="13" customFormat="1">
      <c r="A333" s="13"/>
      <c r="B333" s="239"/>
      <c r="C333" s="240"/>
      <c r="D333" s="234" t="s">
        <v>139</v>
      </c>
      <c r="E333" s="241" t="s">
        <v>28</v>
      </c>
      <c r="F333" s="242" t="s">
        <v>885</v>
      </c>
      <c r="G333" s="240"/>
      <c r="H333" s="241" t="s">
        <v>28</v>
      </c>
      <c r="I333" s="243"/>
      <c r="J333" s="240"/>
      <c r="K333" s="240"/>
      <c r="L333" s="244"/>
      <c r="M333" s="245"/>
      <c r="N333" s="246"/>
      <c r="O333" s="246"/>
      <c r="P333" s="246"/>
      <c r="Q333" s="246"/>
      <c r="R333" s="246"/>
      <c r="S333" s="246"/>
      <c r="T333" s="247"/>
      <c r="U333" s="13"/>
      <c r="V333" s="13"/>
      <c r="W333" s="13"/>
      <c r="X333" s="13"/>
      <c r="Y333" s="13"/>
      <c r="Z333" s="13"/>
      <c r="AA333" s="13"/>
      <c r="AB333" s="13"/>
      <c r="AC333" s="13"/>
      <c r="AD333" s="13"/>
      <c r="AE333" s="13"/>
      <c r="AT333" s="248" t="s">
        <v>139</v>
      </c>
      <c r="AU333" s="248" t="s">
        <v>84</v>
      </c>
      <c r="AV333" s="13" t="s">
        <v>82</v>
      </c>
      <c r="AW333" s="13" t="s">
        <v>35</v>
      </c>
      <c r="AX333" s="13" t="s">
        <v>74</v>
      </c>
      <c r="AY333" s="248" t="s">
        <v>126</v>
      </c>
    </row>
    <row r="334" s="14" customFormat="1">
      <c r="A334" s="14"/>
      <c r="B334" s="249"/>
      <c r="C334" s="250"/>
      <c r="D334" s="234" t="s">
        <v>139</v>
      </c>
      <c r="E334" s="251" t="s">
        <v>28</v>
      </c>
      <c r="F334" s="252" t="s">
        <v>886</v>
      </c>
      <c r="G334" s="250"/>
      <c r="H334" s="253">
        <v>0.070000000000000007</v>
      </c>
      <c r="I334" s="254"/>
      <c r="J334" s="250"/>
      <c r="K334" s="250"/>
      <c r="L334" s="255"/>
      <c r="M334" s="256"/>
      <c r="N334" s="257"/>
      <c r="O334" s="257"/>
      <c r="P334" s="257"/>
      <c r="Q334" s="257"/>
      <c r="R334" s="257"/>
      <c r="S334" s="257"/>
      <c r="T334" s="258"/>
      <c r="U334" s="14"/>
      <c r="V334" s="14"/>
      <c r="W334" s="14"/>
      <c r="X334" s="14"/>
      <c r="Y334" s="14"/>
      <c r="Z334" s="14"/>
      <c r="AA334" s="14"/>
      <c r="AB334" s="14"/>
      <c r="AC334" s="14"/>
      <c r="AD334" s="14"/>
      <c r="AE334" s="14"/>
      <c r="AT334" s="259" t="s">
        <v>139</v>
      </c>
      <c r="AU334" s="259" t="s">
        <v>84</v>
      </c>
      <c r="AV334" s="14" t="s">
        <v>84</v>
      </c>
      <c r="AW334" s="14" t="s">
        <v>35</v>
      </c>
      <c r="AX334" s="14" t="s">
        <v>82</v>
      </c>
      <c r="AY334" s="259" t="s">
        <v>126</v>
      </c>
    </row>
    <row r="335" s="2" customFormat="1" ht="16.5" customHeight="1">
      <c r="A335" s="40"/>
      <c r="B335" s="41"/>
      <c r="C335" s="221" t="s">
        <v>423</v>
      </c>
      <c r="D335" s="221" t="s">
        <v>128</v>
      </c>
      <c r="E335" s="222" t="s">
        <v>887</v>
      </c>
      <c r="F335" s="223" t="s">
        <v>888</v>
      </c>
      <c r="G335" s="224" t="s">
        <v>131</v>
      </c>
      <c r="H335" s="225">
        <v>163.65000000000001</v>
      </c>
      <c r="I335" s="226"/>
      <c r="J335" s="227">
        <f>ROUND(I335*H335,2)</f>
        <v>0</v>
      </c>
      <c r="K335" s="223" t="s">
        <v>132</v>
      </c>
      <c r="L335" s="46"/>
      <c r="M335" s="228" t="s">
        <v>28</v>
      </c>
      <c r="N335" s="229" t="s">
        <v>47</v>
      </c>
      <c r="O335" s="87"/>
      <c r="P335" s="230">
        <f>O335*H335</f>
        <v>0</v>
      </c>
      <c r="Q335" s="230">
        <v>0</v>
      </c>
      <c r="R335" s="230">
        <f>Q335*H335</f>
        <v>0</v>
      </c>
      <c r="S335" s="230">
        <v>0</v>
      </c>
      <c r="T335" s="231">
        <f>S335*H335</f>
        <v>0</v>
      </c>
      <c r="U335" s="40"/>
      <c r="V335" s="40"/>
      <c r="W335" s="40"/>
      <c r="X335" s="40"/>
      <c r="Y335" s="40"/>
      <c r="Z335" s="40"/>
      <c r="AA335" s="40"/>
      <c r="AB335" s="40"/>
      <c r="AC335" s="40"/>
      <c r="AD335" s="40"/>
      <c r="AE335" s="40"/>
      <c r="AR335" s="232" t="s">
        <v>133</v>
      </c>
      <c r="AT335" s="232" t="s">
        <v>128</v>
      </c>
      <c r="AU335" s="232" t="s">
        <v>84</v>
      </c>
      <c r="AY335" s="19" t="s">
        <v>126</v>
      </c>
      <c r="BE335" s="233">
        <f>IF(N335="základní",J335,0)</f>
        <v>0</v>
      </c>
      <c r="BF335" s="233">
        <f>IF(N335="snížená",J335,0)</f>
        <v>0</v>
      </c>
      <c r="BG335" s="233">
        <f>IF(N335="zákl. přenesená",J335,0)</f>
        <v>0</v>
      </c>
      <c r="BH335" s="233">
        <f>IF(N335="sníž. přenesená",J335,0)</f>
        <v>0</v>
      </c>
      <c r="BI335" s="233">
        <f>IF(N335="nulová",J335,0)</f>
        <v>0</v>
      </c>
      <c r="BJ335" s="19" t="s">
        <v>133</v>
      </c>
      <c r="BK335" s="233">
        <f>ROUND(I335*H335,2)</f>
        <v>0</v>
      </c>
      <c r="BL335" s="19" t="s">
        <v>133</v>
      </c>
      <c r="BM335" s="232" t="s">
        <v>889</v>
      </c>
    </row>
    <row r="336" s="2" customFormat="1">
      <c r="A336" s="40"/>
      <c r="B336" s="41"/>
      <c r="C336" s="42"/>
      <c r="D336" s="234" t="s">
        <v>135</v>
      </c>
      <c r="E336" s="42"/>
      <c r="F336" s="235" t="s">
        <v>888</v>
      </c>
      <c r="G336" s="42"/>
      <c r="H336" s="42"/>
      <c r="I336" s="139"/>
      <c r="J336" s="42"/>
      <c r="K336" s="42"/>
      <c r="L336" s="46"/>
      <c r="M336" s="236"/>
      <c r="N336" s="237"/>
      <c r="O336" s="87"/>
      <c r="P336" s="87"/>
      <c r="Q336" s="87"/>
      <c r="R336" s="87"/>
      <c r="S336" s="87"/>
      <c r="T336" s="88"/>
      <c r="U336" s="40"/>
      <c r="V336" s="40"/>
      <c r="W336" s="40"/>
      <c r="X336" s="40"/>
      <c r="Y336" s="40"/>
      <c r="Z336" s="40"/>
      <c r="AA336" s="40"/>
      <c r="AB336" s="40"/>
      <c r="AC336" s="40"/>
      <c r="AD336" s="40"/>
      <c r="AE336" s="40"/>
      <c r="AT336" s="19" t="s">
        <v>135</v>
      </c>
      <c r="AU336" s="19" t="s">
        <v>84</v>
      </c>
    </row>
    <row r="337" s="2" customFormat="1">
      <c r="A337" s="40"/>
      <c r="B337" s="41"/>
      <c r="C337" s="42"/>
      <c r="D337" s="234" t="s">
        <v>137</v>
      </c>
      <c r="E337" s="42"/>
      <c r="F337" s="238" t="s">
        <v>890</v>
      </c>
      <c r="G337" s="42"/>
      <c r="H337" s="42"/>
      <c r="I337" s="139"/>
      <c r="J337" s="42"/>
      <c r="K337" s="42"/>
      <c r="L337" s="46"/>
      <c r="M337" s="236"/>
      <c r="N337" s="237"/>
      <c r="O337" s="87"/>
      <c r="P337" s="87"/>
      <c r="Q337" s="87"/>
      <c r="R337" s="87"/>
      <c r="S337" s="87"/>
      <c r="T337" s="88"/>
      <c r="U337" s="40"/>
      <c r="V337" s="40"/>
      <c r="W337" s="40"/>
      <c r="X337" s="40"/>
      <c r="Y337" s="40"/>
      <c r="Z337" s="40"/>
      <c r="AA337" s="40"/>
      <c r="AB337" s="40"/>
      <c r="AC337" s="40"/>
      <c r="AD337" s="40"/>
      <c r="AE337" s="40"/>
      <c r="AT337" s="19" t="s">
        <v>137</v>
      </c>
      <c r="AU337" s="19" t="s">
        <v>84</v>
      </c>
    </row>
    <row r="338" s="13" customFormat="1">
      <c r="A338" s="13"/>
      <c r="B338" s="239"/>
      <c r="C338" s="240"/>
      <c r="D338" s="234" t="s">
        <v>139</v>
      </c>
      <c r="E338" s="241" t="s">
        <v>28</v>
      </c>
      <c r="F338" s="242" t="s">
        <v>891</v>
      </c>
      <c r="G338" s="240"/>
      <c r="H338" s="241" t="s">
        <v>28</v>
      </c>
      <c r="I338" s="243"/>
      <c r="J338" s="240"/>
      <c r="K338" s="240"/>
      <c r="L338" s="244"/>
      <c r="M338" s="245"/>
      <c r="N338" s="246"/>
      <c r="O338" s="246"/>
      <c r="P338" s="246"/>
      <c r="Q338" s="246"/>
      <c r="R338" s="246"/>
      <c r="S338" s="246"/>
      <c r="T338" s="247"/>
      <c r="U338" s="13"/>
      <c r="V338" s="13"/>
      <c r="W338" s="13"/>
      <c r="X338" s="13"/>
      <c r="Y338" s="13"/>
      <c r="Z338" s="13"/>
      <c r="AA338" s="13"/>
      <c r="AB338" s="13"/>
      <c r="AC338" s="13"/>
      <c r="AD338" s="13"/>
      <c r="AE338" s="13"/>
      <c r="AT338" s="248" t="s">
        <v>139</v>
      </c>
      <c r="AU338" s="248" t="s">
        <v>84</v>
      </c>
      <c r="AV338" s="13" t="s">
        <v>82</v>
      </c>
      <c r="AW338" s="13" t="s">
        <v>35</v>
      </c>
      <c r="AX338" s="13" t="s">
        <v>74</v>
      </c>
      <c r="AY338" s="248" t="s">
        <v>126</v>
      </c>
    </row>
    <row r="339" s="14" customFormat="1">
      <c r="A339" s="14"/>
      <c r="B339" s="249"/>
      <c r="C339" s="250"/>
      <c r="D339" s="234" t="s">
        <v>139</v>
      </c>
      <c r="E339" s="251" t="s">
        <v>28</v>
      </c>
      <c r="F339" s="252" t="s">
        <v>892</v>
      </c>
      <c r="G339" s="250"/>
      <c r="H339" s="253">
        <v>7.6500000000000004</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139</v>
      </c>
      <c r="AU339" s="259" t="s">
        <v>84</v>
      </c>
      <c r="AV339" s="14" t="s">
        <v>84</v>
      </c>
      <c r="AW339" s="14" t="s">
        <v>35</v>
      </c>
      <c r="AX339" s="14" t="s">
        <v>74</v>
      </c>
      <c r="AY339" s="259" t="s">
        <v>126</v>
      </c>
    </row>
    <row r="340" s="14" customFormat="1">
      <c r="A340" s="14"/>
      <c r="B340" s="249"/>
      <c r="C340" s="250"/>
      <c r="D340" s="234" t="s">
        <v>139</v>
      </c>
      <c r="E340" s="251" t="s">
        <v>28</v>
      </c>
      <c r="F340" s="252" t="s">
        <v>893</v>
      </c>
      <c r="G340" s="250"/>
      <c r="H340" s="253">
        <v>156</v>
      </c>
      <c r="I340" s="254"/>
      <c r="J340" s="250"/>
      <c r="K340" s="250"/>
      <c r="L340" s="255"/>
      <c r="M340" s="256"/>
      <c r="N340" s="257"/>
      <c r="O340" s="257"/>
      <c r="P340" s="257"/>
      <c r="Q340" s="257"/>
      <c r="R340" s="257"/>
      <c r="S340" s="257"/>
      <c r="T340" s="258"/>
      <c r="U340" s="14"/>
      <c r="V340" s="14"/>
      <c r="W340" s="14"/>
      <c r="X340" s="14"/>
      <c r="Y340" s="14"/>
      <c r="Z340" s="14"/>
      <c r="AA340" s="14"/>
      <c r="AB340" s="14"/>
      <c r="AC340" s="14"/>
      <c r="AD340" s="14"/>
      <c r="AE340" s="14"/>
      <c r="AT340" s="259" t="s">
        <v>139</v>
      </c>
      <c r="AU340" s="259" t="s">
        <v>84</v>
      </c>
      <c r="AV340" s="14" t="s">
        <v>84</v>
      </c>
      <c r="AW340" s="14" t="s">
        <v>35</v>
      </c>
      <c r="AX340" s="14" t="s">
        <v>74</v>
      </c>
      <c r="AY340" s="259" t="s">
        <v>126</v>
      </c>
    </row>
    <row r="341" s="15" customFormat="1">
      <c r="A341" s="15"/>
      <c r="B341" s="260"/>
      <c r="C341" s="261"/>
      <c r="D341" s="234" t="s">
        <v>139</v>
      </c>
      <c r="E341" s="262" t="s">
        <v>28</v>
      </c>
      <c r="F341" s="263" t="s">
        <v>155</v>
      </c>
      <c r="G341" s="261"/>
      <c r="H341" s="264">
        <v>163.65000000000001</v>
      </c>
      <c r="I341" s="265"/>
      <c r="J341" s="261"/>
      <c r="K341" s="261"/>
      <c r="L341" s="266"/>
      <c r="M341" s="267"/>
      <c r="N341" s="268"/>
      <c r="O341" s="268"/>
      <c r="P341" s="268"/>
      <c r="Q341" s="268"/>
      <c r="R341" s="268"/>
      <c r="S341" s="268"/>
      <c r="T341" s="269"/>
      <c r="U341" s="15"/>
      <c r="V341" s="15"/>
      <c r="W341" s="15"/>
      <c r="X341" s="15"/>
      <c r="Y341" s="15"/>
      <c r="Z341" s="15"/>
      <c r="AA341" s="15"/>
      <c r="AB341" s="15"/>
      <c r="AC341" s="15"/>
      <c r="AD341" s="15"/>
      <c r="AE341" s="15"/>
      <c r="AT341" s="270" t="s">
        <v>139</v>
      </c>
      <c r="AU341" s="270" t="s">
        <v>84</v>
      </c>
      <c r="AV341" s="15" t="s">
        <v>133</v>
      </c>
      <c r="AW341" s="15" t="s">
        <v>35</v>
      </c>
      <c r="AX341" s="15" t="s">
        <v>82</v>
      </c>
      <c r="AY341" s="270" t="s">
        <v>126</v>
      </c>
    </row>
    <row r="342" s="12" customFormat="1" ht="22.8" customHeight="1">
      <c r="A342" s="12"/>
      <c r="B342" s="205"/>
      <c r="C342" s="206"/>
      <c r="D342" s="207" t="s">
        <v>73</v>
      </c>
      <c r="E342" s="219" t="s">
        <v>592</v>
      </c>
      <c r="F342" s="219" t="s">
        <v>593</v>
      </c>
      <c r="G342" s="206"/>
      <c r="H342" s="206"/>
      <c r="I342" s="209"/>
      <c r="J342" s="220">
        <f>BK342</f>
        <v>0</v>
      </c>
      <c r="K342" s="206"/>
      <c r="L342" s="211"/>
      <c r="M342" s="212"/>
      <c r="N342" s="213"/>
      <c r="O342" s="213"/>
      <c r="P342" s="214">
        <f>SUM(P343:P361)</f>
        <v>0</v>
      </c>
      <c r="Q342" s="213"/>
      <c r="R342" s="214">
        <f>SUM(R343:R361)</f>
        <v>0</v>
      </c>
      <c r="S342" s="213"/>
      <c r="T342" s="215">
        <f>SUM(T343:T361)</f>
        <v>0</v>
      </c>
      <c r="U342" s="12"/>
      <c r="V342" s="12"/>
      <c r="W342" s="12"/>
      <c r="X342" s="12"/>
      <c r="Y342" s="12"/>
      <c r="Z342" s="12"/>
      <c r="AA342" s="12"/>
      <c r="AB342" s="12"/>
      <c r="AC342" s="12"/>
      <c r="AD342" s="12"/>
      <c r="AE342" s="12"/>
      <c r="AR342" s="216" t="s">
        <v>82</v>
      </c>
      <c r="AT342" s="217" t="s">
        <v>73</v>
      </c>
      <c r="AU342" s="217" t="s">
        <v>82</v>
      </c>
      <c r="AY342" s="216" t="s">
        <v>126</v>
      </c>
      <c r="BK342" s="218">
        <f>SUM(BK343:BK361)</f>
        <v>0</v>
      </c>
    </row>
    <row r="343" s="2" customFormat="1" ht="16.5" customHeight="1">
      <c r="A343" s="40"/>
      <c r="B343" s="41"/>
      <c r="C343" s="221" t="s">
        <v>427</v>
      </c>
      <c r="D343" s="221" t="s">
        <v>128</v>
      </c>
      <c r="E343" s="222" t="s">
        <v>595</v>
      </c>
      <c r="F343" s="223" t="s">
        <v>596</v>
      </c>
      <c r="G343" s="224" t="s">
        <v>279</v>
      </c>
      <c r="H343" s="225">
        <v>35.850000000000001</v>
      </c>
      <c r="I343" s="226"/>
      <c r="J343" s="227">
        <f>ROUND(I343*H343,2)</f>
        <v>0</v>
      </c>
      <c r="K343" s="223" t="s">
        <v>28</v>
      </c>
      <c r="L343" s="46"/>
      <c r="M343" s="228" t="s">
        <v>28</v>
      </c>
      <c r="N343" s="229" t="s">
        <v>47</v>
      </c>
      <c r="O343" s="87"/>
      <c r="P343" s="230">
        <f>O343*H343</f>
        <v>0</v>
      </c>
      <c r="Q343" s="230">
        <v>0</v>
      </c>
      <c r="R343" s="230">
        <f>Q343*H343</f>
        <v>0</v>
      </c>
      <c r="S343" s="230">
        <v>0</v>
      </c>
      <c r="T343" s="231">
        <f>S343*H343</f>
        <v>0</v>
      </c>
      <c r="U343" s="40"/>
      <c r="V343" s="40"/>
      <c r="W343" s="40"/>
      <c r="X343" s="40"/>
      <c r="Y343" s="40"/>
      <c r="Z343" s="40"/>
      <c r="AA343" s="40"/>
      <c r="AB343" s="40"/>
      <c r="AC343" s="40"/>
      <c r="AD343" s="40"/>
      <c r="AE343" s="40"/>
      <c r="AR343" s="232" t="s">
        <v>133</v>
      </c>
      <c r="AT343" s="232" t="s">
        <v>128</v>
      </c>
      <c r="AU343" s="232" t="s">
        <v>84</v>
      </c>
      <c r="AY343" s="19" t="s">
        <v>126</v>
      </c>
      <c r="BE343" s="233">
        <f>IF(N343="základní",J343,0)</f>
        <v>0</v>
      </c>
      <c r="BF343" s="233">
        <f>IF(N343="snížená",J343,0)</f>
        <v>0</v>
      </c>
      <c r="BG343" s="233">
        <f>IF(N343="zákl. přenesená",J343,0)</f>
        <v>0</v>
      </c>
      <c r="BH343" s="233">
        <f>IF(N343="sníž. přenesená",J343,0)</f>
        <v>0</v>
      </c>
      <c r="BI343" s="233">
        <f>IF(N343="nulová",J343,0)</f>
        <v>0</v>
      </c>
      <c r="BJ343" s="19" t="s">
        <v>133</v>
      </c>
      <c r="BK343" s="233">
        <f>ROUND(I343*H343,2)</f>
        <v>0</v>
      </c>
      <c r="BL343" s="19" t="s">
        <v>133</v>
      </c>
      <c r="BM343" s="232" t="s">
        <v>894</v>
      </c>
    </row>
    <row r="344" s="2" customFormat="1">
      <c r="A344" s="40"/>
      <c r="B344" s="41"/>
      <c r="C344" s="42"/>
      <c r="D344" s="234" t="s">
        <v>135</v>
      </c>
      <c r="E344" s="42"/>
      <c r="F344" s="235" t="s">
        <v>598</v>
      </c>
      <c r="G344" s="42"/>
      <c r="H344" s="42"/>
      <c r="I344" s="139"/>
      <c r="J344" s="42"/>
      <c r="K344" s="42"/>
      <c r="L344" s="46"/>
      <c r="M344" s="236"/>
      <c r="N344" s="237"/>
      <c r="O344" s="87"/>
      <c r="P344" s="87"/>
      <c r="Q344" s="87"/>
      <c r="R344" s="87"/>
      <c r="S344" s="87"/>
      <c r="T344" s="88"/>
      <c r="U344" s="40"/>
      <c r="V344" s="40"/>
      <c r="W344" s="40"/>
      <c r="X344" s="40"/>
      <c r="Y344" s="40"/>
      <c r="Z344" s="40"/>
      <c r="AA344" s="40"/>
      <c r="AB344" s="40"/>
      <c r="AC344" s="40"/>
      <c r="AD344" s="40"/>
      <c r="AE344" s="40"/>
      <c r="AT344" s="19" t="s">
        <v>135</v>
      </c>
      <c r="AU344" s="19" t="s">
        <v>84</v>
      </c>
    </row>
    <row r="345" s="13" customFormat="1">
      <c r="A345" s="13"/>
      <c r="B345" s="239"/>
      <c r="C345" s="240"/>
      <c r="D345" s="234" t="s">
        <v>139</v>
      </c>
      <c r="E345" s="241" t="s">
        <v>28</v>
      </c>
      <c r="F345" s="242" t="s">
        <v>895</v>
      </c>
      <c r="G345" s="240"/>
      <c r="H345" s="241" t="s">
        <v>28</v>
      </c>
      <c r="I345" s="243"/>
      <c r="J345" s="240"/>
      <c r="K345" s="240"/>
      <c r="L345" s="244"/>
      <c r="M345" s="245"/>
      <c r="N345" s="246"/>
      <c r="O345" s="246"/>
      <c r="P345" s="246"/>
      <c r="Q345" s="246"/>
      <c r="R345" s="246"/>
      <c r="S345" s="246"/>
      <c r="T345" s="247"/>
      <c r="U345" s="13"/>
      <c r="V345" s="13"/>
      <c r="W345" s="13"/>
      <c r="X345" s="13"/>
      <c r="Y345" s="13"/>
      <c r="Z345" s="13"/>
      <c r="AA345" s="13"/>
      <c r="AB345" s="13"/>
      <c r="AC345" s="13"/>
      <c r="AD345" s="13"/>
      <c r="AE345" s="13"/>
      <c r="AT345" s="248" t="s">
        <v>139</v>
      </c>
      <c r="AU345" s="248" t="s">
        <v>84</v>
      </c>
      <c r="AV345" s="13" t="s">
        <v>82</v>
      </c>
      <c r="AW345" s="13" t="s">
        <v>35</v>
      </c>
      <c r="AX345" s="13" t="s">
        <v>74</v>
      </c>
      <c r="AY345" s="248" t="s">
        <v>126</v>
      </c>
    </row>
    <row r="346" s="13" customFormat="1">
      <c r="A346" s="13"/>
      <c r="B346" s="239"/>
      <c r="C346" s="240"/>
      <c r="D346" s="234" t="s">
        <v>139</v>
      </c>
      <c r="E346" s="241" t="s">
        <v>28</v>
      </c>
      <c r="F346" s="242" t="s">
        <v>896</v>
      </c>
      <c r="G346" s="240"/>
      <c r="H346" s="241" t="s">
        <v>28</v>
      </c>
      <c r="I346" s="243"/>
      <c r="J346" s="240"/>
      <c r="K346" s="240"/>
      <c r="L346" s="244"/>
      <c r="M346" s="245"/>
      <c r="N346" s="246"/>
      <c r="O346" s="246"/>
      <c r="P346" s="246"/>
      <c r="Q346" s="246"/>
      <c r="R346" s="246"/>
      <c r="S346" s="246"/>
      <c r="T346" s="247"/>
      <c r="U346" s="13"/>
      <c r="V346" s="13"/>
      <c r="W346" s="13"/>
      <c r="X346" s="13"/>
      <c r="Y346" s="13"/>
      <c r="Z346" s="13"/>
      <c r="AA346" s="13"/>
      <c r="AB346" s="13"/>
      <c r="AC346" s="13"/>
      <c r="AD346" s="13"/>
      <c r="AE346" s="13"/>
      <c r="AT346" s="248" t="s">
        <v>139</v>
      </c>
      <c r="AU346" s="248" t="s">
        <v>84</v>
      </c>
      <c r="AV346" s="13" t="s">
        <v>82</v>
      </c>
      <c r="AW346" s="13" t="s">
        <v>35</v>
      </c>
      <c r="AX346" s="13" t="s">
        <v>74</v>
      </c>
      <c r="AY346" s="248" t="s">
        <v>126</v>
      </c>
    </row>
    <row r="347" s="14" customFormat="1">
      <c r="A347" s="14"/>
      <c r="B347" s="249"/>
      <c r="C347" s="250"/>
      <c r="D347" s="234" t="s">
        <v>139</v>
      </c>
      <c r="E347" s="251" t="s">
        <v>28</v>
      </c>
      <c r="F347" s="252" t="s">
        <v>897</v>
      </c>
      <c r="G347" s="250"/>
      <c r="H347" s="253">
        <v>2.0049999999999999</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139</v>
      </c>
      <c r="AU347" s="259" t="s">
        <v>84</v>
      </c>
      <c r="AV347" s="14" t="s">
        <v>84</v>
      </c>
      <c r="AW347" s="14" t="s">
        <v>35</v>
      </c>
      <c r="AX347" s="14" t="s">
        <v>74</v>
      </c>
      <c r="AY347" s="259" t="s">
        <v>126</v>
      </c>
    </row>
    <row r="348" s="14" customFormat="1">
      <c r="A348" s="14"/>
      <c r="B348" s="249"/>
      <c r="C348" s="250"/>
      <c r="D348" s="234" t="s">
        <v>139</v>
      </c>
      <c r="E348" s="251" t="s">
        <v>28</v>
      </c>
      <c r="F348" s="252" t="s">
        <v>898</v>
      </c>
      <c r="G348" s="250"/>
      <c r="H348" s="253">
        <v>27.192</v>
      </c>
      <c r="I348" s="254"/>
      <c r="J348" s="250"/>
      <c r="K348" s="250"/>
      <c r="L348" s="255"/>
      <c r="M348" s="256"/>
      <c r="N348" s="257"/>
      <c r="O348" s="257"/>
      <c r="P348" s="257"/>
      <c r="Q348" s="257"/>
      <c r="R348" s="257"/>
      <c r="S348" s="257"/>
      <c r="T348" s="258"/>
      <c r="U348" s="14"/>
      <c r="V348" s="14"/>
      <c r="W348" s="14"/>
      <c r="X348" s="14"/>
      <c r="Y348" s="14"/>
      <c r="Z348" s="14"/>
      <c r="AA348" s="14"/>
      <c r="AB348" s="14"/>
      <c r="AC348" s="14"/>
      <c r="AD348" s="14"/>
      <c r="AE348" s="14"/>
      <c r="AT348" s="259" t="s">
        <v>139</v>
      </c>
      <c r="AU348" s="259" t="s">
        <v>84</v>
      </c>
      <c r="AV348" s="14" t="s">
        <v>84</v>
      </c>
      <c r="AW348" s="14" t="s">
        <v>35</v>
      </c>
      <c r="AX348" s="14" t="s">
        <v>74</v>
      </c>
      <c r="AY348" s="259" t="s">
        <v>126</v>
      </c>
    </row>
    <row r="349" s="13" customFormat="1">
      <c r="A349" s="13"/>
      <c r="B349" s="239"/>
      <c r="C349" s="240"/>
      <c r="D349" s="234" t="s">
        <v>139</v>
      </c>
      <c r="E349" s="241" t="s">
        <v>28</v>
      </c>
      <c r="F349" s="242" t="s">
        <v>899</v>
      </c>
      <c r="G349" s="240"/>
      <c r="H349" s="241" t="s">
        <v>28</v>
      </c>
      <c r="I349" s="243"/>
      <c r="J349" s="240"/>
      <c r="K349" s="240"/>
      <c r="L349" s="244"/>
      <c r="M349" s="245"/>
      <c r="N349" s="246"/>
      <c r="O349" s="246"/>
      <c r="P349" s="246"/>
      <c r="Q349" s="246"/>
      <c r="R349" s="246"/>
      <c r="S349" s="246"/>
      <c r="T349" s="247"/>
      <c r="U349" s="13"/>
      <c r="V349" s="13"/>
      <c r="W349" s="13"/>
      <c r="X349" s="13"/>
      <c r="Y349" s="13"/>
      <c r="Z349" s="13"/>
      <c r="AA349" s="13"/>
      <c r="AB349" s="13"/>
      <c r="AC349" s="13"/>
      <c r="AD349" s="13"/>
      <c r="AE349" s="13"/>
      <c r="AT349" s="248" t="s">
        <v>139</v>
      </c>
      <c r="AU349" s="248" t="s">
        <v>84</v>
      </c>
      <c r="AV349" s="13" t="s">
        <v>82</v>
      </c>
      <c r="AW349" s="13" t="s">
        <v>35</v>
      </c>
      <c r="AX349" s="13" t="s">
        <v>74</v>
      </c>
      <c r="AY349" s="248" t="s">
        <v>126</v>
      </c>
    </row>
    <row r="350" s="14" customFormat="1">
      <c r="A350" s="14"/>
      <c r="B350" s="249"/>
      <c r="C350" s="250"/>
      <c r="D350" s="234" t="s">
        <v>139</v>
      </c>
      <c r="E350" s="251" t="s">
        <v>28</v>
      </c>
      <c r="F350" s="252" t="s">
        <v>900</v>
      </c>
      <c r="G350" s="250"/>
      <c r="H350" s="253">
        <v>0.55400000000000005</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139</v>
      </c>
      <c r="AU350" s="259" t="s">
        <v>84</v>
      </c>
      <c r="AV350" s="14" t="s">
        <v>84</v>
      </c>
      <c r="AW350" s="14" t="s">
        <v>35</v>
      </c>
      <c r="AX350" s="14" t="s">
        <v>74</v>
      </c>
      <c r="AY350" s="259" t="s">
        <v>126</v>
      </c>
    </row>
    <row r="351" s="13" customFormat="1">
      <c r="A351" s="13"/>
      <c r="B351" s="239"/>
      <c r="C351" s="240"/>
      <c r="D351" s="234" t="s">
        <v>139</v>
      </c>
      <c r="E351" s="241" t="s">
        <v>28</v>
      </c>
      <c r="F351" s="242" t="s">
        <v>901</v>
      </c>
      <c r="G351" s="240"/>
      <c r="H351" s="241" t="s">
        <v>28</v>
      </c>
      <c r="I351" s="243"/>
      <c r="J351" s="240"/>
      <c r="K351" s="240"/>
      <c r="L351" s="244"/>
      <c r="M351" s="245"/>
      <c r="N351" s="246"/>
      <c r="O351" s="246"/>
      <c r="P351" s="246"/>
      <c r="Q351" s="246"/>
      <c r="R351" s="246"/>
      <c r="S351" s="246"/>
      <c r="T351" s="247"/>
      <c r="U351" s="13"/>
      <c r="V351" s="13"/>
      <c r="W351" s="13"/>
      <c r="X351" s="13"/>
      <c r="Y351" s="13"/>
      <c r="Z351" s="13"/>
      <c r="AA351" s="13"/>
      <c r="AB351" s="13"/>
      <c r="AC351" s="13"/>
      <c r="AD351" s="13"/>
      <c r="AE351" s="13"/>
      <c r="AT351" s="248" t="s">
        <v>139</v>
      </c>
      <c r="AU351" s="248" t="s">
        <v>84</v>
      </c>
      <c r="AV351" s="13" t="s">
        <v>82</v>
      </c>
      <c r="AW351" s="13" t="s">
        <v>35</v>
      </c>
      <c r="AX351" s="13" t="s">
        <v>74</v>
      </c>
      <c r="AY351" s="248" t="s">
        <v>126</v>
      </c>
    </row>
    <row r="352" s="14" customFormat="1">
      <c r="A352" s="14"/>
      <c r="B352" s="249"/>
      <c r="C352" s="250"/>
      <c r="D352" s="234" t="s">
        <v>139</v>
      </c>
      <c r="E352" s="251" t="s">
        <v>28</v>
      </c>
      <c r="F352" s="252" t="s">
        <v>902</v>
      </c>
      <c r="G352" s="250"/>
      <c r="H352" s="253">
        <v>1.2470000000000001</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139</v>
      </c>
      <c r="AU352" s="259" t="s">
        <v>84</v>
      </c>
      <c r="AV352" s="14" t="s">
        <v>84</v>
      </c>
      <c r="AW352" s="14" t="s">
        <v>35</v>
      </c>
      <c r="AX352" s="14" t="s">
        <v>74</v>
      </c>
      <c r="AY352" s="259" t="s">
        <v>126</v>
      </c>
    </row>
    <row r="353" s="13" customFormat="1">
      <c r="A353" s="13"/>
      <c r="B353" s="239"/>
      <c r="C353" s="240"/>
      <c r="D353" s="234" t="s">
        <v>139</v>
      </c>
      <c r="E353" s="241" t="s">
        <v>28</v>
      </c>
      <c r="F353" s="242" t="s">
        <v>903</v>
      </c>
      <c r="G353" s="240"/>
      <c r="H353" s="241" t="s">
        <v>28</v>
      </c>
      <c r="I353" s="243"/>
      <c r="J353" s="240"/>
      <c r="K353" s="240"/>
      <c r="L353" s="244"/>
      <c r="M353" s="245"/>
      <c r="N353" s="246"/>
      <c r="O353" s="246"/>
      <c r="P353" s="246"/>
      <c r="Q353" s="246"/>
      <c r="R353" s="246"/>
      <c r="S353" s="246"/>
      <c r="T353" s="247"/>
      <c r="U353" s="13"/>
      <c r="V353" s="13"/>
      <c r="W353" s="13"/>
      <c r="X353" s="13"/>
      <c r="Y353" s="13"/>
      <c r="Z353" s="13"/>
      <c r="AA353" s="13"/>
      <c r="AB353" s="13"/>
      <c r="AC353" s="13"/>
      <c r="AD353" s="13"/>
      <c r="AE353" s="13"/>
      <c r="AT353" s="248" t="s">
        <v>139</v>
      </c>
      <c r="AU353" s="248" t="s">
        <v>84</v>
      </c>
      <c r="AV353" s="13" t="s">
        <v>82</v>
      </c>
      <c r="AW353" s="13" t="s">
        <v>35</v>
      </c>
      <c r="AX353" s="13" t="s">
        <v>74</v>
      </c>
      <c r="AY353" s="248" t="s">
        <v>126</v>
      </c>
    </row>
    <row r="354" s="14" customFormat="1">
      <c r="A354" s="14"/>
      <c r="B354" s="249"/>
      <c r="C354" s="250"/>
      <c r="D354" s="234" t="s">
        <v>139</v>
      </c>
      <c r="E354" s="251" t="s">
        <v>28</v>
      </c>
      <c r="F354" s="252" t="s">
        <v>904</v>
      </c>
      <c r="G354" s="250"/>
      <c r="H354" s="253">
        <v>2.9700000000000002</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139</v>
      </c>
      <c r="AU354" s="259" t="s">
        <v>84</v>
      </c>
      <c r="AV354" s="14" t="s">
        <v>84</v>
      </c>
      <c r="AW354" s="14" t="s">
        <v>35</v>
      </c>
      <c r="AX354" s="14" t="s">
        <v>74</v>
      </c>
      <c r="AY354" s="259" t="s">
        <v>126</v>
      </c>
    </row>
    <row r="355" s="13" customFormat="1">
      <c r="A355" s="13"/>
      <c r="B355" s="239"/>
      <c r="C355" s="240"/>
      <c r="D355" s="234" t="s">
        <v>139</v>
      </c>
      <c r="E355" s="241" t="s">
        <v>28</v>
      </c>
      <c r="F355" s="242" t="s">
        <v>905</v>
      </c>
      <c r="G355" s="240"/>
      <c r="H355" s="241" t="s">
        <v>28</v>
      </c>
      <c r="I355" s="243"/>
      <c r="J355" s="240"/>
      <c r="K355" s="240"/>
      <c r="L355" s="244"/>
      <c r="M355" s="245"/>
      <c r="N355" s="246"/>
      <c r="O355" s="246"/>
      <c r="P355" s="246"/>
      <c r="Q355" s="246"/>
      <c r="R355" s="246"/>
      <c r="S355" s="246"/>
      <c r="T355" s="247"/>
      <c r="U355" s="13"/>
      <c r="V355" s="13"/>
      <c r="W355" s="13"/>
      <c r="X355" s="13"/>
      <c r="Y355" s="13"/>
      <c r="Z355" s="13"/>
      <c r="AA355" s="13"/>
      <c r="AB355" s="13"/>
      <c r="AC355" s="13"/>
      <c r="AD355" s="13"/>
      <c r="AE355" s="13"/>
      <c r="AT355" s="248" t="s">
        <v>139</v>
      </c>
      <c r="AU355" s="248" t="s">
        <v>84</v>
      </c>
      <c r="AV355" s="13" t="s">
        <v>82</v>
      </c>
      <c r="AW355" s="13" t="s">
        <v>35</v>
      </c>
      <c r="AX355" s="13" t="s">
        <v>74</v>
      </c>
      <c r="AY355" s="248" t="s">
        <v>126</v>
      </c>
    </row>
    <row r="356" s="14" customFormat="1">
      <c r="A356" s="14"/>
      <c r="B356" s="249"/>
      <c r="C356" s="250"/>
      <c r="D356" s="234" t="s">
        <v>139</v>
      </c>
      <c r="E356" s="251" t="s">
        <v>28</v>
      </c>
      <c r="F356" s="252" t="s">
        <v>906</v>
      </c>
      <c r="G356" s="250"/>
      <c r="H356" s="253">
        <v>1.8819999999999999</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139</v>
      </c>
      <c r="AU356" s="259" t="s">
        <v>84</v>
      </c>
      <c r="AV356" s="14" t="s">
        <v>84</v>
      </c>
      <c r="AW356" s="14" t="s">
        <v>35</v>
      </c>
      <c r="AX356" s="14" t="s">
        <v>74</v>
      </c>
      <c r="AY356" s="259" t="s">
        <v>126</v>
      </c>
    </row>
    <row r="357" s="15" customFormat="1">
      <c r="A357" s="15"/>
      <c r="B357" s="260"/>
      <c r="C357" s="261"/>
      <c r="D357" s="234" t="s">
        <v>139</v>
      </c>
      <c r="E357" s="262" t="s">
        <v>28</v>
      </c>
      <c r="F357" s="263" t="s">
        <v>155</v>
      </c>
      <c r="G357" s="261"/>
      <c r="H357" s="264">
        <v>35.850000000000001</v>
      </c>
      <c r="I357" s="265"/>
      <c r="J357" s="261"/>
      <c r="K357" s="261"/>
      <c r="L357" s="266"/>
      <c r="M357" s="267"/>
      <c r="N357" s="268"/>
      <c r="O357" s="268"/>
      <c r="P357" s="268"/>
      <c r="Q357" s="268"/>
      <c r="R357" s="268"/>
      <c r="S357" s="268"/>
      <c r="T357" s="269"/>
      <c r="U357" s="15"/>
      <c r="V357" s="15"/>
      <c r="W357" s="15"/>
      <c r="X357" s="15"/>
      <c r="Y357" s="15"/>
      <c r="Z357" s="15"/>
      <c r="AA357" s="15"/>
      <c r="AB357" s="15"/>
      <c r="AC357" s="15"/>
      <c r="AD357" s="15"/>
      <c r="AE357" s="15"/>
      <c r="AT357" s="270" t="s">
        <v>139</v>
      </c>
      <c r="AU357" s="270" t="s">
        <v>84</v>
      </c>
      <c r="AV357" s="15" t="s">
        <v>133</v>
      </c>
      <c r="AW357" s="15" t="s">
        <v>35</v>
      </c>
      <c r="AX357" s="15" t="s">
        <v>82</v>
      </c>
      <c r="AY357" s="270" t="s">
        <v>126</v>
      </c>
    </row>
    <row r="358" s="2" customFormat="1" ht="16.5" customHeight="1">
      <c r="A358" s="40"/>
      <c r="B358" s="41"/>
      <c r="C358" s="221" t="s">
        <v>431</v>
      </c>
      <c r="D358" s="221" t="s">
        <v>128</v>
      </c>
      <c r="E358" s="222" t="s">
        <v>621</v>
      </c>
      <c r="F358" s="223" t="s">
        <v>622</v>
      </c>
      <c r="G358" s="224" t="s">
        <v>279</v>
      </c>
      <c r="H358" s="225">
        <v>0.070000000000000007</v>
      </c>
      <c r="I358" s="226"/>
      <c r="J358" s="227">
        <f>ROUND(I358*H358,2)</f>
        <v>0</v>
      </c>
      <c r="K358" s="223" t="s">
        <v>28</v>
      </c>
      <c r="L358" s="46"/>
      <c r="M358" s="228" t="s">
        <v>28</v>
      </c>
      <c r="N358" s="229" t="s">
        <v>47</v>
      </c>
      <c r="O358" s="87"/>
      <c r="P358" s="230">
        <f>O358*H358</f>
        <v>0</v>
      </c>
      <c r="Q358" s="230">
        <v>0</v>
      </c>
      <c r="R358" s="230">
        <f>Q358*H358</f>
        <v>0</v>
      </c>
      <c r="S358" s="230">
        <v>0</v>
      </c>
      <c r="T358" s="231">
        <f>S358*H358</f>
        <v>0</v>
      </c>
      <c r="U358" s="40"/>
      <c r="V358" s="40"/>
      <c r="W358" s="40"/>
      <c r="X358" s="40"/>
      <c r="Y358" s="40"/>
      <c r="Z358" s="40"/>
      <c r="AA358" s="40"/>
      <c r="AB358" s="40"/>
      <c r="AC358" s="40"/>
      <c r="AD358" s="40"/>
      <c r="AE358" s="40"/>
      <c r="AR358" s="232" t="s">
        <v>133</v>
      </c>
      <c r="AT358" s="232" t="s">
        <v>128</v>
      </c>
      <c r="AU358" s="232" t="s">
        <v>84</v>
      </c>
      <c r="AY358" s="19" t="s">
        <v>126</v>
      </c>
      <c r="BE358" s="233">
        <f>IF(N358="základní",J358,0)</f>
        <v>0</v>
      </c>
      <c r="BF358" s="233">
        <f>IF(N358="snížená",J358,0)</f>
        <v>0</v>
      </c>
      <c r="BG358" s="233">
        <f>IF(N358="zákl. přenesená",J358,0)</f>
        <v>0</v>
      </c>
      <c r="BH358" s="233">
        <f>IF(N358="sníž. přenesená",J358,0)</f>
        <v>0</v>
      </c>
      <c r="BI358" s="233">
        <f>IF(N358="nulová",J358,0)</f>
        <v>0</v>
      </c>
      <c r="BJ358" s="19" t="s">
        <v>133</v>
      </c>
      <c r="BK358" s="233">
        <f>ROUND(I358*H358,2)</f>
        <v>0</v>
      </c>
      <c r="BL358" s="19" t="s">
        <v>133</v>
      </c>
      <c r="BM358" s="232" t="s">
        <v>907</v>
      </c>
    </row>
    <row r="359" s="2" customFormat="1">
      <c r="A359" s="40"/>
      <c r="B359" s="41"/>
      <c r="C359" s="42"/>
      <c r="D359" s="234" t="s">
        <v>135</v>
      </c>
      <c r="E359" s="42"/>
      <c r="F359" s="235" t="s">
        <v>624</v>
      </c>
      <c r="G359" s="42"/>
      <c r="H359" s="42"/>
      <c r="I359" s="139"/>
      <c r="J359" s="42"/>
      <c r="K359" s="42"/>
      <c r="L359" s="46"/>
      <c r="M359" s="236"/>
      <c r="N359" s="237"/>
      <c r="O359" s="87"/>
      <c r="P359" s="87"/>
      <c r="Q359" s="87"/>
      <c r="R359" s="87"/>
      <c r="S359" s="87"/>
      <c r="T359" s="88"/>
      <c r="U359" s="40"/>
      <c r="V359" s="40"/>
      <c r="W359" s="40"/>
      <c r="X359" s="40"/>
      <c r="Y359" s="40"/>
      <c r="Z359" s="40"/>
      <c r="AA359" s="40"/>
      <c r="AB359" s="40"/>
      <c r="AC359" s="40"/>
      <c r="AD359" s="40"/>
      <c r="AE359" s="40"/>
      <c r="AT359" s="19" t="s">
        <v>135</v>
      </c>
      <c r="AU359" s="19" t="s">
        <v>84</v>
      </c>
    </row>
    <row r="360" s="13" customFormat="1">
      <c r="A360" s="13"/>
      <c r="B360" s="239"/>
      <c r="C360" s="240"/>
      <c r="D360" s="234" t="s">
        <v>139</v>
      </c>
      <c r="E360" s="241" t="s">
        <v>28</v>
      </c>
      <c r="F360" s="242" t="s">
        <v>908</v>
      </c>
      <c r="G360" s="240"/>
      <c r="H360" s="241" t="s">
        <v>28</v>
      </c>
      <c r="I360" s="243"/>
      <c r="J360" s="240"/>
      <c r="K360" s="240"/>
      <c r="L360" s="244"/>
      <c r="M360" s="245"/>
      <c r="N360" s="246"/>
      <c r="O360" s="246"/>
      <c r="P360" s="246"/>
      <c r="Q360" s="246"/>
      <c r="R360" s="246"/>
      <c r="S360" s="246"/>
      <c r="T360" s="247"/>
      <c r="U360" s="13"/>
      <c r="V360" s="13"/>
      <c r="W360" s="13"/>
      <c r="X360" s="13"/>
      <c r="Y360" s="13"/>
      <c r="Z360" s="13"/>
      <c r="AA360" s="13"/>
      <c r="AB360" s="13"/>
      <c r="AC360" s="13"/>
      <c r="AD360" s="13"/>
      <c r="AE360" s="13"/>
      <c r="AT360" s="248" t="s">
        <v>139</v>
      </c>
      <c r="AU360" s="248" t="s">
        <v>84</v>
      </c>
      <c r="AV360" s="13" t="s">
        <v>82</v>
      </c>
      <c r="AW360" s="13" t="s">
        <v>35</v>
      </c>
      <c r="AX360" s="13" t="s">
        <v>74</v>
      </c>
      <c r="AY360" s="248" t="s">
        <v>126</v>
      </c>
    </row>
    <row r="361" s="14" customFormat="1">
      <c r="A361" s="14"/>
      <c r="B361" s="249"/>
      <c r="C361" s="250"/>
      <c r="D361" s="234" t="s">
        <v>139</v>
      </c>
      <c r="E361" s="251" t="s">
        <v>28</v>
      </c>
      <c r="F361" s="252" t="s">
        <v>886</v>
      </c>
      <c r="G361" s="250"/>
      <c r="H361" s="253">
        <v>0.070000000000000007</v>
      </c>
      <c r="I361" s="254"/>
      <c r="J361" s="250"/>
      <c r="K361" s="250"/>
      <c r="L361" s="255"/>
      <c r="M361" s="256"/>
      <c r="N361" s="257"/>
      <c r="O361" s="257"/>
      <c r="P361" s="257"/>
      <c r="Q361" s="257"/>
      <c r="R361" s="257"/>
      <c r="S361" s="257"/>
      <c r="T361" s="258"/>
      <c r="U361" s="14"/>
      <c r="V361" s="14"/>
      <c r="W361" s="14"/>
      <c r="X361" s="14"/>
      <c r="Y361" s="14"/>
      <c r="Z361" s="14"/>
      <c r="AA361" s="14"/>
      <c r="AB361" s="14"/>
      <c r="AC361" s="14"/>
      <c r="AD361" s="14"/>
      <c r="AE361" s="14"/>
      <c r="AT361" s="259" t="s">
        <v>139</v>
      </c>
      <c r="AU361" s="259" t="s">
        <v>84</v>
      </c>
      <c r="AV361" s="14" t="s">
        <v>84</v>
      </c>
      <c r="AW361" s="14" t="s">
        <v>35</v>
      </c>
      <c r="AX361" s="14" t="s">
        <v>82</v>
      </c>
      <c r="AY361" s="259" t="s">
        <v>126</v>
      </c>
    </row>
    <row r="362" s="12" customFormat="1" ht="22.8" customHeight="1">
      <c r="A362" s="12"/>
      <c r="B362" s="205"/>
      <c r="C362" s="206"/>
      <c r="D362" s="207" t="s">
        <v>73</v>
      </c>
      <c r="E362" s="219" t="s">
        <v>633</v>
      </c>
      <c r="F362" s="219" t="s">
        <v>634</v>
      </c>
      <c r="G362" s="206"/>
      <c r="H362" s="206"/>
      <c r="I362" s="209"/>
      <c r="J362" s="220">
        <f>BK362</f>
        <v>0</v>
      </c>
      <c r="K362" s="206"/>
      <c r="L362" s="211"/>
      <c r="M362" s="212"/>
      <c r="N362" s="213"/>
      <c r="O362" s="213"/>
      <c r="P362" s="214">
        <f>SUM(P363:P365)</f>
        <v>0</v>
      </c>
      <c r="Q362" s="213"/>
      <c r="R362" s="214">
        <f>SUM(R363:R365)</f>
        <v>0</v>
      </c>
      <c r="S362" s="213"/>
      <c r="T362" s="215">
        <f>SUM(T363:T365)</f>
        <v>0</v>
      </c>
      <c r="U362" s="12"/>
      <c r="V362" s="12"/>
      <c r="W362" s="12"/>
      <c r="X362" s="12"/>
      <c r="Y362" s="12"/>
      <c r="Z362" s="12"/>
      <c r="AA362" s="12"/>
      <c r="AB362" s="12"/>
      <c r="AC362" s="12"/>
      <c r="AD362" s="12"/>
      <c r="AE362" s="12"/>
      <c r="AR362" s="216" t="s">
        <v>82</v>
      </c>
      <c r="AT362" s="217" t="s">
        <v>73</v>
      </c>
      <c r="AU362" s="217" t="s">
        <v>82</v>
      </c>
      <c r="AY362" s="216" t="s">
        <v>126</v>
      </c>
      <c r="BK362" s="218">
        <f>SUM(BK363:BK365)</f>
        <v>0</v>
      </c>
    </row>
    <row r="363" s="2" customFormat="1" ht="16.5" customHeight="1">
      <c r="A363" s="40"/>
      <c r="B363" s="41"/>
      <c r="C363" s="221" t="s">
        <v>435</v>
      </c>
      <c r="D363" s="221" t="s">
        <v>128</v>
      </c>
      <c r="E363" s="222" t="s">
        <v>636</v>
      </c>
      <c r="F363" s="223" t="s">
        <v>637</v>
      </c>
      <c r="G363" s="224" t="s">
        <v>279</v>
      </c>
      <c r="H363" s="225">
        <v>185.66300000000001</v>
      </c>
      <c r="I363" s="226"/>
      <c r="J363" s="227">
        <f>ROUND(I363*H363,2)</f>
        <v>0</v>
      </c>
      <c r="K363" s="223" t="s">
        <v>132</v>
      </c>
      <c r="L363" s="46"/>
      <c r="M363" s="228" t="s">
        <v>28</v>
      </c>
      <c r="N363" s="229" t="s">
        <v>47</v>
      </c>
      <c r="O363" s="87"/>
      <c r="P363" s="230">
        <f>O363*H363</f>
        <v>0</v>
      </c>
      <c r="Q363" s="230">
        <v>0</v>
      </c>
      <c r="R363" s="230">
        <f>Q363*H363</f>
        <v>0</v>
      </c>
      <c r="S363" s="230">
        <v>0</v>
      </c>
      <c r="T363" s="231">
        <f>S363*H363</f>
        <v>0</v>
      </c>
      <c r="U363" s="40"/>
      <c r="V363" s="40"/>
      <c r="W363" s="40"/>
      <c r="X363" s="40"/>
      <c r="Y363" s="40"/>
      <c r="Z363" s="40"/>
      <c r="AA363" s="40"/>
      <c r="AB363" s="40"/>
      <c r="AC363" s="40"/>
      <c r="AD363" s="40"/>
      <c r="AE363" s="40"/>
      <c r="AR363" s="232" t="s">
        <v>133</v>
      </c>
      <c r="AT363" s="232" t="s">
        <v>128</v>
      </c>
      <c r="AU363" s="232" t="s">
        <v>84</v>
      </c>
      <c r="AY363" s="19" t="s">
        <v>126</v>
      </c>
      <c r="BE363" s="233">
        <f>IF(N363="základní",J363,0)</f>
        <v>0</v>
      </c>
      <c r="BF363" s="233">
        <f>IF(N363="snížená",J363,0)</f>
        <v>0</v>
      </c>
      <c r="BG363" s="233">
        <f>IF(N363="zákl. přenesená",J363,0)</f>
        <v>0</v>
      </c>
      <c r="BH363" s="233">
        <f>IF(N363="sníž. přenesená",J363,0)</f>
        <v>0</v>
      </c>
      <c r="BI363" s="233">
        <f>IF(N363="nulová",J363,0)</f>
        <v>0</v>
      </c>
      <c r="BJ363" s="19" t="s">
        <v>133</v>
      </c>
      <c r="BK363" s="233">
        <f>ROUND(I363*H363,2)</f>
        <v>0</v>
      </c>
      <c r="BL363" s="19" t="s">
        <v>133</v>
      </c>
      <c r="BM363" s="232" t="s">
        <v>909</v>
      </c>
    </row>
    <row r="364" s="2" customFormat="1">
      <c r="A364" s="40"/>
      <c r="B364" s="41"/>
      <c r="C364" s="42"/>
      <c r="D364" s="234" t="s">
        <v>135</v>
      </c>
      <c r="E364" s="42"/>
      <c r="F364" s="235" t="s">
        <v>639</v>
      </c>
      <c r="G364" s="42"/>
      <c r="H364" s="42"/>
      <c r="I364" s="139"/>
      <c r="J364" s="42"/>
      <c r="K364" s="42"/>
      <c r="L364" s="46"/>
      <c r="M364" s="236"/>
      <c r="N364" s="237"/>
      <c r="O364" s="87"/>
      <c r="P364" s="87"/>
      <c r="Q364" s="87"/>
      <c r="R364" s="87"/>
      <c r="S364" s="87"/>
      <c r="T364" s="88"/>
      <c r="U364" s="40"/>
      <c r="V364" s="40"/>
      <c r="W364" s="40"/>
      <c r="X364" s="40"/>
      <c r="Y364" s="40"/>
      <c r="Z364" s="40"/>
      <c r="AA364" s="40"/>
      <c r="AB364" s="40"/>
      <c r="AC364" s="40"/>
      <c r="AD364" s="40"/>
      <c r="AE364" s="40"/>
      <c r="AT364" s="19" t="s">
        <v>135</v>
      </c>
      <c r="AU364" s="19" t="s">
        <v>84</v>
      </c>
    </row>
    <row r="365" s="2" customFormat="1">
      <c r="A365" s="40"/>
      <c r="B365" s="41"/>
      <c r="C365" s="42"/>
      <c r="D365" s="234" t="s">
        <v>137</v>
      </c>
      <c r="E365" s="42"/>
      <c r="F365" s="238" t="s">
        <v>640</v>
      </c>
      <c r="G365" s="42"/>
      <c r="H365" s="42"/>
      <c r="I365" s="139"/>
      <c r="J365" s="42"/>
      <c r="K365" s="42"/>
      <c r="L365" s="46"/>
      <c r="M365" s="292"/>
      <c r="N365" s="293"/>
      <c r="O365" s="294"/>
      <c r="P365" s="294"/>
      <c r="Q365" s="294"/>
      <c r="R365" s="294"/>
      <c r="S365" s="294"/>
      <c r="T365" s="295"/>
      <c r="U365" s="40"/>
      <c r="V365" s="40"/>
      <c r="W365" s="40"/>
      <c r="X365" s="40"/>
      <c r="Y365" s="40"/>
      <c r="Z365" s="40"/>
      <c r="AA365" s="40"/>
      <c r="AB365" s="40"/>
      <c r="AC365" s="40"/>
      <c r="AD365" s="40"/>
      <c r="AE365" s="40"/>
      <c r="AT365" s="19" t="s">
        <v>137</v>
      </c>
      <c r="AU365" s="19" t="s">
        <v>84</v>
      </c>
    </row>
    <row r="366" s="2" customFormat="1" ht="6.96" customHeight="1">
      <c r="A366" s="40"/>
      <c r="B366" s="62"/>
      <c r="C366" s="63"/>
      <c r="D366" s="63"/>
      <c r="E366" s="63"/>
      <c r="F366" s="63"/>
      <c r="G366" s="63"/>
      <c r="H366" s="63"/>
      <c r="I366" s="169"/>
      <c r="J366" s="63"/>
      <c r="K366" s="63"/>
      <c r="L366" s="46"/>
      <c r="M366" s="40"/>
      <c r="O366" s="40"/>
      <c r="P366" s="40"/>
      <c r="Q366" s="40"/>
      <c r="R366" s="40"/>
      <c r="S366" s="40"/>
      <c r="T366" s="40"/>
      <c r="U366" s="40"/>
      <c r="V366" s="40"/>
      <c r="W366" s="40"/>
      <c r="X366" s="40"/>
      <c r="Y366" s="40"/>
      <c r="Z366" s="40"/>
      <c r="AA366" s="40"/>
      <c r="AB366" s="40"/>
      <c r="AC366" s="40"/>
      <c r="AD366" s="40"/>
      <c r="AE366" s="40"/>
    </row>
  </sheetData>
  <sheetProtection sheet="1" autoFilter="0" formatColumns="0" formatRows="0" objects="1" scenarios="1" spinCount="100000" saltValue="uKuFxRK95jeru3xQrSiPXSA+HUiAZXzlGNBdQ1qzS7vOyK4SrJhYkcJTygZwvrw6CTv/jWwHMOR0XKWugHeI7g==" hashValue="fpMGHkVktjeO+QMSVU3Z9FRavECXoEPkRbLyHkDJ19tVmR4DmHh1Sm3Ud3TuRpkzAxk12Kkq31Gfi1mJvyehHA==" algorithmName="SHA-512" password="CC35"/>
  <autoFilter ref="C87:K365"/>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1"/>
      <c r="L2" s="1"/>
      <c r="M2" s="1"/>
      <c r="N2" s="1"/>
      <c r="O2" s="1"/>
      <c r="P2" s="1"/>
      <c r="Q2" s="1"/>
      <c r="R2" s="1"/>
      <c r="S2" s="1"/>
      <c r="T2" s="1"/>
      <c r="U2" s="1"/>
      <c r="V2" s="1"/>
      <c r="AT2" s="19" t="s">
        <v>91</v>
      </c>
    </row>
    <row r="3" s="1" customFormat="1" ht="6.96" customHeight="1">
      <c r="B3" s="132"/>
      <c r="C3" s="133"/>
      <c r="D3" s="133"/>
      <c r="E3" s="133"/>
      <c r="F3" s="133"/>
      <c r="G3" s="133"/>
      <c r="H3" s="133"/>
      <c r="I3" s="134"/>
      <c r="J3" s="133"/>
      <c r="K3" s="133"/>
      <c r="L3" s="22"/>
      <c r="AT3" s="19" t="s">
        <v>84</v>
      </c>
    </row>
    <row r="4" s="1" customFormat="1" ht="24.96" customHeight="1">
      <c r="B4" s="22"/>
      <c r="D4" s="135" t="s">
        <v>96</v>
      </c>
      <c r="I4" s="131"/>
      <c r="L4" s="22"/>
      <c r="M4" s="136" t="s">
        <v>10</v>
      </c>
      <c r="AT4" s="19" t="s">
        <v>35</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Bylanka, Svítkov, oprava opevnění koryta OB, ř. km 0,740 - 0,975</v>
      </c>
      <c r="F7" s="137"/>
      <c r="G7" s="137"/>
      <c r="H7" s="137"/>
      <c r="I7" s="131"/>
      <c r="L7" s="22"/>
    </row>
    <row r="8" s="2" customFormat="1" ht="12" customHeight="1">
      <c r="A8" s="40"/>
      <c r="B8" s="46"/>
      <c r="C8" s="40"/>
      <c r="D8" s="137" t="s">
        <v>97</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910</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88</v>
      </c>
      <c r="G11" s="40"/>
      <c r="H11" s="40"/>
      <c r="I11" s="143" t="s">
        <v>20</v>
      </c>
      <c r="J11" s="142" t="s">
        <v>21</v>
      </c>
      <c r="K11" s="40"/>
      <c r="L11" s="140"/>
      <c r="S11" s="40"/>
      <c r="T11" s="40"/>
      <c r="U11" s="40"/>
      <c r="V11" s="40"/>
      <c r="W11" s="40"/>
      <c r="X11" s="40"/>
      <c r="Y11" s="40"/>
      <c r="Z11" s="40"/>
      <c r="AA11" s="40"/>
      <c r="AB11" s="40"/>
      <c r="AC11" s="40"/>
      <c r="AD11" s="40"/>
      <c r="AE11" s="40"/>
    </row>
    <row r="12" s="2" customFormat="1" ht="12" customHeight="1">
      <c r="A12" s="40"/>
      <c r="B12" s="46"/>
      <c r="C12" s="40"/>
      <c r="D12" s="137" t="s">
        <v>22</v>
      </c>
      <c r="E12" s="40"/>
      <c r="F12" s="142" t="s">
        <v>23</v>
      </c>
      <c r="G12" s="40"/>
      <c r="H12" s="40"/>
      <c r="I12" s="143" t="s">
        <v>24</v>
      </c>
      <c r="J12" s="144" t="str">
        <f>'Rekapitulace stavby'!AN8</f>
        <v>18. 12. 2019</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26</v>
      </c>
      <c r="E14" s="40"/>
      <c r="F14" s="40"/>
      <c r="G14" s="40"/>
      <c r="H14" s="40"/>
      <c r="I14" s="143" t="s">
        <v>27</v>
      </c>
      <c r="J14" s="142" t="s">
        <v>28</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29</v>
      </c>
      <c r="F15" s="40"/>
      <c r="G15" s="40"/>
      <c r="H15" s="40"/>
      <c r="I15" s="143" t="s">
        <v>30</v>
      </c>
      <c r="J15" s="142" t="s">
        <v>28</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27</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30</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27</v>
      </c>
      <c r="J20" s="142" t="s">
        <v>28</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34</v>
      </c>
      <c r="F21" s="40"/>
      <c r="G21" s="40"/>
      <c r="H21" s="40"/>
      <c r="I21" s="143" t="s">
        <v>30</v>
      </c>
      <c r="J21" s="142" t="s">
        <v>28</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36</v>
      </c>
      <c r="E23" s="40"/>
      <c r="F23" s="40"/>
      <c r="G23" s="40"/>
      <c r="H23" s="40"/>
      <c r="I23" s="143" t="s">
        <v>27</v>
      </c>
      <c r="J23" s="142" t="s">
        <v>28</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37</v>
      </c>
      <c r="F24" s="40"/>
      <c r="G24" s="40"/>
      <c r="H24" s="40"/>
      <c r="I24" s="143" t="s">
        <v>30</v>
      </c>
      <c r="J24" s="142" t="s">
        <v>28</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38</v>
      </c>
      <c r="E26" s="40"/>
      <c r="F26" s="40"/>
      <c r="G26" s="40"/>
      <c r="H26" s="40"/>
      <c r="I26" s="139"/>
      <c r="J26" s="40"/>
      <c r="K26" s="40"/>
      <c r="L26" s="140"/>
      <c r="S26" s="40"/>
      <c r="T26" s="40"/>
      <c r="U26" s="40"/>
      <c r="V26" s="40"/>
      <c r="W26" s="40"/>
      <c r="X26" s="40"/>
      <c r="Y26" s="40"/>
      <c r="Z26" s="40"/>
      <c r="AA26" s="40"/>
      <c r="AB26" s="40"/>
      <c r="AC26" s="40"/>
      <c r="AD26" s="40"/>
      <c r="AE26" s="40"/>
    </row>
    <row r="27" s="8" customFormat="1" ht="25.5" customHeight="1">
      <c r="A27" s="145"/>
      <c r="B27" s="146"/>
      <c r="C27" s="145"/>
      <c r="D27" s="145"/>
      <c r="E27" s="147" t="s">
        <v>99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40</v>
      </c>
      <c r="E30" s="40"/>
      <c r="F30" s="40"/>
      <c r="G30" s="40"/>
      <c r="H30" s="40"/>
      <c r="I30" s="139"/>
      <c r="J30" s="153">
        <f>ROUND(J88,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42</v>
      </c>
      <c r="G32" s="40"/>
      <c r="H32" s="40"/>
      <c r="I32" s="155" t="s">
        <v>41</v>
      </c>
      <c r="J32" s="154" t="s">
        <v>43</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44</v>
      </c>
      <c r="E33" s="137" t="s">
        <v>45</v>
      </c>
      <c r="F33" s="157">
        <f>ROUND((SUM(BE88:BE523)),  2)</f>
        <v>0</v>
      </c>
      <c r="G33" s="40"/>
      <c r="H33" s="40"/>
      <c r="I33" s="158">
        <v>0.20999999999999999</v>
      </c>
      <c r="J33" s="157">
        <f>ROUND(((SUM(BE88:BE523))*I33),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46</v>
      </c>
      <c r="F34" s="157">
        <f>ROUND((SUM(BF88:BF523)),  2)</f>
        <v>0</v>
      </c>
      <c r="G34" s="40"/>
      <c r="H34" s="40"/>
      <c r="I34" s="158">
        <v>0.14999999999999999</v>
      </c>
      <c r="J34" s="157">
        <f>ROUND(((SUM(BF88:BF523))*I34),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44</v>
      </c>
      <c r="E35" s="137" t="s">
        <v>47</v>
      </c>
      <c r="F35" s="157">
        <f>ROUND((SUM(BG88:BG523)),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48</v>
      </c>
      <c r="F36" s="157">
        <f>ROUND((SUM(BH88:BH523)),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49</v>
      </c>
      <c r="F37" s="157">
        <f>ROUND((SUM(BI88:BI523)),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50</v>
      </c>
      <c r="E39" s="161"/>
      <c r="F39" s="161"/>
      <c r="G39" s="162" t="s">
        <v>51</v>
      </c>
      <c r="H39" s="163" t="s">
        <v>52</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100</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Bylanka, Svítkov, oprava opevnění koryta OB, ř. km 0,740 - 0,975</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97</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3. - SO 03 Oprava břehového opevnění v ř. km 0,740 - 0,880</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Svítkov</v>
      </c>
      <c r="G52" s="42"/>
      <c r="H52" s="42"/>
      <c r="I52" s="143" t="s">
        <v>24</v>
      </c>
      <c r="J52" s="75" t="str">
        <f>IF(J12="","",J12)</f>
        <v>18. 12. 2019</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43.05" customHeight="1">
      <c r="A54" s="40"/>
      <c r="B54" s="41"/>
      <c r="C54" s="34" t="s">
        <v>26</v>
      </c>
      <c r="D54" s="42"/>
      <c r="E54" s="42"/>
      <c r="F54" s="29" t="str">
        <f>E15</f>
        <v>Povodí Labe, státní podnik, závod Pardubice</v>
      </c>
      <c r="G54" s="42"/>
      <c r="H54" s="42"/>
      <c r="I54" s="143" t="s">
        <v>33</v>
      </c>
      <c r="J54" s="38" t="str">
        <f>E21</f>
        <v>Povodí Labe, státní podnik, OIČ, Hradec Králové</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36</v>
      </c>
      <c r="J55" s="38" t="str">
        <f>E24</f>
        <v>Ing. Eva Morkesová</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101</v>
      </c>
      <c r="D57" s="175"/>
      <c r="E57" s="175"/>
      <c r="F57" s="175"/>
      <c r="G57" s="175"/>
      <c r="H57" s="175"/>
      <c r="I57" s="176"/>
      <c r="J57" s="177" t="s">
        <v>102</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72</v>
      </c>
      <c r="D59" s="42"/>
      <c r="E59" s="42"/>
      <c r="F59" s="42"/>
      <c r="G59" s="42"/>
      <c r="H59" s="42"/>
      <c r="I59" s="139"/>
      <c r="J59" s="105">
        <f>J88</f>
        <v>0</v>
      </c>
      <c r="K59" s="42"/>
      <c r="L59" s="140"/>
      <c r="S59" s="40"/>
      <c r="T59" s="40"/>
      <c r="U59" s="40"/>
      <c r="V59" s="40"/>
      <c r="W59" s="40"/>
      <c r="X59" s="40"/>
      <c r="Y59" s="40"/>
      <c r="Z59" s="40"/>
      <c r="AA59" s="40"/>
      <c r="AB59" s="40"/>
      <c r="AC59" s="40"/>
      <c r="AD59" s="40"/>
      <c r="AE59" s="40"/>
      <c r="AU59" s="19" t="s">
        <v>103</v>
      </c>
    </row>
    <row r="60" s="9" customFormat="1" ht="24.96" customHeight="1">
      <c r="A60" s="9"/>
      <c r="B60" s="179"/>
      <c r="C60" s="180"/>
      <c r="D60" s="181" t="s">
        <v>104</v>
      </c>
      <c r="E60" s="182"/>
      <c r="F60" s="182"/>
      <c r="G60" s="182"/>
      <c r="H60" s="182"/>
      <c r="I60" s="183"/>
      <c r="J60" s="184">
        <f>J89</f>
        <v>0</v>
      </c>
      <c r="K60" s="180"/>
      <c r="L60" s="185"/>
      <c r="S60" s="9"/>
      <c r="T60" s="9"/>
      <c r="U60" s="9"/>
      <c r="V60" s="9"/>
      <c r="W60" s="9"/>
      <c r="X60" s="9"/>
      <c r="Y60" s="9"/>
      <c r="Z60" s="9"/>
      <c r="AA60" s="9"/>
      <c r="AB60" s="9"/>
      <c r="AC60" s="9"/>
      <c r="AD60" s="9"/>
      <c r="AE60" s="9"/>
    </row>
    <row r="61" s="10" customFormat="1" ht="19.92" customHeight="1">
      <c r="A61" s="10"/>
      <c r="B61" s="186"/>
      <c r="C61" s="187"/>
      <c r="D61" s="188" t="s">
        <v>105</v>
      </c>
      <c r="E61" s="189"/>
      <c r="F61" s="189"/>
      <c r="G61" s="189"/>
      <c r="H61" s="189"/>
      <c r="I61" s="190"/>
      <c r="J61" s="191">
        <f>J90</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642</v>
      </c>
      <c r="E62" s="189"/>
      <c r="F62" s="189"/>
      <c r="G62" s="189"/>
      <c r="H62" s="189"/>
      <c r="I62" s="190"/>
      <c r="J62" s="191">
        <f>J319</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106</v>
      </c>
      <c r="E63" s="189"/>
      <c r="F63" s="189"/>
      <c r="G63" s="189"/>
      <c r="H63" s="189"/>
      <c r="I63" s="190"/>
      <c r="J63" s="191">
        <f>J348</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643</v>
      </c>
      <c r="E64" s="189"/>
      <c r="F64" s="189"/>
      <c r="G64" s="189"/>
      <c r="H64" s="189"/>
      <c r="I64" s="190"/>
      <c r="J64" s="191">
        <f>J354</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644</v>
      </c>
      <c r="E65" s="189"/>
      <c r="F65" s="189"/>
      <c r="G65" s="189"/>
      <c r="H65" s="189"/>
      <c r="I65" s="190"/>
      <c r="J65" s="191">
        <f>J480</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645</v>
      </c>
      <c r="E66" s="189"/>
      <c r="F66" s="189"/>
      <c r="G66" s="189"/>
      <c r="H66" s="189"/>
      <c r="I66" s="190"/>
      <c r="J66" s="191">
        <f>J490</f>
        <v>0</v>
      </c>
      <c r="K66" s="187"/>
      <c r="L66" s="192"/>
      <c r="S66" s="10"/>
      <c r="T66" s="10"/>
      <c r="U66" s="10"/>
      <c r="V66" s="10"/>
      <c r="W66" s="10"/>
      <c r="X66" s="10"/>
      <c r="Y66" s="10"/>
      <c r="Z66" s="10"/>
      <c r="AA66" s="10"/>
      <c r="AB66" s="10"/>
      <c r="AC66" s="10"/>
      <c r="AD66" s="10"/>
      <c r="AE66" s="10"/>
    </row>
    <row r="67" s="10" customFormat="1" ht="19.92" customHeight="1">
      <c r="A67" s="10"/>
      <c r="B67" s="186"/>
      <c r="C67" s="187"/>
      <c r="D67" s="188" t="s">
        <v>109</v>
      </c>
      <c r="E67" s="189"/>
      <c r="F67" s="189"/>
      <c r="G67" s="189"/>
      <c r="H67" s="189"/>
      <c r="I67" s="190"/>
      <c r="J67" s="191">
        <f>J509</f>
        <v>0</v>
      </c>
      <c r="K67" s="187"/>
      <c r="L67" s="192"/>
      <c r="S67" s="10"/>
      <c r="T67" s="10"/>
      <c r="U67" s="10"/>
      <c r="V67" s="10"/>
      <c r="W67" s="10"/>
      <c r="X67" s="10"/>
      <c r="Y67" s="10"/>
      <c r="Z67" s="10"/>
      <c r="AA67" s="10"/>
      <c r="AB67" s="10"/>
      <c r="AC67" s="10"/>
      <c r="AD67" s="10"/>
      <c r="AE67" s="10"/>
    </row>
    <row r="68" s="10" customFormat="1" ht="19.92" customHeight="1">
      <c r="A68" s="10"/>
      <c r="B68" s="186"/>
      <c r="C68" s="187"/>
      <c r="D68" s="188" t="s">
        <v>110</v>
      </c>
      <c r="E68" s="189"/>
      <c r="F68" s="189"/>
      <c r="G68" s="189"/>
      <c r="H68" s="189"/>
      <c r="I68" s="190"/>
      <c r="J68" s="191">
        <f>J520</f>
        <v>0</v>
      </c>
      <c r="K68" s="187"/>
      <c r="L68" s="192"/>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39"/>
      <c r="J69" s="42"/>
      <c r="K69" s="42"/>
      <c r="L69" s="140"/>
      <c r="S69" s="40"/>
      <c r="T69" s="40"/>
      <c r="U69" s="40"/>
      <c r="V69" s="40"/>
      <c r="W69" s="40"/>
      <c r="X69" s="40"/>
      <c r="Y69" s="40"/>
      <c r="Z69" s="40"/>
      <c r="AA69" s="40"/>
      <c r="AB69" s="40"/>
      <c r="AC69" s="40"/>
      <c r="AD69" s="40"/>
      <c r="AE69" s="40"/>
    </row>
    <row r="70" s="2" customFormat="1" ht="6.96" customHeight="1">
      <c r="A70" s="40"/>
      <c r="B70" s="62"/>
      <c r="C70" s="63"/>
      <c r="D70" s="63"/>
      <c r="E70" s="63"/>
      <c r="F70" s="63"/>
      <c r="G70" s="63"/>
      <c r="H70" s="63"/>
      <c r="I70" s="169"/>
      <c r="J70" s="63"/>
      <c r="K70" s="63"/>
      <c r="L70" s="140"/>
      <c r="S70" s="40"/>
      <c r="T70" s="40"/>
      <c r="U70" s="40"/>
      <c r="V70" s="40"/>
      <c r="W70" s="40"/>
      <c r="X70" s="40"/>
      <c r="Y70" s="40"/>
      <c r="Z70" s="40"/>
      <c r="AA70" s="40"/>
      <c r="AB70" s="40"/>
      <c r="AC70" s="40"/>
      <c r="AD70" s="40"/>
      <c r="AE70" s="40"/>
    </row>
    <row r="74" s="2" customFormat="1" ht="6.96" customHeight="1">
      <c r="A74" s="40"/>
      <c r="B74" s="64"/>
      <c r="C74" s="65"/>
      <c r="D74" s="65"/>
      <c r="E74" s="65"/>
      <c r="F74" s="65"/>
      <c r="G74" s="65"/>
      <c r="H74" s="65"/>
      <c r="I74" s="172"/>
      <c r="J74" s="65"/>
      <c r="K74" s="65"/>
      <c r="L74" s="140"/>
      <c r="S74" s="40"/>
      <c r="T74" s="40"/>
      <c r="U74" s="40"/>
      <c r="V74" s="40"/>
      <c r="W74" s="40"/>
      <c r="X74" s="40"/>
      <c r="Y74" s="40"/>
      <c r="Z74" s="40"/>
      <c r="AA74" s="40"/>
      <c r="AB74" s="40"/>
      <c r="AC74" s="40"/>
      <c r="AD74" s="40"/>
      <c r="AE74" s="40"/>
    </row>
    <row r="75" s="2" customFormat="1" ht="24.96" customHeight="1">
      <c r="A75" s="40"/>
      <c r="B75" s="41"/>
      <c r="C75" s="25" t="s">
        <v>111</v>
      </c>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6.5" customHeight="1">
      <c r="A78" s="40"/>
      <c r="B78" s="41"/>
      <c r="C78" s="42"/>
      <c r="D78" s="42"/>
      <c r="E78" s="173" t="str">
        <f>E7</f>
        <v>Bylanka, Svítkov, oprava opevnění koryta OB, ř. km 0,740 - 0,975</v>
      </c>
      <c r="F78" s="34"/>
      <c r="G78" s="34"/>
      <c r="H78" s="34"/>
      <c r="I78" s="139"/>
      <c r="J78" s="42"/>
      <c r="K78" s="42"/>
      <c r="L78" s="140"/>
      <c r="S78" s="40"/>
      <c r="T78" s="40"/>
      <c r="U78" s="40"/>
      <c r="V78" s="40"/>
      <c r="W78" s="40"/>
      <c r="X78" s="40"/>
      <c r="Y78" s="40"/>
      <c r="Z78" s="40"/>
      <c r="AA78" s="40"/>
      <c r="AB78" s="40"/>
      <c r="AC78" s="40"/>
      <c r="AD78" s="40"/>
      <c r="AE78" s="40"/>
    </row>
    <row r="79" s="2" customFormat="1" ht="12" customHeight="1">
      <c r="A79" s="40"/>
      <c r="B79" s="41"/>
      <c r="C79" s="34" t="s">
        <v>97</v>
      </c>
      <c r="D79" s="42"/>
      <c r="E79" s="42"/>
      <c r="F79" s="42"/>
      <c r="G79" s="42"/>
      <c r="H79" s="42"/>
      <c r="I79" s="139"/>
      <c r="J79" s="42"/>
      <c r="K79" s="42"/>
      <c r="L79" s="140"/>
      <c r="S79" s="40"/>
      <c r="T79" s="40"/>
      <c r="U79" s="40"/>
      <c r="V79" s="40"/>
      <c r="W79" s="40"/>
      <c r="X79" s="40"/>
      <c r="Y79" s="40"/>
      <c r="Z79" s="40"/>
      <c r="AA79" s="40"/>
      <c r="AB79" s="40"/>
      <c r="AC79" s="40"/>
      <c r="AD79" s="40"/>
      <c r="AE79" s="40"/>
    </row>
    <row r="80" s="2" customFormat="1" ht="16.5" customHeight="1">
      <c r="A80" s="40"/>
      <c r="B80" s="41"/>
      <c r="C80" s="42"/>
      <c r="D80" s="42"/>
      <c r="E80" s="72" t="str">
        <f>E9</f>
        <v>3. - SO 03 Oprava břehového opevnění v ř. km 0,740 - 0,880</v>
      </c>
      <c r="F80" s="42"/>
      <c r="G80" s="42"/>
      <c r="H80" s="42"/>
      <c r="I80" s="139"/>
      <c r="J80" s="42"/>
      <c r="K80" s="42"/>
      <c r="L80" s="14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39"/>
      <c r="J81" s="42"/>
      <c r="K81" s="42"/>
      <c r="L81" s="140"/>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F12</f>
        <v>Svítkov</v>
      </c>
      <c r="G82" s="42"/>
      <c r="H82" s="42"/>
      <c r="I82" s="143" t="s">
        <v>24</v>
      </c>
      <c r="J82" s="75" t="str">
        <f>IF(J12="","",J12)</f>
        <v>18. 12. 2019</v>
      </c>
      <c r="K82" s="42"/>
      <c r="L82" s="14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39"/>
      <c r="J83" s="42"/>
      <c r="K83" s="42"/>
      <c r="L83" s="140"/>
      <c r="S83" s="40"/>
      <c r="T83" s="40"/>
      <c r="U83" s="40"/>
      <c r="V83" s="40"/>
      <c r="W83" s="40"/>
      <c r="X83" s="40"/>
      <c r="Y83" s="40"/>
      <c r="Z83" s="40"/>
      <c r="AA83" s="40"/>
      <c r="AB83" s="40"/>
      <c r="AC83" s="40"/>
      <c r="AD83" s="40"/>
      <c r="AE83" s="40"/>
    </row>
    <row r="84" s="2" customFormat="1" ht="43.05" customHeight="1">
      <c r="A84" s="40"/>
      <c r="B84" s="41"/>
      <c r="C84" s="34" t="s">
        <v>26</v>
      </c>
      <c r="D84" s="42"/>
      <c r="E84" s="42"/>
      <c r="F84" s="29" t="str">
        <f>E15</f>
        <v>Povodí Labe, státní podnik, závod Pardubice</v>
      </c>
      <c r="G84" s="42"/>
      <c r="H84" s="42"/>
      <c r="I84" s="143" t="s">
        <v>33</v>
      </c>
      <c r="J84" s="38" t="str">
        <f>E21</f>
        <v>Povodí Labe, státní podnik, OIČ, Hradec Králové</v>
      </c>
      <c r="K84" s="42"/>
      <c r="L84" s="140"/>
      <c r="S84" s="40"/>
      <c r="T84" s="40"/>
      <c r="U84" s="40"/>
      <c r="V84" s="40"/>
      <c r="W84" s="40"/>
      <c r="X84" s="40"/>
      <c r="Y84" s="40"/>
      <c r="Z84" s="40"/>
      <c r="AA84" s="40"/>
      <c r="AB84" s="40"/>
      <c r="AC84" s="40"/>
      <c r="AD84" s="40"/>
      <c r="AE84" s="40"/>
    </row>
    <row r="85" s="2" customFormat="1" ht="15.15" customHeight="1">
      <c r="A85" s="40"/>
      <c r="B85" s="41"/>
      <c r="C85" s="34" t="s">
        <v>31</v>
      </c>
      <c r="D85" s="42"/>
      <c r="E85" s="42"/>
      <c r="F85" s="29" t="str">
        <f>IF(E18="","",E18)</f>
        <v>Vyplň údaj</v>
      </c>
      <c r="G85" s="42"/>
      <c r="H85" s="42"/>
      <c r="I85" s="143" t="s">
        <v>36</v>
      </c>
      <c r="J85" s="38" t="str">
        <f>E24</f>
        <v>Ing. Eva Morkesová</v>
      </c>
      <c r="K85" s="42"/>
      <c r="L85" s="140"/>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39"/>
      <c r="J86" s="42"/>
      <c r="K86" s="42"/>
      <c r="L86" s="140"/>
      <c r="S86" s="40"/>
      <c r="T86" s="40"/>
      <c r="U86" s="40"/>
      <c r="V86" s="40"/>
      <c r="W86" s="40"/>
      <c r="X86" s="40"/>
      <c r="Y86" s="40"/>
      <c r="Z86" s="40"/>
      <c r="AA86" s="40"/>
      <c r="AB86" s="40"/>
      <c r="AC86" s="40"/>
      <c r="AD86" s="40"/>
      <c r="AE86" s="40"/>
    </row>
    <row r="87" s="11" customFormat="1" ht="29.28" customHeight="1">
      <c r="A87" s="193"/>
      <c r="B87" s="194"/>
      <c r="C87" s="195" t="s">
        <v>112</v>
      </c>
      <c r="D87" s="196" t="s">
        <v>59</v>
      </c>
      <c r="E87" s="196" t="s">
        <v>55</v>
      </c>
      <c r="F87" s="196" t="s">
        <v>56</v>
      </c>
      <c r="G87" s="196" t="s">
        <v>113</v>
      </c>
      <c r="H87" s="196" t="s">
        <v>114</v>
      </c>
      <c r="I87" s="197" t="s">
        <v>115</v>
      </c>
      <c r="J87" s="196" t="s">
        <v>102</v>
      </c>
      <c r="K87" s="198" t="s">
        <v>116</v>
      </c>
      <c r="L87" s="199"/>
      <c r="M87" s="95" t="s">
        <v>28</v>
      </c>
      <c r="N87" s="96" t="s">
        <v>44</v>
      </c>
      <c r="O87" s="96" t="s">
        <v>117</v>
      </c>
      <c r="P87" s="96" t="s">
        <v>118</v>
      </c>
      <c r="Q87" s="96" t="s">
        <v>119</v>
      </c>
      <c r="R87" s="96" t="s">
        <v>120</v>
      </c>
      <c r="S87" s="96" t="s">
        <v>121</v>
      </c>
      <c r="T87" s="97" t="s">
        <v>122</v>
      </c>
      <c r="U87" s="193"/>
      <c r="V87" s="193"/>
      <c r="W87" s="193"/>
      <c r="X87" s="193"/>
      <c r="Y87" s="193"/>
      <c r="Z87" s="193"/>
      <c r="AA87" s="193"/>
      <c r="AB87" s="193"/>
      <c r="AC87" s="193"/>
      <c r="AD87" s="193"/>
      <c r="AE87" s="193"/>
    </row>
    <row r="88" s="2" customFormat="1" ht="22.8" customHeight="1">
      <c r="A88" s="40"/>
      <c r="B88" s="41"/>
      <c r="C88" s="102" t="s">
        <v>123</v>
      </c>
      <c r="D88" s="42"/>
      <c r="E88" s="42"/>
      <c r="F88" s="42"/>
      <c r="G88" s="42"/>
      <c r="H88" s="42"/>
      <c r="I88" s="139"/>
      <c r="J88" s="200">
        <f>BK88</f>
        <v>0</v>
      </c>
      <c r="K88" s="42"/>
      <c r="L88" s="46"/>
      <c r="M88" s="98"/>
      <c r="N88" s="201"/>
      <c r="O88" s="99"/>
      <c r="P88" s="202">
        <f>P89</f>
        <v>0</v>
      </c>
      <c r="Q88" s="99"/>
      <c r="R88" s="202">
        <f>R89</f>
        <v>184.82553156400002</v>
      </c>
      <c r="S88" s="99"/>
      <c r="T88" s="203">
        <f>T89</f>
        <v>74.386250000000004</v>
      </c>
      <c r="U88" s="40"/>
      <c r="V88" s="40"/>
      <c r="W88" s="40"/>
      <c r="X88" s="40"/>
      <c r="Y88" s="40"/>
      <c r="Z88" s="40"/>
      <c r="AA88" s="40"/>
      <c r="AB88" s="40"/>
      <c r="AC88" s="40"/>
      <c r="AD88" s="40"/>
      <c r="AE88" s="40"/>
      <c r="AT88" s="19" t="s">
        <v>73</v>
      </c>
      <c r="AU88" s="19" t="s">
        <v>103</v>
      </c>
      <c r="BK88" s="204">
        <f>BK89</f>
        <v>0</v>
      </c>
    </row>
    <row r="89" s="12" customFormat="1" ht="25.92" customHeight="1">
      <c r="A89" s="12"/>
      <c r="B89" s="205"/>
      <c r="C89" s="206"/>
      <c r="D89" s="207" t="s">
        <v>73</v>
      </c>
      <c r="E89" s="208" t="s">
        <v>124</v>
      </c>
      <c r="F89" s="208" t="s">
        <v>125</v>
      </c>
      <c r="G89" s="206"/>
      <c r="H89" s="206"/>
      <c r="I89" s="209"/>
      <c r="J89" s="210">
        <f>BK89</f>
        <v>0</v>
      </c>
      <c r="K89" s="206"/>
      <c r="L89" s="211"/>
      <c r="M89" s="212"/>
      <c r="N89" s="213"/>
      <c r="O89" s="213"/>
      <c r="P89" s="214">
        <f>P90+P319+P348+P354+P480+P490+P509+P520</f>
        <v>0</v>
      </c>
      <c r="Q89" s="213"/>
      <c r="R89" s="214">
        <f>R90+R319+R348+R354+R480+R490+R509+R520</f>
        <v>184.82553156400002</v>
      </c>
      <c r="S89" s="213"/>
      <c r="T89" s="215">
        <f>T90+T319+T348+T354+T480+T490+T509+T520</f>
        <v>74.386250000000004</v>
      </c>
      <c r="U89" s="12"/>
      <c r="V89" s="12"/>
      <c r="W89" s="12"/>
      <c r="X89" s="12"/>
      <c r="Y89" s="12"/>
      <c r="Z89" s="12"/>
      <c r="AA89" s="12"/>
      <c r="AB89" s="12"/>
      <c r="AC89" s="12"/>
      <c r="AD89" s="12"/>
      <c r="AE89" s="12"/>
      <c r="AR89" s="216" t="s">
        <v>82</v>
      </c>
      <c r="AT89" s="217" t="s">
        <v>73</v>
      </c>
      <c r="AU89" s="217" t="s">
        <v>74</v>
      </c>
      <c r="AY89" s="216" t="s">
        <v>126</v>
      </c>
      <c r="BK89" s="218">
        <f>BK90+BK319+BK348+BK354+BK480+BK490+BK509+BK520</f>
        <v>0</v>
      </c>
    </row>
    <row r="90" s="12" customFormat="1" ht="22.8" customHeight="1">
      <c r="A90" s="12"/>
      <c r="B90" s="205"/>
      <c r="C90" s="206"/>
      <c r="D90" s="207" t="s">
        <v>73</v>
      </c>
      <c r="E90" s="219" t="s">
        <v>82</v>
      </c>
      <c r="F90" s="219" t="s">
        <v>127</v>
      </c>
      <c r="G90" s="206"/>
      <c r="H90" s="206"/>
      <c r="I90" s="209"/>
      <c r="J90" s="220">
        <f>BK90</f>
        <v>0</v>
      </c>
      <c r="K90" s="206"/>
      <c r="L90" s="211"/>
      <c r="M90" s="212"/>
      <c r="N90" s="213"/>
      <c r="O90" s="213"/>
      <c r="P90" s="214">
        <f>SUM(P91:P318)</f>
        <v>0</v>
      </c>
      <c r="Q90" s="213"/>
      <c r="R90" s="214">
        <f>SUM(R91:R318)</f>
        <v>13.687912000000001</v>
      </c>
      <c r="S90" s="213"/>
      <c r="T90" s="215">
        <f>SUM(T91:T318)</f>
        <v>73.752600000000001</v>
      </c>
      <c r="U90" s="12"/>
      <c r="V90" s="12"/>
      <c r="W90" s="12"/>
      <c r="X90" s="12"/>
      <c r="Y90" s="12"/>
      <c r="Z90" s="12"/>
      <c r="AA90" s="12"/>
      <c r="AB90" s="12"/>
      <c r="AC90" s="12"/>
      <c r="AD90" s="12"/>
      <c r="AE90" s="12"/>
      <c r="AR90" s="216" t="s">
        <v>82</v>
      </c>
      <c r="AT90" s="217" t="s">
        <v>73</v>
      </c>
      <c r="AU90" s="217" t="s">
        <v>82</v>
      </c>
      <c r="AY90" s="216" t="s">
        <v>126</v>
      </c>
      <c r="BK90" s="218">
        <f>SUM(BK91:BK318)</f>
        <v>0</v>
      </c>
    </row>
    <row r="91" s="2" customFormat="1" ht="16.5" customHeight="1">
      <c r="A91" s="40"/>
      <c r="B91" s="41"/>
      <c r="C91" s="221" t="s">
        <v>82</v>
      </c>
      <c r="D91" s="221" t="s">
        <v>128</v>
      </c>
      <c r="E91" s="222" t="s">
        <v>646</v>
      </c>
      <c r="F91" s="223" t="s">
        <v>647</v>
      </c>
      <c r="G91" s="224" t="s">
        <v>131</v>
      </c>
      <c r="H91" s="225">
        <v>6</v>
      </c>
      <c r="I91" s="226"/>
      <c r="J91" s="227">
        <f>ROUND(I91*H91,2)</f>
        <v>0</v>
      </c>
      <c r="K91" s="223" t="s">
        <v>132</v>
      </c>
      <c r="L91" s="46"/>
      <c r="M91" s="228" t="s">
        <v>28</v>
      </c>
      <c r="N91" s="229" t="s">
        <v>47</v>
      </c>
      <c r="O91" s="87"/>
      <c r="P91" s="230">
        <f>O91*H91</f>
        <v>0</v>
      </c>
      <c r="Q91" s="230">
        <v>0</v>
      </c>
      <c r="R91" s="230">
        <f>Q91*H91</f>
        <v>0</v>
      </c>
      <c r="S91" s="230">
        <v>0.32500000000000001</v>
      </c>
      <c r="T91" s="231">
        <f>S91*H91</f>
        <v>1.9500000000000002</v>
      </c>
      <c r="U91" s="40"/>
      <c r="V91" s="40"/>
      <c r="W91" s="40"/>
      <c r="X91" s="40"/>
      <c r="Y91" s="40"/>
      <c r="Z91" s="40"/>
      <c r="AA91" s="40"/>
      <c r="AB91" s="40"/>
      <c r="AC91" s="40"/>
      <c r="AD91" s="40"/>
      <c r="AE91" s="40"/>
      <c r="AR91" s="232" t="s">
        <v>133</v>
      </c>
      <c r="AT91" s="232" t="s">
        <v>128</v>
      </c>
      <c r="AU91" s="232" t="s">
        <v>84</v>
      </c>
      <c r="AY91" s="19" t="s">
        <v>126</v>
      </c>
      <c r="BE91" s="233">
        <f>IF(N91="základní",J91,0)</f>
        <v>0</v>
      </c>
      <c r="BF91" s="233">
        <f>IF(N91="snížená",J91,0)</f>
        <v>0</v>
      </c>
      <c r="BG91" s="233">
        <f>IF(N91="zákl. přenesená",J91,0)</f>
        <v>0</v>
      </c>
      <c r="BH91" s="233">
        <f>IF(N91="sníž. přenesená",J91,0)</f>
        <v>0</v>
      </c>
      <c r="BI91" s="233">
        <f>IF(N91="nulová",J91,0)</f>
        <v>0</v>
      </c>
      <c r="BJ91" s="19" t="s">
        <v>133</v>
      </c>
      <c r="BK91" s="233">
        <f>ROUND(I91*H91,2)</f>
        <v>0</v>
      </c>
      <c r="BL91" s="19" t="s">
        <v>133</v>
      </c>
      <c r="BM91" s="232" t="s">
        <v>648</v>
      </c>
    </row>
    <row r="92" s="2" customFormat="1">
      <c r="A92" s="40"/>
      <c r="B92" s="41"/>
      <c r="C92" s="42"/>
      <c r="D92" s="234" t="s">
        <v>135</v>
      </c>
      <c r="E92" s="42"/>
      <c r="F92" s="235" t="s">
        <v>649</v>
      </c>
      <c r="G92" s="42"/>
      <c r="H92" s="42"/>
      <c r="I92" s="139"/>
      <c r="J92" s="42"/>
      <c r="K92" s="42"/>
      <c r="L92" s="46"/>
      <c r="M92" s="236"/>
      <c r="N92" s="237"/>
      <c r="O92" s="87"/>
      <c r="P92" s="87"/>
      <c r="Q92" s="87"/>
      <c r="R92" s="87"/>
      <c r="S92" s="87"/>
      <c r="T92" s="88"/>
      <c r="U92" s="40"/>
      <c r="V92" s="40"/>
      <c r="W92" s="40"/>
      <c r="X92" s="40"/>
      <c r="Y92" s="40"/>
      <c r="Z92" s="40"/>
      <c r="AA92" s="40"/>
      <c r="AB92" s="40"/>
      <c r="AC92" s="40"/>
      <c r="AD92" s="40"/>
      <c r="AE92" s="40"/>
      <c r="AT92" s="19" t="s">
        <v>135</v>
      </c>
      <c r="AU92" s="19" t="s">
        <v>84</v>
      </c>
    </row>
    <row r="93" s="2" customFormat="1">
      <c r="A93" s="40"/>
      <c r="B93" s="41"/>
      <c r="C93" s="42"/>
      <c r="D93" s="234" t="s">
        <v>137</v>
      </c>
      <c r="E93" s="42"/>
      <c r="F93" s="238" t="s">
        <v>650</v>
      </c>
      <c r="G93" s="42"/>
      <c r="H93" s="42"/>
      <c r="I93" s="139"/>
      <c r="J93" s="42"/>
      <c r="K93" s="42"/>
      <c r="L93" s="46"/>
      <c r="M93" s="236"/>
      <c r="N93" s="237"/>
      <c r="O93" s="87"/>
      <c r="P93" s="87"/>
      <c r="Q93" s="87"/>
      <c r="R93" s="87"/>
      <c r="S93" s="87"/>
      <c r="T93" s="88"/>
      <c r="U93" s="40"/>
      <c r="V93" s="40"/>
      <c r="W93" s="40"/>
      <c r="X93" s="40"/>
      <c r="Y93" s="40"/>
      <c r="Z93" s="40"/>
      <c r="AA93" s="40"/>
      <c r="AB93" s="40"/>
      <c r="AC93" s="40"/>
      <c r="AD93" s="40"/>
      <c r="AE93" s="40"/>
      <c r="AT93" s="19" t="s">
        <v>137</v>
      </c>
      <c r="AU93" s="19" t="s">
        <v>84</v>
      </c>
    </row>
    <row r="94" s="13" customFormat="1">
      <c r="A94" s="13"/>
      <c r="B94" s="239"/>
      <c r="C94" s="240"/>
      <c r="D94" s="234" t="s">
        <v>139</v>
      </c>
      <c r="E94" s="241" t="s">
        <v>28</v>
      </c>
      <c r="F94" s="242" t="s">
        <v>911</v>
      </c>
      <c r="G94" s="240"/>
      <c r="H94" s="241" t="s">
        <v>28</v>
      </c>
      <c r="I94" s="243"/>
      <c r="J94" s="240"/>
      <c r="K94" s="240"/>
      <c r="L94" s="244"/>
      <c r="M94" s="245"/>
      <c r="N94" s="246"/>
      <c r="O94" s="246"/>
      <c r="P94" s="246"/>
      <c r="Q94" s="246"/>
      <c r="R94" s="246"/>
      <c r="S94" s="246"/>
      <c r="T94" s="247"/>
      <c r="U94" s="13"/>
      <c r="V94" s="13"/>
      <c r="W94" s="13"/>
      <c r="X94" s="13"/>
      <c r="Y94" s="13"/>
      <c r="Z94" s="13"/>
      <c r="AA94" s="13"/>
      <c r="AB94" s="13"/>
      <c r="AC94" s="13"/>
      <c r="AD94" s="13"/>
      <c r="AE94" s="13"/>
      <c r="AT94" s="248" t="s">
        <v>139</v>
      </c>
      <c r="AU94" s="248" t="s">
        <v>84</v>
      </c>
      <c r="AV94" s="13" t="s">
        <v>82</v>
      </c>
      <c r="AW94" s="13" t="s">
        <v>35</v>
      </c>
      <c r="AX94" s="13" t="s">
        <v>74</v>
      </c>
      <c r="AY94" s="248" t="s">
        <v>126</v>
      </c>
    </row>
    <row r="95" s="13" customFormat="1">
      <c r="A95" s="13"/>
      <c r="B95" s="239"/>
      <c r="C95" s="240"/>
      <c r="D95" s="234" t="s">
        <v>139</v>
      </c>
      <c r="E95" s="241" t="s">
        <v>28</v>
      </c>
      <c r="F95" s="242" t="s">
        <v>912</v>
      </c>
      <c r="G95" s="240"/>
      <c r="H95" s="241" t="s">
        <v>28</v>
      </c>
      <c r="I95" s="243"/>
      <c r="J95" s="240"/>
      <c r="K95" s="240"/>
      <c r="L95" s="244"/>
      <c r="M95" s="245"/>
      <c r="N95" s="246"/>
      <c r="O95" s="246"/>
      <c r="P95" s="246"/>
      <c r="Q95" s="246"/>
      <c r="R95" s="246"/>
      <c r="S95" s="246"/>
      <c r="T95" s="247"/>
      <c r="U95" s="13"/>
      <c r="V95" s="13"/>
      <c r="W95" s="13"/>
      <c r="X95" s="13"/>
      <c r="Y95" s="13"/>
      <c r="Z95" s="13"/>
      <c r="AA95" s="13"/>
      <c r="AB95" s="13"/>
      <c r="AC95" s="13"/>
      <c r="AD95" s="13"/>
      <c r="AE95" s="13"/>
      <c r="AT95" s="248" t="s">
        <v>139</v>
      </c>
      <c r="AU95" s="248" t="s">
        <v>84</v>
      </c>
      <c r="AV95" s="13" t="s">
        <v>82</v>
      </c>
      <c r="AW95" s="13" t="s">
        <v>35</v>
      </c>
      <c r="AX95" s="13" t="s">
        <v>74</v>
      </c>
      <c r="AY95" s="248" t="s">
        <v>126</v>
      </c>
    </row>
    <row r="96" s="13" customFormat="1">
      <c r="A96" s="13"/>
      <c r="B96" s="239"/>
      <c r="C96" s="240"/>
      <c r="D96" s="234" t="s">
        <v>139</v>
      </c>
      <c r="E96" s="241" t="s">
        <v>28</v>
      </c>
      <c r="F96" s="242" t="s">
        <v>913</v>
      </c>
      <c r="G96" s="240"/>
      <c r="H96" s="241" t="s">
        <v>28</v>
      </c>
      <c r="I96" s="243"/>
      <c r="J96" s="240"/>
      <c r="K96" s="240"/>
      <c r="L96" s="244"/>
      <c r="M96" s="245"/>
      <c r="N96" s="246"/>
      <c r="O96" s="246"/>
      <c r="P96" s="246"/>
      <c r="Q96" s="246"/>
      <c r="R96" s="246"/>
      <c r="S96" s="246"/>
      <c r="T96" s="247"/>
      <c r="U96" s="13"/>
      <c r="V96" s="13"/>
      <c r="W96" s="13"/>
      <c r="X96" s="13"/>
      <c r="Y96" s="13"/>
      <c r="Z96" s="13"/>
      <c r="AA96" s="13"/>
      <c r="AB96" s="13"/>
      <c r="AC96" s="13"/>
      <c r="AD96" s="13"/>
      <c r="AE96" s="13"/>
      <c r="AT96" s="248" t="s">
        <v>139</v>
      </c>
      <c r="AU96" s="248" t="s">
        <v>84</v>
      </c>
      <c r="AV96" s="13" t="s">
        <v>82</v>
      </c>
      <c r="AW96" s="13" t="s">
        <v>35</v>
      </c>
      <c r="AX96" s="13" t="s">
        <v>74</v>
      </c>
      <c r="AY96" s="248" t="s">
        <v>126</v>
      </c>
    </row>
    <row r="97" s="14" customFormat="1">
      <c r="A97" s="14"/>
      <c r="B97" s="249"/>
      <c r="C97" s="250"/>
      <c r="D97" s="234" t="s">
        <v>139</v>
      </c>
      <c r="E97" s="251" t="s">
        <v>28</v>
      </c>
      <c r="F97" s="252" t="s">
        <v>914</v>
      </c>
      <c r="G97" s="250"/>
      <c r="H97" s="253">
        <v>6</v>
      </c>
      <c r="I97" s="254"/>
      <c r="J97" s="250"/>
      <c r="K97" s="250"/>
      <c r="L97" s="255"/>
      <c r="M97" s="256"/>
      <c r="N97" s="257"/>
      <c r="O97" s="257"/>
      <c r="P97" s="257"/>
      <c r="Q97" s="257"/>
      <c r="R97" s="257"/>
      <c r="S97" s="257"/>
      <c r="T97" s="258"/>
      <c r="U97" s="14"/>
      <c r="V97" s="14"/>
      <c r="W97" s="14"/>
      <c r="X97" s="14"/>
      <c r="Y97" s="14"/>
      <c r="Z97" s="14"/>
      <c r="AA97" s="14"/>
      <c r="AB97" s="14"/>
      <c r="AC97" s="14"/>
      <c r="AD97" s="14"/>
      <c r="AE97" s="14"/>
      <c r="AT97" s="259" t="s">
        <v>139</v>
      </c>
      <c r="AU97" s="259" t="s">
        <v>84</v>
      </c>
      <c r="AV97" s="14" t="s">
        <v>84</v>
      </c>
      <c r="AW97" s="14" t="s">
        <v>35</v>
      </c>
      <c r="AX97" s="14" t="s">
        <v>82</v>
      </c>
      <c r="AY97" s="259" t="s">
        <v>126</v>
      </c>
    </row>
    <row r="98" s="2" customFormat="1" ht="16.5" customHeight="1">
      <c r="A98" s="40"/>
      <c r="B98" s="41"/>
      <c r="C98" s="221" t="s">
        <v>84</v>
      </c>
      <c r="D98" s="221" t="s">
        <v>128</v>
      </c>
      <c r="E98" s="222" t="s">
        <v>915</v>
      </c>
      <c r="F98" s="223" t="s">
        <v>916</v>
      </c>
      <c r="G98" s="224" t="s">
        <v>131</v>
      </c>
      <c r="H98" s="225">
        <v>0.35999999999999999</v>
      </c>
      <c r="I98" s="226"/>
      <c r="J98" s="227">
        <f>ROUND(I98*H98,2)</f>
        <v>0</v>
      </c>
      <c r="K98" s="223" t="s">
        <v>132</v>
      </c>
      <c r="L98" s="46"/>
      <c r="M98" s="228" t="s">
        <v>28</v>
      </c>
      <c r="N98" s="229" t="s">
        <v>47</v>
      </c>
      <c r="O98" s="87"/>
      <c r="P98" s="230">
        <f>O98*H98</f>
        <v>0</v>
      </c>
      <c r="Q98" s="230">
        <v>0</v>
      </c>
      <c r="R98" s="230">
        <f>Q98*H98</f>
        <v>0</v>
      </c>
      <c r="S98" s="230">
        <v>0.93000000000000005</v>
      </c>
      <c r="T98" s="231">
        <f>S98*H98</f>
        <v>0.33479999999999999</v>
      </c>
      <c r="U98" s="40"/>
      <c r="V98" s="40"/>
      <c r="W98" s="40"/>
      <c r="X98" s="40"/>
      <c r="Y98" s="40"/>
      <c r="Z98" s="40"/>
      <c r="AA98" s="40"/>
      <c r="AB98" s="40"/>
      <c r="AC98" s="40"/>
      <c r="AD98" s="40"/>
      <c r="AE98" s="40"/>
      <c r="AR98" s="232" t="s">
        <v>133</v>
      </c>
      <c r="AT98" s="232" t="s">
        <v>128</v>
      </c>
      <c r="AU98" s="232" t="s">
        <v>84</v>
      </c>
      <c r="AY98" s="19" t="s">
        <v>126</v>
      </c>
      <c r="BE98" s="233">
        <f>IF(N98="základní",J98,0)</f>
        <v>0</v>
      </c>
      <c r="BF98" s="233">
        <f>IF(N98="snížená",J98,0)</f>
        <v>0</v>
      </c>
      <c r="BG98" s="233">
        <f>IF(N98="zákl. přenesená",J98,0)</f>
        <v>0</v>
      </c>
      <c r="BH98" s="233">
        <f>IF(N98="sníž. přenesená",J98,0)</f>
        <v>0</v>
      </c>
      <c r="BI98" s="233">
        <f>IF(N98="nulová",J98,0)</f>
        <v>0</v>
      </c>
      <c r="BJ98" s="19" t="s">
        <v>133</v>
      </c>
      <c r="BK98" s="233">
        <f>ROUND(I98*H98,2)</f>
        <v>0</v>
      </c>
      <c r="BL98" s="19" t="s">
        <v>133</v>
      </c>
      <c r="BM98" s="232" t="s">
        <v>661</v>
      </c>
    </row>
    <row r="99" s="2" customFormat="1">
      <c r="A99" s="40"/>
      <c r="B99" s="41"/>
      <c r="C99" s="42"/>
      <c r="D99" s="234" t="s">
        <v>135</v>
      </c>
      <c r="E99" s="42"/>
      <c r="F99" s="235" t="s">
        <v>917</v>
      </c>
      <c r="G99" s="42"/>
      <c r="H99" s="42"/>
      <c r="I99" s="139"/>
      <c r="J99" s="42"/>
      <c r="K99" s="42"/>
      <c r="L99" s="46"/>
      <c r="M99" s="236"/>
      <c r="N99" s="237"/>
      <c r="O99" s="87"/>
      <c r="P99" s="87"/>
      <c r="Q99" s="87"/>
      <c r="R99" s="87"/>
      <c r="S99" s="87"/>
      <c r="T99" s="88"/>
      <c r="U99" s="40"/>
      <c r="V99" s="40"/>
      <c r="W99" s="40"/>
      <c r="X99" s="40"/>
      <c r="Y99" s="40"/>
      <c r="Z99" s="40"/>
      <c r="AA99" s="40"/>
      <c r="AB99" s="40"/>
      <c r="AC99" s="40"/>
      <c r="AD99" s="40"/>
      <c r="AE99" s="40"/>
      <c r="AT99" s="19" t="s">
        <v>135</v>
      </c>
      <c r="AU99" s="19" t="s">
        <v>84</v>
      </c>
    </row>
    <row r="100" s="2" customFormat="1">
      <c r="A100" s="40"/>
      <c r="B100" s="41"/>
      <c r="C100" s="42"/>
      <c r="D100" s="234" t="s">
        <v>137</v>
      </c>
      <c r="E100" s="42"/>
      <c r="F100" s="238" t="s">
        <v>650</v>
      </c>
      <c r="G100" s="42"/>
      <c r="H100" s="42"/>
      <c r="I100" s="139"/>
      <c r="J100" s="42"/>
      <c r="K100" s="42"/>
      <c r="L100" s="46"/>
      <c r="M100" s="236"/>
      <c r="N100" s="237"/>
      <c r="O100" s="87"/>
      <c r="P100" s="87"/>
      <c r="Q100" s="87"/>
      <c r="R100" s="87"/>
      <c r="S100" s="87"/>
      <c r="T100" s="88"/>
      <c r="U100" s="40"/>
      <c r="V100" s="40"/>
      <c r="W100" s="40"/>
      <c r="X100" s="40"/>
      <c r="Y100" s="40"/>
      <c r="Z100" s="40"/>
      <c r="AA100" s="40"/>
      <c r="AB100" s="40"/>
      <c r="AC100" s="40"/>
      <c r="AD100" s="40"/>
      <c r="AE100" s="40"/>
      <c r="AT100" s="19" t="s">
        <v>137</v>
      </c>
      <c r="AU100" s="19" t="s">
        <v>84</v>
      </c>
    </row>
    <row r="101" s="13" customFormat="1">
      <c r="A101" s="13"/>
      <c r="B101" s="239"/>
      <c r="C101" s="240"/>
      <c r="D101" s="234" t="s">
        <v>139</v>
      </c>
      <c r="E101" s="241" t="s">
        <v>28</v>
      </c>
      <c r="F101" s="242" t="s">
        <v>918</v>
      </c>
      <c r="G101" s="240"/>
      <c r="H101" s="241" t="s">
        <v>28</v>
      </c>
      <c r="I101" s="243"/>
      <c r="J101" s="240"/>
      <c r="K101" s="240"/>
      <c r="L101" s="244"/>
      <c r="M101" s="245"/>
      <c r="N101" s="246"/>
      <c r="O101" s="246"/>
      <c r="P101" s="246"/>
      <c r="Q101" s="246"/>
      <c r="R101" s="246"/>
      <c r="S101" s="246"/>
      <c r="T101" s="247"/>
      <c r="U101" s="13"/>
      <c r="V101" s="13"/>
      <c r="W101" s="13"/>
      <c r="X101" s="13"/>
      <c r="Y101" s="13"/>
      <c r="Z101" s="13"/>
      <c r="AA101" s="13"/>
      <c r="AB101" s="13"/>
      <c r="AC101" s="13"/>
      <c r="AD101" s="13"/>
      <c r="AE101" s="13"/>
      <c r="AT101" s="248" t="s">
        <v>139</v>
      </c>
      <c r="AU101" s="248" t="s">
        <v>84</v>
      </c>
      <c r="AV101" s="13" t="s">
        <v>82</v>
      </c>
      <c r="AW101" s="13" t="s">
        <v>35</v>
      </c>
      <c r="AX101" s="13" t="s">
        <v>74</v>
      </c>
      <c r="AY101" s="248" t="s">
        <v>126</v>
      </c>
    </row>
    <row r="102" s="14" customFormat="1">
      <c r="A102" s="14"/>
      <c r="B102" s="249"/>
      <c r="C102" s="250"/>
      <c r="D102" s="234" t="s">
        <v>139</v>
      </c>
      <c r="E102" s="251" t="s">
        <v>28</v>
      </c>
      <c r="F102" s="252" t="s">
        <v>919</v>
      </c>
      <c r="G102" s="250"/>
      <c r="H102" s="253">
        <v>0.35999999999999999</v>
      </c>
      <c r="I102" s="254"/>
      <c r="J102" s="250"/>
      <c r="K102" s="250"/>
      <c r="L102" s="255"/>
      <c r="M102" s="256"/>
      <c r="N102" s="257"/>
      <c r="O102" s="257"/>
      <c r="P102" s="257"/>
      <c r="Q102" s="257"/>
      <c r="R102" s="257"/>
      <c r="S102" s="257"/>
      <c r="T102" s="258"/>
      <c r="U102" s="14"/>
      <c r="V102" s="14"/>
      <c r="W102" s="14"/>
      <c r="X102" s="14"/>
      <c r="Y102" s="14"/>
      <c r="Z102" s="14"/>
      <c r="AA102" s="14"/>
      <c r="AB102" s="14"/>
      <c r="AC102" s="14"/>
      <c r="AD102" s="14"/>
      <c r="AE102" s="14"/>
      <c r="AT102" s="259" t="s">
        <v>139</v>
      </c>
      <c r="AU102" s="259" t="s">
        <v>84</v>
      </c>
      <c r="AV102" s="14" t="s">
        <v>84</v>
      </c>
      <c r="AW102" s="14" t="s">
        <v>35</v>
      </c>
      <c r="AX102" s="14" t="s">
        <v>82</v>
      </c>
      <c r="AY102" s="259" t="s">
        <v>126</v>
      </c>
    </row>
    <row r="103" s="2" customFormat="1" ht="16.5" customHeight="1">
      <c r="A103" s="40"/>
      <c r="B103" s="41"/>
      <c r="C103" s="221" t="s">
        <v>156</v>
      </c>
      <c r="D103" s="221" t="s">
        <v>128</v>
      </c>
      <c r="E103" s="222" t="s">
        <v>920</v>
      </c>
      <c r="F103" s="223" t="s">
        <v>921</v>
      </c>
      <c r="G103" s="224" t="s">
        <v>144</v>
      </c>
      <c r="H103" s="225">
        <v>14.279</v>
      </c>
      <c r="I103" s="226"/>
      <c r="J103" s="227">
        <f>ROUND(I103*H103,2)</f>
        <v>0</v>
      </c>
      <c r="K103" s="223" t="s">
        <v>132</v>
      </c>
      <c r="L103" s="46"/>
      <c r="M103" s="228" t="s">
        <v>28</v>
      </c>
      <c r="N103" s="229" t="s">
        <v>47</v>
      </c>
      <c r="O103" s="87"/>
      <c r="P103" s="230">
        <f>O103*H103</f>
        <v>0</v>
      </c>
      <c r="Q103" s="230">
        <v>0</v>
      </c>
      <c r="R103" s="230">
        <f>Q103*H103</f>
        <v>0</v>
      </c>
      <c r="S103" s="230">
        <v>1.8</v>
      </c>
      <c r="T103" s="231">
        <f>S103*H103</f>
        <v>25.702200000000001</v>
      </c>
      <c r="U103" s="40"/>
      <c r="V103" s="40"/>
      <c r="W103" s="40"/>
      <c r="X103" s="40"/>
      <c r="Y103" s="40"/>
      <c r="Z103" s="40"/>
      <c r="AA103" s="40"/>
      <c r="AB103" s="40"/>
      <c r="AC103" s="40"/>
      <c r="AD103" s="40"/>
      <c r="AE103" s="40"/>
      <c r="AR103" s="232" t="s">
        <v>133</v>
      </c>
      <c r="AT103" s="232" t="s">
        <v>128</v>
      </c>
      <c r="AU103" s="232" t="s">
        <v>84</v>
      </c>
      <c r="AY103" s="19" t="s">
        <v>126</v>
      </c>
      <c r="BE103" s="233">
        <f>IF(N103="základní",J103,0)</f>
        <v>0</v>
      </c>
      <c r="BF103" s="233">
        <f>IF(N103="snížená",J103,0)</f>
        <v>0</v>
      </c>
      <c r="BG103" s="233">
        <f>IF(N103="zákl. přenesená",J103,0)</f>
        <v>0</v>
      </c>
      <c r="BH103" s="233">
        <f>IF(N103="sníž. přenesená",J103,0)</f>
        <v>0</v>
      </c>
      <c r="BI103" s="233">
        <f>IF(N103="nulová",J103,0)</f>
        <v>0</v>
      </c>
      <c r="BJ103" s="19" t="s">
        <v>133</v>
      </c>
      <c r="BK103" s="233">
        <f>ROUND(I103*H103,2)</f>
        <v>0</v>
      </c>
      <c r="BL103" s="19" t="s">
        <v>133</v>
      </c>
      <c r="BM103" s="232" t="s">
        <v>922</v>
      </c>
    </row>
    <row r="104" s="2" customFormat="1">
      <c r="A104" s="40"/>
      <c r="B104" s="41"/>
      <c r="C104" s="42"/>
      <c r="D104" s="234" t="s">
        <v>135</v>
      </c>
      <c r="E104" s="42"/>
      <c r="F104" s="235" t="s">
        <v>923</v>
      </c>
      <c r="G104" s="42"/>
      <c r="H104" s="42"/>
      <c r="I104" s="139"/>
      <c r="J104" s="42"/>
      <c r="K104" s="42"/>
      <c r="L104" s="46"/>
      <c r="M104" s="236"/>
      <c r="N104" s="237"/>
      <c r="O104" s="87"/>
      <c r="P104" s="87"/>
      <c r="Q104" s="87"/>
      <c r="R104" s="87"/>
      <c r="S104" s="87"/>
      <c r="T104" s="88"/>
      <c r="U104" s="40"/>
      <c r="V104" s="40"/>
      <c r="W104" s="40"/>
      <c r="X104" s="40"/>
      <c r="Y104" s="40"/>
      <c r="Z104" s="40"/>
      <c r="AA104" s="40"/>
      <c r="AB104" s="40"/>
      <c r="AC104" s="40"/>
      <c r="AD104" s="40"/>
      <c r="AE104" s="40"/>
      <c r="AT104" s="19" t="s">
        <v>135</v>
      </c>
      <c r="AU104" s="19" t="s">
        <v>84</v>
      </c>
    </row>
    <row r="105" s="2" customFormat="1">
      <c r="A105" s="40"/>
      <c r="B105" s="41"/>
      <c r="C105" s="42"/>
      <c r="D105" s="234" t="s">
        <v>137</v>
      </c>
      <c r="E105" s="42"/>
      <c r="F105" s="238" t="s">
        <v>187</v>
      </c>
      <c r="G105" s="42"/>
      <c r="H105" s="42"/>
      <c r="I105" s="139"/>
      <c r="J105" s="42"/>
      <c r="K105" s="42"/>
      <c r="L105" s="46"/>
      <c r="M105" s="236"/>
      <c r="N105" s="237"/>
      <c r="O105" s="87"/>
      <c r="P105" s="87"/>
      <c r="Q105" s="87"/>
      <c r="R105" s="87"/>
      <c r="S105" s="87"/>
      <c r="T105" s="88"/>
      <c r="U105" s="40"/>
      <c r="V105" s="40"/>
      <c r="W105" s="40"/>
      <c r="X105" s="40"/>
      <c r="Y105" s="40"/>
      <c r="Z105" s="40"/>
      <c r="AA105" s="40"/>
      <c r="AB105" s="40"/>
      <c r="AC105" s="40"/>
      <c r="AD105" s="40"/>
      <c r="AE105" s="40"/>
      <c r="AT105" s="19" t="s">
        <v>137</v>
      </c>
      <c r="AU105" s="19" t="s">
        <v>84</v>
      </c>
    </row>
    <row r="106" s="13" customFormat="1">
      <c r="A106" s="13"/>
      <c r="B106" s="239"/>
      <c r="C106" s="240"/>
      <c r="D106" s="234" t="s">
        <v>139</v>
      </c>
      <c r="E106" s="241" t="s">
        <v>28</v>
      </c>
      <c r="F106" s="242" t="s">
        <v>924</v>
      </c>
      <c r="G106" s="240"/>
      <c r="H106" s="241" t="s">
        <v>28</v>
      </c>
      <c r="I106" s="243"/>
      <c r="J106" s="240"/>
      <c r="K106" s="240"/>
      <c r="L106" s="244"/>
      <c r="M106" s="245"/>
      <c r="N106" s="246"/>
      <c r="O106" s="246"/>
      <c r="P106" s="246"/>
      <c r="Q106" s="246"/>
      <c r="R106" s="246"/>
      <c r="S106" s="246"/>
      <c r="T106" s="247"/>
      <c r="U106" s="13"/>
      <c r="V106" s="13"/>
      <c r="W106" s="13"/>
      <c r="X106" s="13"/>
      <c r="Y106" s="13"/>
      <c r="Z106" s="13"/>
      <c r="AA106" s="13"/>
      <c r="AB106" s="13"/>
      <c r="AC106" s="13"/>
      <c r="AD106" s="13"/>
      <c r="AE106" s="13"/>
      <c r="AT106" s="248" t="s">
        <v>139</v>
      </c>
      <c r="AU106" s="248" t="s">
        <v>84</v>
      </c>
      <c r="AV106" s="13" t="s">
        <v>82</v>
      </c>
      <c r="AW106" s="13" t="s">
        <v>35</v>
      </c>
      <c r="AX106" s="13" t="s">
        <v>74</v>
      </c>
      <c r="AY106" s="248" t="s">
        <v>126</v>
      </c>
    </row>
    <row r="107" s="13" customFormat="1">
      <c r="A107" s="13"/>
      <c r="B107" s="239"/>
      <c r="C107" s="240"/>
      <c r="D107" s="234" t="s">
        <v>139</v>
      </c>
      <c r="E107" s="241" t="s">
        <v>28</v>
      </c>
      <c r="F107" s="242" t="s">
        <v>925</v>
      </c>
      <c r="G107" s="240"/>
      <c r="H107" s="241" t="s">
        <v>28</v>
      </c>
      <c r="I107" s="243"/>
      <c r="J107" s="240"/>
      <c r="K107" s="240"/>
      <c r="L107" s="244"/>
      <c r="M107" s="245"/>
      <c r="N107" s="246"/>
      <c r="O107" s="246"/>
      <c r="P107" s="246"/>
      <c r="Q107" s="246"/>
      <c r="R107" s="246"/>
      <c r="S107" s="246"/>
      <c r="T107" s="247"/>
      <c r="U107" s="13"/>
      <c r="V107" s="13"/>
      <c r="W107" s="13"/>
      <c r="X107" s="13"/>
      <c r="Y107" s="13"/>
      <c r="Z107" s="13"/>
      <c r="AA107" s="13"/>
      <c r="AB107" s="13"/>
      <c r="AC107" s="13"/>
      <c r="AD107" s="13"/>
      <c r="AE107" s="13"/>
      <c r="AT107" s="248" t="s">
        <v>139</v>
      </c>
      <c r="AU107" s="248" t="s">
        <v>84</v>
      </c>
      <c r="AV107" s="13" t="s">
        <v>82</v>
      </c>
      <c r="AW107" s="13" t="s">
        <v>35</v>
      </c>
      <c r="AX107" s="13" t="s">
        <v>74</v>
      </c>
      <c r="AY107" s="248" t="s">
        <v>126</v>
      </c>
    </row>
    <row r="108" s="14" customFormat="1">
      <c r="A108" s="14"/>
      <c r="B108" s="249"/>
      <c r="C108" s="250"/>
      <c r="D108" s="234" t="s">
        <v>139</v>
      </c>
      <c r="E108" s="251" t="s">
        <v>28</v>
      </c>
      <c r="F108" s="252" t="s">
        <v>926</v>
      </c>
      <c r="G108" s="250"/>
      <c r="H108" s="253">
        <v>3.2989999999999999</v>
      </c>
      <c r="I108" s="254"/>
      <c r="J108" s="250"/>
      <c r="K108" s="250"/>
      <c r="L108" s="255"/>
      <c r="M108" s="256"/>
      <c r="N108" s="257"/>
      <c r="O108" s="257"/>
      <c r="P108" s="257"/>
      <c r="Q108" s="257"/>
      <c r="R108" s="257"/>
      <c r="S108" s="257"/>
      <c r="T108" s="258"/>
      <c r="U108" s="14"/>
      <c r="V108" s="14"/>
      <c r="W108" s="14"/>
      <c r="X108" s="14"/>
      <c r="Y108" s="14"/>
      <c r="Z108" s="14"/>
      <c r="AA108" s="14"/>
      <c r="AB108" s="14"/>
      <c r="AC108" s="14"/>
      <c r="AD108" s="14"/>
      <c r="AE108" s="14"/>
      <c r="AT108" s="259" t="s">
        <v>139</v>
      </c>
      <c r="AU108" s="259" t="s">
        <v>84</v>
      </c>
      <c r="AV108" s="14" t="s">
        <v>84</v>
      </c>
      <c r="AW108" s="14" t="s">
        <v>35</v>
      </c>
      <c r="AX108" s="14" t="s">
        <v>74</v>
      </c>
      <c r="AY108" s="259" t="s">
        <v>126</v>
      </c>
    </row>
    <row r="109" s="13" customFormat="1">
      <c r="A109" s="13"/>
      <c r="B109" s="239"/>
      <c r="C109" s="240"/>
      <c r="D109" s="234" t="s">
        <v>139</v>
      </c>
      <c r="E109" s="241" t="s">
        <v>28</v>
      </c>
      <c r="F109" s="242" t="s">
        <v>927</v>
      </c>
      <c r="G109" s="240"/>
      <c r="H109" s="241" t="s">
        <v>28</v>
      </c>
      <c r="I109" s="243"/>
      <c r="J109" s="240"/>
      <c r="K109" s="240"/>
      <c r="L109" s="244"/>
      <c r="M109" s="245"/>
      <c r="N109" s="246"/>
      <c r="O109" s="246"/>
      <c r="P109" s="246"/>
      <c r="Q109" s="246"/>
      <c r="R109" s="246"/>
      <c r="S109" s="246"/>
      <c r="T109" s="247"/>
      <c r="U109" s="13"/>
      <c r="V109" s="13"/>
      <c r="W109" s="13"/>
      <c r="X109" s="13"/>
      <c r="Y109" s="13"/>
      <c r="Z109" s="13"/>
      <c r="AA109" s="13"/>
      <c r="AB109" s="13"/>
      <c r="AC109" s="13"/>
      <c r="AD109" s="13"/>
      <c r="AE109" s="13"/>
      <c r="AT109" s="248" t="s">
        <v>139</v>
      </c>
      <c r="AU109" s="248" t="s">
        <v>84</v>
      </c>
      <c r="AV109" s="13" t="s">
        <v>82</v>
      </c>
      <c r="AW109" s="13" t="s">
        <v>35</v>
      </c>
      <c r="AX109" s="13" t="s">
        <v>74</v>
      </c>
      <c r="AY109" s="248" t="s">
        <v>126</v>
      </c>
    </row>
    <row r="110" s="14" customFormat="1">
      <c r="A110" s="14"/>
      <c r="B110" s="249"/>
      <c r="C110" s="250"/>
      <c r="D110" s="234" t="s">
        <v>139</v>
      </c>
      <c r="E110" s="251" t="s">
        <v>28</v>
      </c>
      <c r="F110" s="252" t="s">
        <v>928</v>
      </c>
      <c r="G110" s="250"/>
      <c r="H110" s="253">
        <v>0.87</v>
      </c>
      <c r="I110" s="254"/>
      <c r="J110" s="250"/>
      <c r="K110" s="250"/>
      <c r="L110" s="255"/>
      <c r="M110" s="256"/>
      <c r="N110" s="257"/>
      <c r="O110" s="257"/>
      <c r="P110" s="257"/>
      <c r="Q110" s="257"/>
      <c r="R110" s="257"/>
      <c r="S110" s="257"/>
      <c r="T110" s="258"/>
      <c r="U110" s="14"/>
      <c r="V110" s="14"/>
      <c r="W110" s="14"/>
      <c r="X110" s="14"/>
      <c r="Y110" s="14"/>
      <c r="Z110" s="14"/>
      <c r="AA110" s="14"/>
      <c r="AB110" s="14"/>
      <c r="AC110" s="14"/>
      <c r="AD110" s="14"/>
      <c r="AE110" s="14"/>
      <c r="AT110" s="259" t="s">
        <v>139</v>
      </c>
      <c r="AU110" s="259" t="s">
        <v>84</v>
      </c>
      <c r="AV110" s="14" t="s">
        <v>84</v>
      </c>
      <c r="AW110" s="14" t="s">
        <v>35</v>
      </c>
      <c r="AX110" s="14" t="s">
        <v>74</v>
      </c>
      <c r="AY110" s="259" t="s">
        <v>126</v>
      </c>
    </row>
    <row r="111" s="13" customFormat="1">
      <c r="A111" s="13"/>
      <c r="B111" s="239"/>
      <c r="C111" s="240"/>
      <c r="D111" s="234" t="s">
        <v>139</v>
      </c>
      <c r="E111" s="241" t="s">
        <v>28</v>
      </c>
      <c r="F111" s="242" t="s">
        <v>929</v>
      </c>
      <c r="G111" s="240"/>
      <c r="H111" s="241" t="s">
        <v>28</v>
      </c>
      <c r="I111" s="243"/>
      <c r="J111" s="240"/>
      <c r="K111" s="240"/>
      <c r="L111" s="244"/>
      <c r="M111" s="245"/>
      <c r="N111" s="246"/>
      <c r="O111" s="246"/>
      <c r="P111" s="246"/>
      <c r="Q111" s="246"/>
      <c r="R111" s="246"/>
      <c r="S111" s="246"/>
      <c r="T111" s="247"/>
      <c r="U111" s="13"/>
      <c r="V111" s="13"/>
      <c r="W111" s="13"/>
      <c r="X111" s="13"/>
      <c r="Y111" s="13"/>
      <c r="Z111" s="13"/>
      <c r="AA111" s="13"/>
      <c r="AB111" s="13"/>
      <c r="AC111" s="13"/>
      <c r="AD111" s="13"/>
      <c r="AE111" s="13"/>
      <c r="AT111" s="248" t="s">
        <v>139</v>
      </c>
      <c r="AU111" s="248" t="s">
        <v>84</v>
      </c>
      <c r="AV111" s="13" t="s">
        <v>82</v>
      </c>
      <c r="AW111" s="13" t="s">
        <v>35</v>
      </c>
      <c r="AX111" s="13" t="s">
        <v>74</v>
      </c>
      <c r="AY111" s="248" t="s">
        <v>126</v>
      </c>
    </row>
    <row r="112" s="14" customFormat="1">
      <c r="A112" s="14"/>
      <c r="B112" s="249"/>
      <c r="C112" s="250"/>
      <c r="D112" s="234" t="s">
        <v>139</v>
      </c>
      <c r="E112" s="251" t="s">
        <v>28</v>
      </c>
      <c r="F112" s="252" t="s">
        <v>930</v>
      </c>
      <c r="G112" s="250"/>
      <c r="H112" s="253">
        <v>0.14999999999999999</v>
      </c>
      <c r="I112" s="254"/>
      <c r="J112" s="250"/>
      <c r="K112" s="250"/>
      <c r="L112" s="255"/>
      <c r="M112" s="256"/>
      <c r="N112" s="257"/>
      <c r="O112" s="257"/>
      <c r="P112" s="257"/>
      <c r="Q112" s="257"/>
      <c r="R112" s="257"/>
      <c r="S112" s="257"/>
      <c r="T112" s="258"/>
      <c r="U112" s="14"/>
      <c r="V112" s="14"/>
      <c r="W112" s="14"/>
      <c r="X112" s="14"/>
      <c r="Y112" s="14"/>
      <c r="Z112" s="14"/>
      <c r="AA112" s="14"/>
      <c r="AB112" s="14"/>
      <c r="AC112" s="14"/>
      <c r="AD112" s="14"/>
      <c r="AE112" s="14"/>
      <c r="AT112" s="259" t="s">
        <v>139</v>
      </c>
      <c r="AU112" s="259" t="s">
        <v>84</v>
      </c>
      <c r="AV112" s="14" t="s">
        <v>84</v>
      </c>
      <c r="AW112" s="14" t="s">
        <v>35</v>
      </c>
      <c r="AX112" s="14" t="s">
        <v>74</v>
      </c>
      <c r="AY112" s="259" t="s">
        <v>126</v>
      </c>
    </row>
    <row r="113" s="13" customFormat="1">
      <c r="A113" s="13"/>
      <c r="B113" s="239"/>
      <c r="C113" s="240"/>
      <c r="D113" s="234" t="s">
        <v>139</v>
      </c>
      <c r="E113" s="241" t="s">
        <v>28</v>
      </c>
      <c r="F113" s="242" t="s">
        <v>931</v>
      </c>
      <c r="G113" s="240"/>
      <c r="H113" s="241" t="s">
        <v>28</v>
      </c>
      <c r="I113" s="243"/>
      <c r="J113" s="240"/>
      <c r="K113" s="240"/>
      <c r="L113" s="244"/>
      <c r="M113" s="245"/>
      <c r="N113" s="246"/>
      <c r="O113" s="246"/>
      <c r="P113" s="246"/>
      <c r="Q113" s="246"/>
      <c r="R113" s="246"/>
      <c r="S113" s="246"/>
      <c r="T113" s="247"/>
      <c r="U113" s="13"/>
      <c r="V113" s="13"/>
      <c r="W113" s="13"/>
      <c r="X113" s="13"/>
      <c r="Y113" s="13"/>
      <c r="Z113" s="13"/>
      <c r="AA113" s="13"/>
      <c r="AB113" s="13"/>
      <c r="AC113" s="13"/>
      <c r="AD113" s="13"/>
      <c r="AE113" s="13"/>
      <c r="AT113" s="248" t="s">
        <v>139</v>
      </c>
      <c r="AU113" s="248" t="s">
        <v>84</v>
      </c>
      <c r="AV113" s="13" t="s">
        <v>82</v>
      </c>
      <c r="AW113" s="13" t="s">
        <v>35</v>
      </c>
      <c r="AX113" s="13" t="s">
        <v>74</v>
      </c>
      <c r="AY113" s="248" t="s">
        <v>126</v>
      </c>
    </row>
    <row r="114" s="14" customFormat="1">
      <c r="A114" s="14"/>
      <c r="B114" s="249"/>
      <c r="C114" s="250"/>
      <c r="D114" s="234" t="s">
        <v>139</v>
      </c>
      <c r="E114" s="251" t="s">
        <v>28</v>
      </c>
      <c r="F114" s="252" t="s">
        <v>932</v>
      </c>
      <c r="G114" s="250"/>
      <c r="H114" s="253">
        <v>0.35999999999999999</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139</v>
      </c>
      <c r="AU114" s="259" t="s">
        <v>84</v>
      </c>
      <c r="AV114" s="14" t="s">
        <v>84</v>
      </c>
      <c r="AW114" s="14" t="s">
        <v>35</v>
      </c>
      <c r="AX114" s="14" t="s">
        <v>74</v>
      </c>
      <c r="AY114" s="259" t="s">
        <v>126</v>
      </c>
    </row>
    <row r="115" s="13" customFormat="1">
      <c r="A115" s="13"/>
      <c r="B115" s="239"/>
      <c r="C115" s="240"/>
      <c r="D115" s="234" t="s">
        <v>139</v>
      </c>
      <c r="E115" s="241" t="s">
        <v>28</v>
      </c>
      <c r="F115" s="242" t="s">
        <v>933</v>
      </c>
      <c r="G115" s="240"/>
      <c r="H115" s="241" t="s">
        <v>28</v>
      </c>
      <c r="I115" s="243"/>
      <c r="J115" s="240"/>
      <c r="K115" s="240"/>
      <c r="L115" s="244"/>
      <c r="M115" s="245"/>
      <c r="N115" s="246"/>
      <c r="O115" s="246"/>
      <c r="P115" s="246"/>
      <c r="Q115" s="246"/>
      <c r="R115" s="246"/>
      <c r="S115" s="246"/>
      <c r="T115" s="247"/>
      <c r="U115" s="13"/>
      <c r="V115" s="13"/>
      <c r="W115" s="13"/>
      <c r="X115" s="13"/>
      <c r="Y115" s="13"/>
      <c r="Z115" s="13"/>
      <c r="AA115" s="13"/>
      <c r="AB115" s="13"/>
      <c r="AC115" s="13"/>
      <c r="AD115" s="13"/>
      <c r="AE115" s="13"/>
      <c r="AT115" s="248" t="s">
        <v>139</v>
      </c>
      <c r="AU115" s="248" t="s">
        <v>84</v>
      </c>
      <c r="AV115" s="13" t="s">
        <v>82</v>
      </c>
      <c r="AW115" s="13" t="s">
        <v>35</v>
      </c>
      <c r="AX115" s="13" t="s">
        <v>74</v>
      </c>
      <c r="AY115" s="248" t="s">
        <v>126</v>
      </c>
    </row>
    <row r="116" s="14" customFormat="1">
      <c r="A116" s="14"/>
      <c r="B116" s="249"/>
      <c r="C116" s="250"/>
      <c r="D116" s="234" t="s">
        <v>139</v>
      </c>
      <c r="E116" s="251" t="s">
        <v>28</v>
      </c>
      <c r="F116" s="252" t="s">
        <v>934</v>
      </c>
      <c r="G116" s="250"/>
      <c r="H116" s="253">
        <v>1.5</v>
      </c>
      <c r="I116" s="254"/>
      <c r="J116" s="250"/>
      <c r="K116" s="250"/>
      <c r="L116" s="255"/>
      <c r="M116" s="256"/>
      <c r="N116" s="257"/>
      <c r="O116" s="257"/>
      <c r="P116" s="257"/>
      <c r="Q116" s="257"/>
      <c r="R116" s="257"/>
      <c r="S116" s="257"/>
      <c r="T116" s="258"/>
      <c r="U116" s="14"/>
      <c r="V116" s="14"/>
      <c r="W116" s="14"/>
      <c r="X116" s="14"/>
      <c r="Y116" s="14"/>
      <c r="Z116" s="14"/>
      <c r="AA116" s="14"/>
      <c r="AB116" s="14"/>
      <c r="AC116" s="14"/>
      <c r="AD116" s="14"/>
      <c r="AE116" s="14"/>
      <c r="AT116" s="259" t="s">
        <v>139</v>
      </c>
      <c r="AU116" s="259" t="s">
        <v>84</v>
      </c>
      <c r="AV116" s="14" t="s">
        <v>84</v>
      </c>
      <c r="AW116" s="14" t="s">
        <v>35</v>
      </c>
      <c r="AX116" s="14" t="s">
        <v>74</v>
      </c>
      <c r="AY116" s="259" t="s">
        <v>126</v>
      </c>
    </row>
    <row r="117" s="13" customFormat="1">
      <c r="A117" s="13"/>
      <c r="B117" s="239"/>
      <c r="C117" s="240"/>
      <c r="D117" s="234" t="s">
        <v>139</v>
      </c>
      <c r="E117" s="241" t="s">
        <v>28</v>
      </c>
      <c r="F117" s="242" t="s">
        <v>935</v>
      </c>
      <c r="G117" s="240"/>
      <c r="H117" s="241" t="s">
        <v>28</v>
      </c>
      <c r="I117" s="243"/>
      <c r="J117" s="240"/>
      <c r="K117" s="240"/>
      <c r="L117" s="244"/>
      <c r="M117" s="245"/>
      <c r="N117" s="246"/>
      <c r="O117" s="246"/>
      <c r="P117" s="246"/>
      <c r="Q117" s="246"/>
      <c r="R117" s="246"/>
      <c r="S117" s="246"/>
      <c r="T117" s="247"/>
      <c r="U117" s="13"/>
      <c r="V117" s="13"/>
      <c r="W117" s="13"/>
      <c r="X117" s="13"/>
      <c r="Y117" s="13"/>
      <c r="Z117" s="13"/>
      <c r="AA117" s="13"/>
      <c r="AB117" s="13"/>
      <c r="AC117" s="13"/>
      <c r="AD117" s="13"/>
      <c r="AE117" s="13"/>
      <c r="AT117" s="248" t="s">
        <v>139</v>
      </c>
      <c r="AU117" s="248" t="s">
        <v>84</v>
      </c>
      <c r="AV117" s="13" t="s">
        <v>82</v>
      </c>
      <c r="AW117" s="13" t="s">
        <v>35</v>
      </c>
      <c r="AX117" s="13" t="s">
        <v>74</v>
      </c>
      <c r="AY117" s="248" t="s">
        <v>126</v>
      </c>
    </row>
    <row r="118" s="14" customFormat="1">
      <c r="A118" s="14"/>
      <c r="B118" s="249"/>
      <c r="C118" s="250"/>
      <c r="D118" s="234" t="s">
        <v>139</v>
      </c>
      <c r="E118" s="251" t="s">
        <v>28</v>
      </c>
      <c r="F118" s="252" t="s">
        <v>936</v>
      </c>
      <c r="G118" s="250"/>
      <c r="H118" s="253">
        <v>0.34999999999999998</v>
      </c>
      <c r="I118" s="254"/>
      <c r="J118" s="250"/>
      <c r="K118" s="250"/>
      <c r="L118" s="255"/>
      <c r="M118" s="256"/>
      <c r="N118" s="257"/>
      <c r="O118" s="257"/>
      <c r="P118" s="257"/>
      <c r="Q118" s="257"/>
      <c r="R118" s="257"/>
      <c r="S118" s="257"/>
      <c r="T118" s="258"/>
      <c r="U118" s="14"/>
      <c r="V118" s="14"/>
      <c r="W118" s="14"/>
      <c r="X118" s="14"/>
      <c r="Y118" s="14"/>
      <c r="Z118" s="14"/>
      <c r="AA118" s="14"/>
      <c r="AB118" s="14"/>
      <c r="AC118" s="14"/>
      <c r="AD118" s="14"/>
      <c r="AE118" s="14"/>
      <c r="AT118" s="259" t="s">
        <v>139</v>
      </c>
      <c r="AU118" s="259" t="s">
        <v>84</v>
      </c>
      <c r="AV118" s="14" t="s">
        <v>84</v>
      </c>
      <c r="AW118" s="14" t="s">
        <v>35</v>
      </c>
      <c r="AX118" s="14" t="s">
        <v>74</v>
      </c>
      <c r="AY118" s="259" t="s">
        <v>126</v>
      </c>
    </row>
    <row r="119" s="14" customFormat="1">
      <c r="A119" s="14"/>
      <c r="B119" s="249"/>
      <c r="C119" s="250"/>
      <c r="D119" s="234" t="s">
        <v>139</v>
      </c>
      <c r="E119" s="251" t="s">
        <v>28</v>
      </c>
      <c r="F119" s="252" t="s">
        <v>937</v>
      </c>
      <c r="G119" s="250"/>
      <c r="H119" s="253">
        <v>0.25</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139</v>
      </c>
      <c r="AU119" s="259" t="s">
        <v>84</v>
      </c>
      <c r="AV119" s="14" t="s">
        <v>84</v>
      </c>
      <c r="AW119" s="14" t="s">
        <v>35</v>
      </c>
      <c r="AX119" s="14" t="s">
        <v>74</v>
      </c>
      <c r="AY119" s="259" t="s">
        <v>126</v>
      </c>
    </row>
    <row r="120" s="16" customFormat="1">
      <c r="A120" s="16"/>
      <c r="B120" s="281"/>
      <c r="C120" s="282"/>
      <c r="D120" s="234" t="s">
        <v>139</v>
      </c>
      <c r="E120" s="283" t="s">
        <v>28</v>
      </c>
      <c r="F120" s="284" t="s">
        <v>479</v>
      </c>
      <c r="G120" s="282"/>
      <c r="H120" s="285">
        <v>6.7789999999999999</v>
      </c>
      <c r="I120" s="286"/>
      <c r="J120" s="282"/>
      <c r="K120" s="282"/>
      <c r="L120" s="287"/>
      <c r="M120" s="288"/>
      <c r="N120" s="289"/>
      <c r="O120" s="289"/>
      <c r="P120" s="289"/>
      <c r="Q120" s="289"/>
      <c r="R120" s="289"/>
      <c r="S120" s="289"/>
      <c r="T120" s="290"/>
      <c r="U120" s="16"/>
      <c r="V120" s="16"/>
      <c r="W120" s="16"/>
      <c r="X120" s="16"/>
      <c r="Y120" s="16"/>
      <c r="Z120" s="16"/>
      <c r="AA120" s="16"/>
      <c r="AB120" s="16"/>
      <c r="AC120" s="16"/>
      <c r="AD120" s="16"/>
      <c r="AE120" s="16"/>
      <c r="AT120" s="291" t="s">
        <v>139</v>
      </c>
      <c r="AU120" s="291" t="s">
        <v>84</v>
      </c>
      <c r="AV120" s="16" t="s">
        <v>156</v>
      </c>
      <c r="AW120" s="16" t="s">
        <v>35</v>
      </c>
      <c r="AX120" s="16" t="s">
        <v>74</v>
      </c>
      <c r="AY120" s="291" t="s">
        <v>126</v>
      </c>
    </row>
    <row r="121" s="13" customFormat="1">
      <c r="A121" s="13"/>
      <c r="B121" s="239"/>
      <c r="C121" s="240"/>
      <c r="D121" s="234" t="s">
        <v>139</v>
      </c>
      <c r="E121" s="241" t="s">
        <v>28</v>
      </c>
      <c r="F121" s="242" t="s">
        <v>938</v>
      </c>
      <c r="G121" s="240"/>
      <c r="H121" s="241" t="s">
        <v>28</v>
      </c>
      <c r="I121" s="243"/>
      <c r="J121" s="240"/>
      <c r="K121" s="240"/>
      <c r="L121" s="244"/>
      <c r="M121" s="245"/>
      <c r="N121" s="246"/>
      <c r="O121" s="246"/>
      <c r="P121" s="246"/>
      <c r="Q121" s="246"/>
      <c r="R121" s="246"/>
      <c r="S121" s="246"/>
      <c r="T121" s="247"/>
      <c r="U121" s="13"/>
      <c r="V121" s="13"/>
      <c r="W121" s="13"/>
      <c r="X121" s="13"/>
      <c r="Y121" s="13"/>
      <c r="Z121" s="13"/>
      <c r="AA121" s="13"/>
      <c r="AB121" s="13"/>
      <c r="AC121" s="13"/>
      <c r="AD121" s="13"/>
      <c r="AE121" s="13"/>
      <c r="AT121" s="248" t="s">
        <v>139</v>
      </c>
      <c r="AU121" s="248" t="s">
        <v>84</v>
      </c>
      <c r="AV121" s="13" t="s">
        <v>82</v>
      </c>
      <c r="AW121" s="13" t="s">
        <v>35</v>
      </c>
      <c r="AX121" s="13" t="s">
        <v>74</v>
      </c>
      <c r="AY121" s="248" t="s">
        <v>126</v>
      </c>
    </row>
    <row r="122" s="13" customFormat="1">
      <c r="A122" s="13"/>
      <c r="B122" s="239"/>
      <c r="C122" s="240"/>
      <c r="D122" s="234" t="s">
        <v>139</v>
      </c>
      <c r="E122" s="241" t="s">
        <v>28</v>
      </c>
      <c r="F122" s="242" t="s">
        <v>939</v>
      </c>
      <c r="G122" s="240"/>
      <c r="H122" s="241" t="s">
        <v>28</v>
      </c>
      <c r="I122" s="243"/>
      <c r="J122" s="240"/>
      <c r="K122" s="240"/>
      <c r="L122" s="244"/>
      <c r="M122" s="245"/>
      <c r="N122" s="246"/>
      <c r="O122" s="246"/>
      <c r="P122" s="246"/>
      <c r="Q122" s="246"/>
      <c r="R122" s="246"/>
      <c r="S122" s="246"/>
      <c r="T122" s="247"/>
      <c r="U122" s="13"/>
      <c r="V122" s="13"/>
      <c r="W122" s="13"/>
      <c r="X122" s="13"/>
      <c r="Y122" s="13"/>
      <c r="Z122" s="13"/>
      <c r="AA122" s="13"/>
      <c r="AB122" s="13"/>
      <c r="AC122" s="13"/>
      <c r="AD122" s="13"/>
      <c r="AE122" s="13"/>
      <c r="AT122" s="248" t="s">
        <v>139</v>
      </c>
      <c r="AU122" s="248" t="s">
        <v>84</v>
      </c>
      <c r="AV122" s="13" t="s">
        <v>82</v>
      </c>
      <c r="AW122" s="13" t="s">
        <v>35</v>
      </c>
      <c r="AX122" s="13" t="s">
        <v>74</v>
      </c>
      <c r="AY122" s="248" t="s">
        <v>126</v>
      </c>
    </row>
    <row r="123" s="13" customFormat="1">
      <c r="A123" s="13"/>
      <c r="B123" s="239"/>
      <c r="C123" s="240"/>
      <c r="D123" s="234" t="s">
        <v>139</v>
      </c>
      <c r="E123" s="241" t="s">
        <v>28</v>
      </c>
      <c r="F123" s="242" t="s">
        <v>940</v>
      </c>
      <c r="G123" s="240"/>
      <c r="H123" s="241" t="s">
        <v>28</v>
      </c>
      <c r="I123" s="243"/>
      <c r="J123" s="240"/>
      <c r="K123" s="240"/>
      <c r="L123" s="244"/>
      <c r="M123" s="245"/>
      <c r="N123" s="246"/>
      <c r="O123" s="246"/>
      <c r="P123" s="246"/>
      <c r="Q123" s="246"/>
      <c r="R123" s="246"/>
      <c r="S123" s="246"/>
      <c r="T123" s="247"/>
      <c r="U123" s="13"/>
      <c r="V123" s="13"/>
      <c r="W123" s="13"/>
      <c r="X123" s="13"/>
      <c r="Y123" s="13"/>
      <c r="Z123" s="13"/>
      <c r="AA123" s="13"/>
      <c r="AB123" s="13"/>
      <c r="AC123" s="13"/>
      <c r="AD123" s="13"/>
      <c r="AE123" s="13"/>
      <c r="AT123" s="248" t="s">
        <v>139</v>
      </c>
      <c r="AU123" s="248" t="s">
        <v>84</v>
      </c>
      <c r="AV123" s="13" t="s">
        <v>82</v>
      </c>
      <c r="AW123" s="13" t="s">
        <v>35</v>
      </c>
      <c r="AX123" s="13" t="s">
        <v>74</v>
      </c>
      <c r="AY123" s="248" t="s">
        <v>126</v>
      </c>
    </row>
    <row r="124" s="14" customFormat="1">
      <c r="A124" s="14"/>
      <c r="B124" s="249"/>
      <c r="C124" s="250"/>
      <c r="D124" s="234" t="s">
        <v>139</v>
      </c>
      <c r="E124" s="251" t="s">
        <v>28</v>
      </c>
      <c r="F124" s="252" t="s">
        <v>941</v>
      </c>
      <c r="G124" s="250"/>
      <c r="H124" s="253">
        <v>7.5</v>
      </c>
      <c r="I124" s="254"/>
      <c r="J124" s="250"/>
      <c r="K124" s="250"/>
      <c r="L124" s="255"/>
      <c r="M124" s="256"/>
      <c r="N124" s="257"/>
      <c r="O124" s="257"/>
      <c r="P124" s="257"/>
      <c r="Q124" s="257"/>
      <c r="R124" s="257"/>
      <c r="S124" s="257"/>
      <c r="T124" s="258"/>
      <c r="U124" s="14"/>
      <c r="V124" s="14"/>
      <c r="W124" s="14"/>
      <c r="X124" s="14"/>
      <c r="Y124" s="14"/>
      <c r="Z124" s="14"/>
      <c r="AA124" s="14"/>
      <c r="AB124" s="14"/>
      <c r="AC124" s="14"/>
      <c r="AD124" s="14"/>
      <c r="AE124" s="14"/>
      <c r="AT124" s="259" t="s">
        <v>139</v>
      </c>
      <c r="AU124" s="259" t="s">
        <v>84</v>
      </c>
      <c r="AV124" s="14" t="s">
        <v>84</v>
      </c>
      <c r="AW124" s="14" t="s">
        <v>35</v>
      </c>
      <c r="AX124" s="14" t="s">
        <v>74</v>
      </c>
      <c r="AY124" s="259" t="s">
        <v>126</v>
      </c>
    </row>
    <row r="125" s="15" customFormat="1">
      <c r="A125" s="15"/>
      <c r="B125" s="260"/>
      <c r="C125" s="261"/>
      <c r="D125" s="234" t="s">
        <v>139</v>
      </c>
      <c r="E125" s="262" t="s">
        <v>28</v>
      </c>
      <c r="F125" s="263" t="s">
        <v>155</v>
      </c>
      <c r="G125" s="261"/>
      <c r="H125" s="264">
        <v>14.279</v>
      </c>
      <c r="I125" s="265"/>
      <c r="J125" s="261"/>
      <c r="K125" s="261"/>
      <c r="L125" s="266"/>
      <c r="M125" s="267"/>
      <c r="N125" s="268"/>
      <c r="O125" s="268"/>
      <c r="P125" s="268"/>
      <c r="Q125" s="268"/>
      <c r="R125" s="268"/>
      <c r="S125" s="268"/>
      <c r="T125" s="269"/>
      <c r="U125" s="15"/>
      <c r="V125" s="15"/>
      <c r="W125" s="15"/>
      <c r="X125" s="15"/>
      <c r="Y125" s="15"/>
      <c r="Z125" s="15"/>
      <c r="AA125" s="15"/>
      <c r="AB125" s="15"/>
      <c r="AC125" s="15"/>
      <c r="AD125" s="15"/>
      <c r="AE125" s="15"/>
      <c r="AT125" s="270" t="s">
        <v>139</v>
      </c>
      <c r="AU125" s="270" t="s">
        <v>84</v>
      </c>
      <c r="AV125" s="15" t="s">
        <v>133</v>
      </c>
      <c r="AW125" s="15" t="s">
        <v>35</v>
      </c>
      <c r="AX125" s="15" t="s">
        <v>82</v>
      </c>
      <c r="AY125" s="270" t="s">
        <v>126</v>
      </c>
    </row>
    <row r="126" s="2" customFormat="1" ht="16.5" customHeight="1">
      <c r="A126" s="40"/>
      <c r="B126" s="41"/>
      <c r="C126" s="221" t="s">
        <v>133</v>
      </c>
      <c r="D126" s="221" t="s">
        <v>128</v>
      </c>
      <c r="E126" s="222" t="s">
        <v>665</v>
      </c>
      <c r="F126" s="223" t="s">
        <v>666</v>
      </c>
      <c r="G126" s="224" t="s">
        <v>144</v>
      </c>
      <c r="H126" s="225">
        <v>1.5</v>
      </c>
      <c r="I126" s="226"/>
      <c r="J126" s="227">
        <f>ROUND(I126*H126,2)</f>
        <v>0</v>
      </c>
      <c r="K126" s="223" t="s">
        <v>132</v>
      </c>
      <c r="L126" s="46"/>
      <c r="M126" s="228" t="s">
        <v>28</v>
      </c>
      <c r="N126" s="229" t="s">
        <v>47</v>
      </c>
      <c r="O126" s="87"/>
      <c r="P126" s="230">
        <f>O126*H126</f>
        <v>0</v>
      </c>
      <c r="Q126" s="230">
        <v>0</v>
      </c>
      <c r="R126" s="230">
        <f>Q126*H126</f>
        <v>0</v>
      </c>
      <c r="S126" s="230">
        <v>1.8999999999999999</v>
      </c>
      <c r="T126" s="231">
        <f>S126*H126</f>
        <v>2.8499999999999996</v>
      </c>
      <c r="U126" s="40"/>
      <c r="V126" s="40"/>
      <c r="W126" s="40"/>
      <c r="X126" s="40"/>
      <c r="Y126" s="40"/>
      <c r="Z126" s="40"/>
      <c r="AA126" s="40"/>
      <c r="AB126" s="40"/>
      <c r="AC126" s="40"/>
      <c r="AD126" s="40"/>
      <c r="AE126" s="40"/>
      <c r="AR126" s="232" t="s">
        <v>133</v>
      </c>
      <c r="AT126" s="232" t="s">
        <v>128</v>
      </c>
      <c r="AU126" s="232" t="s">
        <v>84</v>
      </c>
      <c r="AY126" s="19" t="s">
        <v>126</v>
      </c>
      <c r="BE126" s="233">
        <f>IF(N126="základní",J126,0)</f>
        <v>0</v>
      </c>
      <c r="BF126" s="233">
        <f>IF(N126="snížená",J126,0)</f>
        <v>0</v>
      </c>
      <c r="BG126" s="233">
        <f>IF(N126="zákl. přenesená",J126,0)</f>
        <v>0</v>
      </c>
      <c r="BH126" s="233">
        <f>IF(N126="sníž. přenesená",J126,0)</f>
        <v>0</v>
      </c>
      <c r="BI126" s="233">
        <f>IF(N126="nulová",J126,0)</f>
        <v>0</v>
      </c>
      <c r="BJ126" s="19" t="s">
        <v>133</v>
      </c>
      <c r="BK126" s="233">
        <f>ROUND(I126*H126,2)</f>
        <v>0</v>
      </c>
      <c r="BL126" s="19" t="s">
        <v>133</v>
      </c>
      <c r="BM126" s="232" t="s">
        <v>667</v>
      </c>
    </row>
    <row r="127" s="2" customFormat="1">
      <c r="A127" s="40"/>
      <c r="B127" s="41"/>
      <c r="C127" s="42"/>
      <c r="D127" s="234" t="s">
        <v>135</v>
      </c>
      <c r="E127" s="42"/>
      <c r="F127" s="235" t="s">
        <v>668</v>
      </c>
      <c r="G127" s="42"/>
      <c r="H127" s="42"/>
      <c r="I127" s="139"/>
      <c r="J127" s="42"/>
      <c r="K127" s="42"/>
      <c r="L127" s="46"/>
      <c r="M127" s="236"/>
      <c r="N127" s="237"/>
      <c r="O127" s="87"/>
      <c r="P127" s="87"/>
      <c r="Q127" s="87"/>
      <c r="R127" s="87"/>
      <c r="S127" s="87"/>
      <c r="T127" s="88"/>
      <c r="U127" s="40"/>
      <c r="V127" s="40"/>
      <c r="W127" s="40"/>
      <c r="X127" s="40"/>
      <c r="Y127" s="40"/>
      <c r="Z127" s="40"/>
      <c r="AA127" s="40"/>
      <c r="AB127" s="40"/>
      <c r="AC127" s="40"/>
      <c r="AD127" s="40"/>
      <c r="AE127" s="40"/>
      <c r="AT127" s="19" t="s">
        <v>135</v>
      </c>
      <c r="AU127" s="19" t="s">
        <v>84</v>
      </c>
    </row>
    <row r="128" s="2" customFormat="1">
      <c r="A128" s="40"/>
      <c r="B128" s="41"/>
      <c r="C128" s="42"/>
      <c r="D128" s="234" t="s">
        <v>137</v>
      </c>
      <c r="E128" s="42"/>
      <c r="F128" s="238" t="s">
        <v>187</v>
      </c>
      <c r="G128" s="42"/>
      <c r="H128" s="42"/>
      <c r="I128" s="139"/>
      <c r="J128" s="42"/>
      <c r="K128" s="42"/>
      <c r="L128" s="46"/>
      <c r="M128" s="236"/>
      <c r="N128" s="237"/>
      <c r="O128" s="87"/>
      <c r="P128" s="87"/>
      <c r="Q128" s="87"/>
      <c r="R128" s="87"/>
      <c r="S128" s="87"/>
      <c r="T128" s="88"/>
      <c r="U128" s="40"/>
      <c r="V128" s="40"/>
      <c r="W128" s="40"/>
      <c r="X128" s="40"/>
      <c r="Y128" s="40"/>
      <c r="Z128" s="40"/>
      <c r="AA128" s="40"/>
      <c r="AB128" s="40"/>
      <c r="AC128" s="40"/>
      <c r="AD128" s="40"/>
      <c r="AE128" s="40"/>
      <c r="AT128" s="19" t="s">
        <v>137</v>
      </c>
      <c r="AU128" s="19" t="s">
        <v>84</v>
      </c>
    </row>
    <row r="129" s="13" customFormat="1">
      <c r="A129" s="13"/>
      <c r="B129" s="239"/>
      <c r="C129" s="240"/>
      <c r="D129" s="234" t="s">
        <v>139</v>
      </c>
      <c r="E129" s="241" t="s">
        <v>28</v>
      </c>
      <c r="F129" s="242" t="s">
        <v>942</v>
      </c>
      <c r="G129" s="240"/>
      <c r="H129" s="241" t="s">
        <v>28</v>
      </c>
      <c r="I129" s="243"/>
      <c r="J129" s="240"/>
      <c r="K129" s="240"/>
      <c r="L129" s="244"/>
      <c r="M129" s="245"/>
      <c r="N129" s="246"/>
      <c r="O129" s="246"/>
      <c r="P129" s="246"/>
      <c r="Q129" s="246"/>
      <c r="R129" s="246"/>
      <c r="S129" s="246"/>
      <c r="T129" s="247"/>
      <c r="U129" s="13"/>
      <c r="V129" s="13"/>
      <c r="W129" s="13"/>
      <c r="X129" s="13"/>
      <c r="Y129" s="13"/>
      <c r="Z129" s="13"/>
      <c r="AA129" s="13"/>
      <c r="AB129" s="13"/>
      <c r="AC129" s="13"/>
      <c r="AD129" s="13"/>
      <c r="AE129" s="13"/>
      <c r="AT129" s="248" t="s">
        <v>139</v>
      </c>
      <c r="AU129" s="248" t="s">
        <v>84</v>
      </c>
      <c r="AV129" s="13" t="s">
        <v>82</v>
      </c>
      <c r="AW129" s="13" t="s">
        <v>35</v>
      </c>
      <c r="AX129" s="13" t="s">
        <v>74</v>
      </c>
      <c r="AY129" s="248" t="s">
        <v>126</v>
      </c>
    </row>
    <row r="130" s="14" customFormat="1">
      <c r="A130" s="14"/>
      <c r="B130" s="249"/>
      <c r="C130" s="250"/>
      <c r="D130" s="234" t="s">
        <v>139</v>
      </c>
      <c r="E130" s="251" t="s">
        <v>28</v>
      </c>
      <c r="F130" s="252" t="s">
        <v>943</v>
      </c>
      <c r="G130" s="250"/>
      <c r="H130" s="253">
        <v>1.5</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139</v>
      </c>
      <c r="AU130" s="259" t="s">
        <v>84</v>
      </c>
      <c r="AV130" s="14" t="s">
        <v>84</v>
      </c>
      <c r="AW130" s="14" t="s">
        <v>35</v>
      </c>
      <c r="AX130" s="14" t="s">
        <v>82</v>
      </c>
      <c r="AY130" s="259" t="s">
        <v>126</v>
      </c>
    </row>
    <row r="131" s="2" customFormat="1" ht="16.5" customHeight="1">
      <c r="A131" s="40"/>
      <c r="B131" s="41"/>
      <c r="C131" s="221" t="s">
        <v>176</v>
      </c>
      <c r="D131" s="221" t="s">
        <v>128</v>
      </c>
      <c r="E131" s="222" t="s">
        <v>183</v>
      </c>
      <c r="F131" s="223" t="s">
        <v>184</v>
      </c>
      <c r="G131" s="224" t="s">
        <v>144</v>
      </c>
      <c r="H131" s="225">
        <v>23.579999999999998</v>
      </c>
      <c r="I131" s="226"/>
      <c r="J131" s="227">
        <f>ROUND(I131*H131,2)</f>
        <v>0</v>
      </c>
      <c r="K131" s="223" t="s">
        <v>132</v>
      </c>
      <c r="L131" s="46"/>
      <c r="M131" s="228" t="s">
        <v>28</v>
      </c>
      <c r="N131" s="229" t="s">
        <v>47</v>
      </c>
      <c r="O131" s="87"/>
      <c r="P131" s="230">
        <f>O131*H131</f>
        <v>0</v>
      </c>
      <c r="Q131" s="230">
        <v>0</v>
      </c>
      <c r="R131" s="230">
        <f>Q131*H131</f>
        <v>0</v>
      </c>
      <c r="S131" s="230">
        <v>1.8200000000000001</v>
      </c>
      <c r="T131" s="231">
        <f>S131*H131</f>
        <v>42.915599999999998</v>
      </c>
      <c r="U131" s="40"/>
      <c r="V131" s="40"/>
      <c r="W131" s="40"/>
      <c r="X131" s="40"/>
      <c r="Y131" s="40"/>
      <c r="Z131" s="40"/>
      <c r="AA131" s="40"/>
      <c r="AB131" s="40"/>
      <c r="AC131" s="40"/>
      <c r="AD131" s="40"/>
      <c r="AE131" s="40"/>
      <c r="AR131" s="232" t="s">
        <v>133</v>
      </c>
      <c r="AT131" s="232" t="s">
        <v>128</v>
      </c>
      <c r="AU131" s="232" t="s">
        <v>84</v>
      </c>
      <c r="AY131" s="19" t="s">
        <v>126</v>
      </c>
      <c r="BE131" s="233">
        <f>IF(N131="základní",J131,0)</f>
        <v>0</v>
      </c>
      <c r="BF131" s="233">
        <f>IF(N131="snížená",J131,0)</f>
        <v>0</v>
      </c>
      <c r="BG131" s="233">
        <f>IF(N131="zákl. přenesená",J131,0)</f>
        <v>0</v>
      </c>
      <c r="BH131" s="233">
        <f>IF(N131="sníž. přenesená",J131,0)</f>
        <v>0</v>
      </c>
      <c r="BI131" s="233">
        <f>IF(N131="nulová",J131,0)</f>
        <v>0</v>
      </c>
      <c r="BJ131" s="19" t="s">
        <v>133</v>
      </c>
      <c r="BK131" s="233">
        <f>ROUND(I131*H131,2)</f>
        <v>0</v>
      </c>
      <c r="BL131" s="19" t="s">
        <v>133</v>
      </c>
      <c r="BM131" s="232" t="s">
        <v>678</v>
      </c>
    </row>
    <row r="132" s="2" customFormat="1">
      <c r="A132" s="40"/>
      <c r="B132" s="41"/>
      <c r="C132" s="42"/>
      <c r="D132" s="234" t="s">
        <v>135</v>
      </c>
      <c r="E132" s="42"/>
      <c r="F132" s="235" t="s">
        <v>186</v>
      </c>
      <c r="G132" s="42"/>
      <c r="H132" s="42"/>
      <c r="I132" s="139"/>
      <c r="J132" s="42"/>
      <c r="K132" s="42"/>
      <c r="L132" s="46"/>
      <c r="M132" s="236"/>
      <c r="N132" s="237"/>
      <c r="O132" s="87"/>
      <c r="P132" s="87"/>
      <c r="Q132" s="87"/>
      <c r="R132" s="87"/>
      <c r="S132" s="87"/>
      <c r="T132" s="88"/>
      <c r="U132" s="40"/>
      <c r="V132" s="40"/>
      <c r="W132" s="40"/>
      <c r="X132" s="40"/>
      <c r="Y132" s="40"/>
      <c r="Z132" s="40"/>
      <c r="AA132" s="40"/>
      <c r="AB132" s="40"/>
      <c r="AC132" s="40"/>
      <c r="AD132" s="40"/>
      <c r="AE132" s="40"/>
      <c r="AT132" s="19" t="s">
        <v>135</v>
      </c>
      <c r="AU132" s="19" t="s">
        <v>84</v>
      </c>
    </row>
    <row r="133" s="2" customFormat="1">
      <c r="A133" s="40"/>
      <c r="B133" s="41"/>
      <c r="C133" s="42"/>
      <c r="D133" s="234" t="s">
        <v>137</v>
      </c>
      <c r="E133" s="42"/>
      <c r="F133" s="238" t="s">
        <v>187</v>
      </c>
      <c r="G133" s="42"/>
      <c r="H133" s="42"/>
      <c r="I133" s="139"/>
      <c r="J133" s="42"/>
      <c r="K133" s="42"/>
      <c r="L133" s="46"/>
      <c r="M133" s="236"/>
      <c r="N133" s="237"/>
      <c r="O133" s="87"/>
      <c r="P133" s="87"/>
      <c r="Q133" s="87"/>
      <c r="R133" s="87"/>
      <c r="S133" s="87"/>
      <c r="T133" s="88"/>
      <c r="U133" s="40"/>
      <c r="V133" s="40"/>
      <c r="W133" s="40"/>
      <c r="X133" s="40"/>
      <c r="Y133" s="40"/>
      <c r="Z133" s="40"/>
      <c r="AA133" s="40"/>
      <c r="AB133" s="40"/>
      <c r="AC133" s="40"/>
      <c r="AD133" s="40"/>
      <c r="AE133" s="40"/>
      <c r="AT133" s="19" t="s">
        <v>137</v>
      </c>
      <c r="AU133" s="19" t="s">
        <v>84</v>
      </c>
    </row>
    <row r="134" s="13" customFormat="1">
      <c r="A134" s="13"/>
      <c r="B134" s="239"/>
      <c r="C134" s="240"/>
      <c r="D134" s="234" t="s">
        <v>139</v>
      </c>
      <c r="E134" s="241" t="s">
        <v>28</v>
      </c>
      <c r="F134" s="242" t="s">
        <v>795</v>
      </c>
      <c r="G134" s="240"/>
      <c r="H134" s="241" t="s">
        <v>28</v>
      </c>
      <c r="I134" s="243"/>
      <c r="J134" s="240"/>
      <c r="K134" s="240"/>
      <c r="L134" s="244"/>
      <c r="M134" s="245"/>
      <c r="N134" s="246"/>
      <c r="O134" s="246"/>
      <c r="P134" s="246"/>
      <c r="Q134" s="246"/>
      <c r="R134" s="246"/>
      <c r="S134" s="246"/>
      <c r="T134" s="247"/>
      <c r="U134" s="13"/>
      <c r="V134" s="13"/>
      <c r="W134" s="13"/>
      <c r="X134" s="13"/>
      <c r="Y134" s="13"/>
      <c r="Z134" s="13"/>
      <c r="AA134" s="13"/>
      <c r="AB134" s="13"/>
      <c r="AC134" s="13"/>
      <c r="AD134" s="13"/>
      <c r="AE134" s="13"/>
      <c r="AT134" s="248" t="s">
        <v>139</v>
      </c>
      <c r="AU134" s="248" t="s">
        <v>84</v>
      </c>
      <c r="AV134" s="13" t="s">
        <v>82</v>
      </c>
      <c r="AW134" s="13" t="s">
        <v>35</v>
      </c>
      <c r="AX134" s="13" t="s">
        <v>74</v>
      </c>
      <c r="AY134" s="248" t="s">
        <v>126</v>
      </c>
    </row>
    <row r="135" s="13" customFormat="1">
      <c r="A135" s="13"/>
      <c r="B135" s="239"/>
      <c r="C135" s="240"/>
      <c r="D135" s="234" t="s">
        <v>139</v>
      </c>
      <c r="E135" s="241" t="s">
        <v>28</v>
      </c>
      <c r="F135" s="242" t="s">
        <v>944</v>
      </c>
      <c r="G135" s="240"/>
      <c r="H135" s="241" t="s">
        <v>28</v>
      </c>
      <c r="I135" s="243"/>
      <c r="J135" s="240"/>
      <c r="K135" s="240"/>
      <c r="L135" s="244"/>
      <c r="M135" s="245"/>
      <c r="N135" s="246"/>
      <c r="O135" s="246"/>
      <c r="P135" s="246"/>
      <c r="Q135" s="246"/>
      <c r="R135" s="246"/>
      <c r="S135" s="246"/>
      <c r="T135" s="247"/>
      <c r="U135" s="13"/>
      <c r="V135" s="13"/>
      <c r="W135" s="13"/>
      <c r="X135" s="13"/>
      <c r="Y135" s="13"/>
      <c r="Z135" s="13"/>
      <c r="AA135" s="13"/>
      <c r="AB135" s="13"/>
      <c r="AC135" s="13"/>
      <c r="AD135" s="13"/>
      <c r="AE135" s="13"/>
      <c r="AT135" s="248" t="s">
        <v>139</v>
      </c>
      <c r="AU135" s="248" t="s">
        <v>84</v>
      </c>
      <c r="AV135" s="13" t="s">
        <v>82</v>
      </c>
      <c r="AW135" s="13" t="s">
        <v>35</v>
      </c>
      <c r="AX135" s="13" t="s">
        <v>74</v>
      </c>
      <c r="AY135" s="248" t="s">
        <v>126</v>
      </c>
    </row>
    <row r="136" s="13" customFormat="1">
      <c r="A136" s="13"/>
      <c r="B136" s="239"/>
      <c r="C136" s="240"/>
      <c r="D136" s="234" t="s">
        <v>139</v>
      </c>
      <c r="E136" s="241" t="s">
        <v>28</v>
      </c>
      <c r="F136" s="242" t="s">
        <v>945</v>
      </c>
      <c r="G136" s="240"/>
      <c r="H136" s="241" t="s">
        <v>28</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139</v>
      </c>
      <c r="AU136" s="248" t="s">
        <v>84</v>
      </c>
      <c r="AV136" s="13" t="s">
        <v>82</v>
      </c>
      <c r="AW136" s="13" t="s">
        <v>35</v>
      </c>
      <c r="AX136" s="13" t="s">
        <v>74</v>
      </c>
      <c r="AY136" s="248" t="s">
        <v>126</v>
      </c>
    </row>
    <row r="137" s="14" customFormat="1">
      <c r="A137" s="14"/>
      <c r="B137" s="249"/>
      <c r="C137" s="250"/>
      <c r="D137" s="234" t="s">
        <v>139</v>
      </c>
      <c r="E137" s="251" t="s">
        <v>28</v>
      </c>
      <c r="F137" s="252" t="s">
        <v>946</v>
      </c>
      <c r="G137" s="250"/>
      <c r="H137" s="253">
        <v>12</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139</v>
      </c>
      <c r="AU137" s="259" t="s">
        <v>84</v>
      </c>
      <c r="AV137" s="14" t="s">
        <v>84</v>
      </c>
      <c r="AW137" s="14" t="s">
        <v>35</v>
      </c>
      <c r="AX137" s="14" t="s">
        <v>74</v>
      </c>
      <c r="AY137" s="259" t="s">
        <v>126</v>
      </c>
    </row>
    <row r="138" s="13" customFormat="1">
      <c r="A138" s="13"/>
      <c r="B138" s="239"/>
      <c r="C138" s="240"/>
      <c r="D138" s="234" t="s">
        <v>139</v>
      </c>
      <c r="E138" s="241" t="s">
        <v>28</v>
      </c>
      <c r="F138" s="242" t="s">
        <v>947</v>
      </c>
      <c r="G138" s="240"/>
      <c r="H138" s="241" t="s">
        <v>28</v>
      </c>
      <c r="I138" s="243"/>
      <c r="J138" s="240"/>
      <c r="K138" s="240"/>
      <c r="L138" s="244"/>
      <c r="M138" s="245"/>
      <c r="N138" s="246"/>
      <c r="O138" s="246"/>
      <c r="P138" s="246"/>
      <c r="Q138" s="246"/>
      <c r="R138" s="246"/>
      <c r="S138" s="246"/>
      <c r="T138" s="247"/>
      <c r="U138" s="13"/>
      <c r="V138" s="13"/>
      <c r="W138" s="13"/>
      <c r="X138" s="13"/>
      <c r="Y138" s="13"/>
      <c r="Z138" s="13"/>
      <c r="AA138" s="13"/>
      <c r="AB138" s="13"/>
      <c r="AC138" s="13"/>
      <c r="AD138" s="13"/>
      <c r="AE138" s="13"/>
      <c r="AT138" s="248" t="s">
        <v>139</v>
      </c>
      <c r="AU138" s="248" t="s">
        <v>84</v>
      </c>
      <c r="AV138" s="13" t="s">
        <v>82</v>
      </c>
      <c r="AW138" s="13" t="s">
        <v>35</v>
      </c>
      <c r="AX138" s="13" t="s">
        <v>74</v>
      </c>
      <c r="AY138" s="248" t="s">
        <v>126</v>
      </c>
    </row>
    <row r="139" s="13" customFormat="1">
      <c r="A139" s="13"/>
      <c r="B139" s="239"/>
      <c r="C139" s="240"/>
      <c r="D139" s="234" t="s">
        <v>139</v>
      </c>
      <c r="E139" s="241" t="s">
        <v>28</v>
      </c>
      <c r="F139" s="242" t="s">
        <v>948</v>
      </c>
      <c r="G139" s="240"/>
      <c r="H139" s="241" t="s">
        <v>28</v>
      </c>
      <c r="I139" s="243"/>
      <c r="J139" s="240"/>
      <c r="K139" s="240"/>
      <c r="L139" s="244"/>
      <c r="M139" s="245"/>
      <c r="N139" s="246"/>
      <c r="O139" s="246"/>
      <c r="P139" s="246"/>
      <c r="Q139" s="246"/>
      <c r="R139" s="246"/>
      <c r="S139" s="246"/>
      <c r="T139" s="247"/>
      <c r="U139" s="13"/>
      <c r="V139" s="13"/>
      <c r="W139" s="13"/>
      <c r="X139" s="13"/>
      <c r="Y139" s="13"/>
      <c r="Z139" s="13"/>
      <c r="AA139" s="13"/>
      <c r="AB139" s="13"/>
      <c r="AC139" s="13"/>
      <c r="AD139" s="13"/>
      <c r="AE139" s="13"/>
      <c r="AT139" s="248" t="s">
        <v>139</v>
      </c>
      <c r="AU139" s="248" t="s">
        <v>84</v>
      </c>
      <c r="AV139" s="13" t="s">
        <v>82</v>
      </c>
      <c r="AW139" s="13" t="s">
        <v>35</v>
      </c>
      <c r="AX139" s="13" t="s">
        <v>74</v>
      </c>
      <c r="AY139" s="248" t="s">
        <v>126</v>
      </c>
    </row>
    <row r="140" s="14" customFormat="1">
      <c r="A140" s="14"/>
      <c r="B140" s="249"/>
      <c r="C140" s="250"/>
      <c r="D140" s="234" t="s">
        <v>139</v>
      </c>
      <c r="E140" s="251" t="s">
        <v>28</v>
      </c>
      <c r="F140" s="252" t="s">
        <v>949</v>
      </c>
      <c r="G140" s="250"/>
      <c r="H140" s="253">
        <v>0.66000000000000003</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139</v>
      </c>
      <c r="AU140" s="259" t="s">
        <v>84</v>
      </c>
      <c r="AV140" s="14" t="s">
        <v>84</v>
      </c>
      <c r="AW140" s="14" t="s">
        <v>35</v>
      </c>
      <c r="AX140" s="14" t="s">
        <v>74</v>
      </c>
      <c r="AY140" s="259" t="s">
        <v>126</v>
      </c>
    </row>
    <row r="141" s="13" customFormat="1">
      <c r="A141" s="13"/>
      <c r="B141" s="239"/>
      <c r="C141" s="240"/>
      <c r="D141" s="234" t="s">
        <v>139</v>
      </c>
      <c r="E141" s="241" t="s">
        <v>28</v>
      </c>
      <c r="F141" s="242" t="s">
        <v>950</v>
      </c>
      <c r="G141" s="240"/>
      <c r="H141" s="241" t="s">
        <v>28</v>
      </c>
      <c r="I141" s="243"/>
      <c r="J141" s="240"/>
      <c r="K141" s="240"/>
      <c r="L141" s="244"/>
      <c r="M141" s="245"/>
      <c r="N141" s="246"/>
      <c r="O141" s="246"/>
      <c r="P141" s="246"/>
      <c r="Q141" s="246"/>
      <c r="R141" s="246"/>
      <c r="S141" s="246"/>
      <c r="T141" s="247"/>
      <c r="U141" s="13"/>
      <c r="V141" s="13"/>
      <c r="W141" s="13"/>
      <c r="X141" s="13"/>
      <c r="Y141" s="13"/>
      <c r="Z141" s="13"/>
      <c r="AA141" s="13"/>
      <c r="AB141" s="13"/>
      <c r="AC141" s="13"/>
      <c r="AD141" s="13"/>
      <c r="AE141" s="13"/>
      <c r="AT141" s="248" t="s">
        <v>139</v>
      </c>
      <c r="AU141" s="248" t="s">
        <v>84</v>
      </c>
      <c r="AV141" s="13" t="s">
        <v>82</v>
      </c>
      <c r="AW141" s="13" t="s">
        <v>35</v>
      </c>
      <c r="AX141" s="13" t="s">
        <v>74</v>
      </c>
      <c r="AY141" s="248" t="s">
        <v>126</v>
      </c>
    </row>
    <row r="142" s="14" customFormat="1">
      <c r="A142" s="14"/>
      <c r="B142" s="249"/>
      <c r="C142" s="250"/>
      <c r="D142" s="234" t="s">
        <v>139</v>
      </c>
      <c r="E142" s="251" t="s">
        <v>28</v>
      </c>
      <c r="F142" s="252" t="s">
        <v>951</v>
      </c>
      <c r="G142" s="250"/>
      <c r="H142" s="253">
        <v>1.8</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139</v>
      </c>
      <c r="AU142" s="259" t="s">
        <v>84</v>
      </c>
      <c r="AV142" s="14" t="s">
        <v>84</v>
      </c>
      <c r="AW142" s="14" t="s">
        <v>35</v>
      </c>
      <c r="AX142" s="14" t="s">
        <v>74</v>
      </c>
      <c r="AY142" s="259" t="s">
        <v>126</v>
      </c>
    </row>
    <row r="143" s="13" customFormat="1">
      <c r="A143" s="13"/>
      <c r="B143" s="239"/>
      <c r="C143" s="240"/>
      <c r="D143" s="234" t="s">
        <v>139</v>
      </c>
      <c r="E143" s="241" t="s">
        <v>28</v>
      </c>
      <c r="F143" s="242" t="s">
        <v>952</v>
      </c>
      <c r="G143" s="240"/>
      <c r="H143" s="241" t="s">
        <v>28</v>
      </c>
      <c r="I143" s="243"/>
      <c r="J143" s="240"/>
      <c r="K143" s="240"/>
      <c r="L143" s="244"/>
      <c r="M143" s="245"/>
      <c r="N143" s="246"/>
      <c r="O143" s="246"/>
      <c r="P143" s="246"/>
      <c r="Q143" s="246"/>
      <c r="R143" s="246"/>
      <c r="S143" s="246"/>
      <c r="T143" s="247"/>
      <c r="U143" s="13"/>
      <c r="V143" s="13"/>
      <c r="W143" s="13"/>
      <c r="X143" s="13"/>
      <c r="Y143" s="13"/>
      <c r="Z143" s="13"/>
      <c r="AA143" s="13"/>
      <c r="AB143" s="13"/>
      <c r="AC143" s="13"/>
      <c r="AD143" s="13"/>
      <c r="AE143" s="13"/>
      <c r="AT143" s="248" t="s">
        <v>139</v>
      </c>
      <c r="AU143" s="248" t="s">
        <v>84</v>
      </c>
      <c r="AV143" s="13" t="s">
        <v>82</v>
      </c>
      <c r="AW143" s="13" t="s">
        <v>35</v>
      </c>
      <c r="AX143" s="13" t="s">
        <v>74</v>
      </c>
      <c r="AY143" s="248" t="s">
        <v>126</v>
      </c>
    </row>
    <row r="144" s="14" customFormat="1">
      <c r="A144" s="14"/>
      <c r="B144" s="249"/>
      <c r="C144" s="250"/>
      <c r="D144" s="234" t="s">
        <v>139</v>
      </c>
      <c r="E144" s="251" t="s">
        <v>28</v>
      </c>
      <c r="F144" s="252" t="s">
        <v>953</v>
      </c>
      <c r="G144" s="250"/>
      <c r="H144" s="253">
        <v>9.1199999999999992</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139</v>
      </c>
      <c r="AU144" s="259" t="s">
        <v>84</v>
      </c>
      <c r="AV144" s="14" t="s">
        <v>84</v>
      </c>
      <c r="AW144" s="14" t="s">
        <v>35</v>
      </c>
      <c r="AX144" s="14" t="s">
        <v>74</v>
      </c>
      <c r="AY144" s="259" t="s">
        <v>126</v>
      </c>
    </row>
    <row r="145" s="15" customFormat="1">
      <c r="A145" s="15"/>
      <c r="B145" s="260"/>
      <c r="C145" s="261"/>
      <c r="D145" s="234" t="s">
        <v>139</v>
      </c>
      <c r="E145" s="262" t="s">
        <v>28</v>
      </c>
      <c r="F145" s="263" t="s">
        <v>155</v>
      </c>
      <c r="G145" s="261"/>
      <c r="H145" s="264">
        <v>23.579999999999998</v>
      </c>
      <c r="I145" s="265"/>
      <c r="J145" s="261"/>
      <c r="K145" s="261"/>
      <c r="L145" s="266"/>
      <c r="M145" s="267"/>
      <c r="N145" s="268"/>
      <c r="O145" s="268"/>
      <c r="P145" s="268"/>
      <c r="Q145" s="268"/>
      <c r="R145" s="268"/>
      <c r="S145" s="268"/>
      <c r="T145" s="269"/>
      <c r="U145" s="15"/>
      <c r="V145" s="15"/>
      <c r="W145" s="15"/>
      <c r="X145" s="15"/>
      <c r="Y145" s="15"/>
      <c r="Z145" s="15"/>
      <c r="AA145" s="15"/>
      <c r="AB145" s="15"/>
      <c r="AC145" s="15"/>
      <c r="AD145" s="15"/>
      <c r="AE145" s="15"/>
      <c r="AT145" s="270" t="s">
        <v>139</v>
      </c>
      <c r="AU145" s="270" t="s">
        <v>84</v>
      </c>
      <c r="AV145" s="15" t="s">
        <v>133</v>
      </c>
      <c r="AW145" s="15" t="s">
        <v>35</v>
      </c>
      <c r="AX145" s="15" t="s">
        <v>82</v>
      </c>
      <c r="AY145" s="270" t="s">
        <v>126</v>
      </c>
    </row>
    <row r="146" s="2" customFormat="1" ht="16.5" customHeight="1">
      <c r="A146" s="40"/>
      <c r="B146" s="41"/>
      <c r="C146" s="221" t="s">
        <v>182</v>
      </c>
      <c r="D146" s="221" t="s">
        <v>128</v>
      </c>
      <c r="E146" s="222" t="s">
        <v>683</v>
      </c>
      <c r="F146" s="223" t="s">
        <v>684</v>
      </c>
      <c r="G146" s="224" t="s">
        <v>144</v>
      </c>
      <c r="H146" s="225">
        <v>34.198999999999998</v>
      </c>
      <c r="I146" s="226"/>
      <c r="J146" s="227">
        <f>ROUND(I146*H146,2)</f>
        <v>0</v>
      </c>
      <c r="K146" s="223" t="s">
        <v>132</v>
      </c>
      <c r="L146" s="46"/>
      <c r="M146" s="228" t="s">
        <v>28</v>
      </c>
      <c r="N146" s="229" t="s">
        <v>47</v>
      </c>
      <c r="O146" s="87"/>
      <c r="P146" s="230">
        <f>O146*H146</f>
        <v>0</v>
      </c>
      <c r="Q146" s="230">
        <v>0.40000000000000002</v>
      </c>
      <c r="R146" s="230">
        <f>Q146*H146</f>
        <v>13.679600000000001</v>
      </c>
      <c r="S146" s="230">
        <v>0</v>
      </c>
      <c r="T146" s="231">
        <f>S146*H146</f>
        <v>0</v>
      </c>
      <c r="U146" s="40"/>
      <c r="V146" s="40"/>
      <c r="W146" s="40"/>
      <c r="X146" s="40"/>
      <c r="Y146" s="40"/>
      <c r="Z146" s="40"/>
      <c r="AA146" s="40"/>
      <c r="AB146" s="40"/>
      <c r="AC146" s="40"/>
      <c r="AD146" s="40"/>
      <c r="AE146" s="40"/>
      <c r="AR146" s="232" t="s">
        <v>133</v>
      </c>
      <c r="AT146" s="232" t="s">
        <v>128</v>
      </c>
      <c r="AU146" s="232" t="s">
        <v>84</v>
      </c>
      <c r="AY146" s="19" t="s">
        <v>126</v>
      </c>
      <c r="BE146" s="233">
        <f>IF(N146="základní",J146,0)</f>
        <v>0</v>
      </c>
      <c r="BF146" s="233">
        <f>IF(N146="snížená",J146,0)</f>
        <v>0</v>
      </c>
      <c r="BG146" s="233">
        <f>IF(N146="zákl. přenesená",J146,0)</f>
        <v>0</v>
      </c>
      <c r="BH146" s="233">
        <f>IF(N146="sníž. přenesená",J146,0)</f>
        <v>0</v>
      </c>
      <c r="BI146" s="233">
        <f>IF(N146="nulová",J146,0)</f>
        <v>0</v>
      </c>
      <c r="BJ146" s="19" t="s">
        <v>133</v>
      </c>
      <c r="BK146" s="233">
        <f>ROUND(I146*H146,2)</f>
        <v>0</v>
      </c>
      <c r="BL146" s="19" t="s">
        <v>133</v>
      </c>
      <c r="BM146" s="232" t="s">
        <v>685</v>
      </c>
    </row>
    <row r="147" s="2" customFormat="1">
      <c r="A147" s="40"/>
      <c r="B147" s="41"/>
      <c r="C147" s="42"/>
      <c r="D147" s="234" t="s">
        <v>135</v>
      </c>
      <c r="E147" s="42"/>
      <c r="F147" s="235" t="s">
        <v>686</v>
      </c>
      <c r="G147" s="42"/>
      <c r="H147" s="42"/>
      <c r="I147" s="139"/>
      <c r="J147" s="42"/>
      <c r="K147" s="42"/>
      <c r="L147" s="46"/>
      <c r="M147" s="236"/>
      <c r="N147" s="237"/>
      <c r="O147" s="87"/>
      <c r="P147" s="87"/>
      <c r="Q147" s="87"/>
      <c r="R147" s="87"/>
      <c r="S147" s="87"/>
      <c r="T147" s="88"/>
      <c r="U147" s="40"/>
      <c r="V147" s="40"/>
      <c r="W147" s="40"/>
      <c r="X147" s="40"/>
      <c r="Y147" s="40"/>
      <c r="Z147" s="40"/>
      <c r="AA147" s="40"/>
      <c r="AB147" s="40"/>
      <c r="AC147" s="40"/>
      <c r="AD147" s="40"/>
      <c r="AE147" s="40"/>
      <c r="AT147" s="19" t="s">
        <v>135</v>
      </c>
      <c r="AU147" s="19" t="s">
        <v>84</v>
      </c>
    </row>
    <row r="148" s="2" customFormat="1">
      <c r="A148" s="40"/>
      <c r="B148" s="41"/>
      <c r="C148" s="42"/>
      <c r="D148" s="234" t="s">
        <v>137</v>
      </c>
      <c r="E148" s="42"/>
      <c r="F148" s="238" t="s">
        <v>687</v>
      </c>
      <c r="G148" s="42"/>
      <c r="H148" s="42"/>
      <c r="I148" s="139"/>
      <c r="J148" s="42"/>
      <c r="K148" s="42"/>
      <c r="L148" s="46"/>
      <c r="M148" s="236"/>
      <c r="N148" s="237"/>
      <c r="O148" s="87"/>
      <c r="P148" s="87"/>
      <c r="Q148" s="87"/>
      <c r="R148" s="87"/>
      <c r="S148" s="87"/>
      <c r="T148" s="88"/>
      <c r="U148" s="40"/>
      <c r="V148" s="40"/>
      <c r="W148" s="40"/>
      <c r="X148" s="40"/>
      <c r="Y148" s="40"/>
      <c r="Z148" s="40"/>
      <c r="AA148" s="40"/>
      <c r="AB148" s="40"/>
      <c r="AC148" s="40"/>
      <c r="AD148" s="40"/>
      <c r="AE148" s="40"/>
      <c r="AT148" s="19" t="s">
        <v>137</v>
      </c>
      <c r="AU148" s="19" t="s">
        <v>84</v>
      </c>
    </row>
    <row r="149" s="13" customFormat="1">
      <c r="A149" s="13"/>
      <c r="B149" s="239"/>
      <c r="C149" s="240"/>
      <c r="D149" s="234" t="s">
        <v>139</v>
      </c>
      <c r="E149" s="241" t="s">
        <v>28</v>
      </c>
      <c r="F149" s="242" t="s">
        <v>954</v>
      </c>
      <c r="G149" s="240"/>
      <c r="H149" s="241" t="s">
        <v>28</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139</v>
      </c>
      <c r="AU149" s="248" t="s">
        <v>84</v>
      </c>
      <c r="AV149" s="13" t="s">
        <v>82</v>
      </c>
      <c r="AW149" s="13" t="s">
        <v>35</v>
      </c>
      <c r="AX149" s="13" t="s">
        <v>74</v>
      </c>
      <c r="AY149" s="248" t="s">
        <v>126</v>
      </c>
    </row>
    <row r="150" s="13" customFormat="1">
      <c r="A150" s="13"/>
      <c r="B150" s="239"/>
      <c r="C150" s="240"/>
      <c r="D150" s="234" t="s">
        <v>139</v>
      </c>
      <c r="E150" s="241" t="s">
        <v>28</v>
      </c>
      <c r="F150" s="242" t="s">
        <v>955</v>
      </c>
      <c r="G150" s="240"/>
      <c r="H150" s="241" t="s">
        <v>28</v>
      </c>
      <c r="I150" s="243"/>
      <c r="J150" s="240"/>
      <c r="K150" s="240"/>
      <c r="L150" s="244"/>
      <c r="M150" s="245"/>
      <c r="N150" s="246"/>
      <c r="O150" s="246"/>
      <c r="P150" s="246"/>
      <c r="Q150" s="246"/>
      <c r="R150" s="246"/>
      <c r="S150" s="246"/>
      <c r="T150" s="247"/>
      <c r="U150" s="13"/>
      <c r="V150" s="13"/>
      <c r="W150" s="13"/>
      <c r="X150" s="13"/>
      <c r="Y150" s="13"/>
      <c r="Z150" s="13"/>
      <c r="AA150" s="13"/>
      <c r="AB150" s="13"/>
      <c r="AC150" s="13"/>
      <c r="AD150" s="13"/>
      <c r="AE150" s="13"/>
      <c r="AT150" s="248" t="s">
        <v>139</v>
      </c>
      <c r="AU150" s="248" t="s">
        <v>84</v>
      </c>
      <c r="AV150" s="13" t="s">
        <v>82</v>
      </c>
      <c r="AW150" s="13" t="s">
        <v>35</v>
      </c>
      <c r="AX150" s="13" t="s">
        <v>74</v>
      </c>
      <c r="AY150" s="248" t="s">
        <v>126</v>
      </c>
    </row>
    <row r="151" s="14" customFormat="1">
      <c r="A151" s="14"/>
      <c r="B151" s="249"/>
      <c r="C151" s="250"/>
      <c r="D151" s="234" t="s">
        <v>139</v>
      </c>
      <c r="E151" s="251" t="s">
        <v>28</v>
      </c>
      <c r="F151" s="252" t="s">
        <v>956</v>
      </c>
      <c r="G151" s="250"/>
      <c r="H151" s="253">
        <v>19.920000000000002</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139</v>
      </c>
      <c r="AU151" s="259" t="s">
        <v>84</v>
      </c>
      <c r="AV151" s="14" t="s">
        <v>84</v>
      </c>
      <c r="AW151" s="14" t="s">
        <v>35</v>
      </c>
      <c r="AX151" s="14" t="s">
        <v>74</v>
      </c>
      <c r="AY151" s="259" t="s">
        <v>126</v>
      </c>
    </row>
    <row r="152" s="13" customFormat="1">
      <c r="A152" s="13"/>
      <c r="B152" s="239"/>
      <c r="C152" s="240"/>
      <c r="D152" s="234" t="s">
        <v>139</v>
      </c>
      <c r="E152" s="241" t="s">
        <v>28</v>
      </c>
      <c r="F152" s="242" t="s">
        <v>957</v>
      </c>
      <c r="G152" s="240"/>
      <c r="H152" s="241" t="s">
        <v>28</v>
      </c>
      <c r="I152" s="243"/>
      <c r="J152" s="240"/>
      <c r="K152" s="240"/>
      <c r="L152" s="244"/>
      <c r="M152" s="245"/>
      <c r="N152" s="246"/>
      <c r="O152" s="246"/>
      <c r="P152" s="246"/>
      <c r="Q152" s="246"/>
      <c r="R152" s="246"/>
      <c r="S152" s="246"/>
      <c r="T152" s="247"/>
      <c r="U152" s="13"/>
      <c r="V152" s="13"/>
      <c r="W152" s="13"/>
      <c r="X152" s="13"/>
      <c r="Y152" s="13"/>
      <c r="Z152" s="13"/>
      <c r="AA152" s="13"/>
      <c r="AB152" s="13"/>
      <c r="AC152" s="13"/>
      <c r="AD152" s="13"/>
      <c r="AE152" s="13"/>
      <c r="AT152" s="248" t="s">
        <v>139</v>
      </c>
      <c r="AU152" s="248" t="s">
        <v>84</v>
      </c>
      <c r="AV152" s="13" t="s">
        <v>82</v>
      </c>
      <c r="AW152" s="13" t="s">
        <v>35</v>
      </c>
      <c r="AX152" s="13" t="s">
        <v>74</v>
      </c>
      <c r="AY152" s="248" t="s">
        <v>126</v>
      </c>
    </row>
    <row r="153" s="14" customFormat="1">
      <c r="A153" s="14"/>
      <c r="B153" s="249"/>
      <c r="C153" s="250"/>
      <c r="D153" s="234" t="s">
        <v>139</v>
      </c>
      <c r="E153" s="251" t="s">
        <v>28</v>
      </c>
      <c r="F153" s="252" t="s">
        <v>958</v>
      </c>
      <c r="G153" s="250"/>
      <c r="H153" s="253">
        <v>14.279</v>
      </c>
      <c r="I153" s="254"/>
      <c r="J153" s="250"/>
      <c r="K153" s="250"/>
      <c r="L153" s="255"/>
      <c r="M153" s="256"/>
      <c r="N153" s="257"/>
      <c r="O153" s="257"/>
      <c r="P153" s="257"/>
      <c r="Q153" s="257"/>
      <c r="R153" s="257"/>
      <c r="S153" s="257"/>
      <c r="T153" s="258"/>
      <c r="U153" s="14"/>
      <c r="V153" s="14"/>
      <c r="W153" s="14"/>
      <c r="X153" s="14"/>
      <c r="Y153" s="14"/>
      <c r="Z153" s="14"/>
      <c r="AA153" s="14"/>
      <c r="AB153" s="14"/>
      <c r="AC153" s="14"/>
      <c r="AD153" s="14"/>
      <c r="AE153" s="14"/>
      <c r="AT153" s="259" t="s">
        <v>139</v>
      </c>
      <c r="AU153" s="259" t="s">
        <v>84</v>
      </c>
      <c r="AV153" s="14" t="s">
        <v>84</v>
      </c>
      <c r="AW153" s="14" t="s">
        <v>35</v>
      </c>
      <c r="AX153" s="14" t="s">
        <v>74</v>
      </c>
      <c r="AY153" s="259" t="s">
        <v>126</v>
      </c>
    </row>
    <row r="154" s="15" customFormat="1">
      <c r="A154" s="15"/>
      <c r="B154" s="260"/>
      <c r="C154" s="261"/>
      <c r="D154" s="234" t="s">
        <v>139</v>
      </c>
      <c r="E154" s="262" t="s">
        <v>28</v>
      </c>
      <c r="F154" s="263" t="s">
        <v>155</v>
      </c>
      <c r="G154" s="261"/>
      <c r="H154" s="264">
        <v>34.198999999999998</v>
      </c>
      <c r="I154" s="265"/>
      <c r="J154" s="261"/>
      <c r="K154" s="261"/>
      <c r="L154" s="266"/>
      <c r="M154" s="267"/>
      <c r="N154" s="268"/>
      <c r="O154" s="268"/>
      <c r="P154" s="268"/>
      <c r="Q154" s="268"/>
      <c r="R154" s="268"/>
      <c r="S154" s="268"/>
      <c r="T154" s="269"/>
      <c r="U154" s="15"/>
      <c r="V154" s="15"/>
      <c r="W154" s="15"/>
      <c r="X154" s="15"/>
      <c r="Y154" s="15"/>
      <c r="Z154" s="15"/>
      <c r="AA154" s="15"/>
      <c r="AB154" s="15"/>
      <c r="AC154" s="15"/>
      <c r="AD154" s="15"/>
      <c r="AE154" s="15"/>
      <c r="AT154" s="270" t="s">
        <v>139</v>
      </c>
      <c r="AU154" s="270" t="s">
        <v>84</v>
      </c>
      <c r="AV154" s="15" t="s">
        <v>133</v>
      </c>
      <c r="AW154" s="15" t="s">
        <v>35</v>
      </c>
      <c r="AX154" s="15" t="s">
        <v>82</v>
      </c>
      <c r="AY154" s="270" t="s">
        <v>126</v>
      </c>
    </row>
    <row r="155" s="2" customFormat="1" ht="16.5" customHeight="1">
      <c r="A155" s="40"/>
      <c r="B155" s="41"/>
      <c r="C155" s="221" t="s">
        <v>171</v>
      </c>
      <c r="D155" s="221" t="s">
        <v>128</v>
      </c>
      <c r="E155" s="222" t="s">
        <v>689</v>
      </c>
      <c r="F155" s="223" t="s">
        <v>690</v>
      </c>
      <c r="G155" s="224" t="s">
        <v>144</v>
      </c>
      <c r="H155" s="225">
        <v>1.5</v>
      </c>
      <c r="I155" s="226"/>
      <c r="J155" s="227">
        <f>ROUND(I155*H155,2)</f>
        <v>0</v>
      </c>
      <c r="K155" s="223" t="s">
        <v>132</v>
      </c>
      <c r="L155" s="46"/>
      <c r="M155" s="228" t="s">
        <v>28</v>
      </c>
      <c r="N155" s="229" t="s">
        <v>47</v>
      </c>
      <c r="O155" s="87"/>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133</v>
      </c>
      <c r="AT155" s="232" t="s">
        <v>128</v>
      </c>
      <c r="AU155" s="232" t="s">
        <v>84</v>
      </c>
      <c r="AY155" s="19" t="s">
        <v>126</v>
      </c>
      <c r="BE155" s="233">
        <f>IF(N155="základní",J155,0)</f>
        <v>0</v>
      </c>
      <c r="BF155" s="233">
        <f>IF(N155="snížená",J155,0)</f>
        <v>0</v>
      </c>
      <c r="BG155" s="233">
        <f>IF(N155="zákl. přenesená",J155,0)</f>
        <v>0</v>
      </c>
      <c r="BH155" s="233">
        <f>IF(N155="sníž. přenesená",J155,0)</f>
        <v>0</v>
      </c>
      <c r="BI155" s="233">
        <f>IF(N155="nulová",J155,0)</f>
        <v>0</v>
      </c>
      <c r="BJ155" s="19" t="s">
        <v>133</v>
      </c>
      <c r="BK155" s="233">
        <f>ROUND(I155*H155,2)</f>
        <v>0</v>
      </c>
      <c r="BL155" s="19" t="s">
        <v>133</v>
      </c>
      <c r="BM155" s="232" t="s">
        <v>691</v>
      </c>
    </row>
    <row r="156" s="2" customFormat="1">
      <c r="A156" s="40"/>
      <c r="B156" s="41"/>
      <c r="C156" s="42"/>
      <c r="D156" s="234" t="s">
        <v>135</v>
      </c>
      <c r="E156" s="42"/>
      <c r="F156" s="235" t="s">
        <v>692</v>
      </c>
      <c r="G156" s="42"/>
      <c r="H156" s="42"/>
      <c r="I156" s="139"/>
      <c r="J156" s="42"/>
      <c r="K156" s="42"/>
      <c r="L156" s="46"/>
      <c r="M156" s="236"/>
      <c r="N156" s="237"/>
      <c r="O156" s="87"/>
      <c r="P156" s="87"/>
      <c r="Q156" s="87"/>
      <c r="R156" s="87"/>
      <c r="S156" s="87"/>
      <c r="T156" s="88"/>
      <c r="U156" s="40"/>
      <c r="V156" s="40"/>
      <c r="W156" s="40"/>
      <c r="X156" s="40"/>
      <c r="Y156" s="40"/>
      <c r="Z156" s="40"/>
      <c r="AA156" s="40"/>
      <c r="AB156" s="40"/>
      <c r="AC156" s="40"/>
      <c r="AD156" s="40"/>
      <c r="AE156" s="40"/>
      <c r="AT156" s="19" t="s">
        <v>135</v>
      </c>
      <c r="AU156" s="19" t="s">
        <v>84</v>
      </c>
    </row>
    <row r="157" s="2" customFormat="1">
      <c r="A157" s="40"/>
      <c r="B157" s="41"/>
      <c r="C157" s="42"/>
      <c r="D157" s="234" t="s">
        <v>137</v>
      </c>
      <c r="E157" s="42"/>
      <c r="F157" s="238" t="s">
        <v>687</v>
      </c>
      <c r="G157" s="42"/>
      <c r="H157" s="42"/>
      <c r="I157" s="139"/>
      <c r="J157" s="42"/>
      <c r="K157" s="42"/>
      <c r="L157" s="46"/>
      <c r="M157" s="236"/>
      <c r="N157" s="237"/>
      <c r="O157" s="87"/>
      <c r="P157" s="87"/>
      <c r="Q157" s="87"/>
      <c r="R157" s="87"/>
      <c r="S157" s="87"/>
      <c r="T157" s="88"/>
      <c r="U157" s="40"/>
      <c r="V157" s="40"/>
      <c r="W157" s="40"/>
      <c r="X157" s="40"/>
      <c r="Y157" s="40"/>
      <c r="Z157" s="40"/>
      <c r="AA157" s="40"/>
      <c r="AB157" s="40"/>
      <c r="AC157" s="40"/>
      <c r="AD157" s="40"/>
      <c r="AE157" s="40"/>
      <c r="AT157" s="19" t="s">
        <v>137</v>
      </c>
      <c r="AU157" s="19" t="s">
        <v>84</v>
      </c>
    </row>
    <row r="158" s="13" customFormat="1">
      <c r="A158" s="13"/>
      <c r="B158" s="239"/>
      <c r="C158" s="240"/>
      <c r="D158" s="234" t="s">
        <v>139</v>
      </c>
      <c r="E158" s="241" t="s">
        <v>28</v>
      </c>
      <c r="F158" s="242" t="s">
        <v>959</v>
      </c>
      <c r="G158" s="240"/>
      <c r="H158" s="241" t="s">
        <v>28</v>
      </c>
      <c r="I158" s="243"/>
      <c r="J158" s="240"/>
      <c r="K158" s="240"/>
      <c r="L158" s="244"/>
      <c r="M158" s="245"/>
      <c r="N158" s="246"/>
      <c r="O158" s="246"/>
      <c r="P158" s="246"/>
      <c r="Q158" s="246"/>
      <c r="R158" s="246"/>
      <c r="S158" s="246"/>
      <c r="T158" s="247"/>
      <c r="U158" s="13"/>
      <c r="V158" s="13"/>
      <c r="W158" s="13"/>
      <c r="X158" s="13"/>
      <c r="Y158" s="13"/>
      <c r="Z158" s="13"/>
      <c r="AA158" s="13"/>
      <c r="AB158" s="13"/>
      <c r="AC158" s="13"/>
      <c r="AD158" s="13"/>
      <c r="AE158" s="13"/>
      <c r="AT158" s="248" t="s">
        <v>139</v>
      </c>
      <c r="AU158" s="248" t="s">
        <v>84</v>
      </c>
      <c r="AV158" s="13" t="s">
        <v>82</v>
      </c>
      <c r="AW158" s="13" t="s">
        <v>35</v>
      </c>
      <c r="AX158" s="13" t="s">
        <v>74</v>
      </c>
      <c r="AY158" s="248" t="s">
        <v>126</v>
      </c>
    </row>
    <row r="159" s="14" customFormat="1">
      <c r="A159" s="14"/>
      <c r="B159" s="249"/>
      <c r="C159" s="250"/>
      <c r="D159" s="234" t="s">
        <v>139</v>
      </c>
      <c r="E159" s="251" t="s">
        <v>28</v>
      </c>
      <c r="F159" s="252" t="s">
        <v>960</v>
      </c>
      <c r="G159" s="250"/>
      <c r="H159" s="253">
        <v>1.5</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139</v>
      </c>
      <c r="AU159" s="259" t="s">
        <v>84</v>
      </c>
      <c r="AV159" s="14" t="s">
        <v>84</v>
      </c>
      <c r="AW159" s="14" t="s">
        <v>35</v>
      </c>
      <c r="AX159" s="14" t="s">
        <v>82</v>
      </c>
      <c r="AY159" s="259" t="s">
        <v>126</v>
      </c>
    </row>
    <row r="160" s="2" customFormat="1" ht="16.5" customHeight="1">
      <c r="A160" s="40"/>
      <c r="B160" s="41"/>
      <c r="C160" s="221" t="s">
        <v>197</v>
      </c>
      <c r="D160" s="221" t="s">
        <v>128</v>
      </c>
      <c r="E160" s="222" t="s">
        <v>699</v>
      </c>
      <c r="F160" s="223" t="s">
        <v>700</v>
      </c>
      <c r="G160" s="224" t="s">
        <v>144</v>
      </c>
      <c r="H160" s="225">
        <v>34.188000000000002</v>
      </c>
      <c r="I160" s="226"/>
      <c r="J160" s="227">
        <f>ROUND(I160*H160,2)</f>
        <v>0</v>
      </c>
      <c r="K160" s="223" t="s">
        <v>132</v>
      </c>
      <c r="L160" s="46"/>
      <c r="M160" s="228" t="s">
        <v>28</v>
      </c>
      <c r="N160" s="229" t="s">
        <v>47</v>
      </c>
      <c r="O160" s="87"/>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133</v>
      </c>
      <c r="AT160" s="232" t="s">
        <v>128</v>
      </c>
      <c r="AU160" s="232" t="s">
        <v>84</v>
      </c>
      <c r="AY160" s="19" t="s">
        <v>126</v>
      </c>
      <c r="BE160" s="233">
        <f>IF(N160="základní",J160,0)</f>
        <v>0</v>
      </c>
      <c r="BF160" s="233">
        <f>IF(N160="snížená",J160,0)</f>
        <v>0</v>
      </c>
      <c r="BG160" s="233">
        <f>IF(N160="zákl. přenesená",J160,0)</f>
        <v>0</v>
      </c>
      <c r="BH160" s="233">
        <f>IF(N160="sníž. přenesená",J160,0)</f>
        <v>0</v>
      </c>
      <c r="BI160" s="233">
        <f>IF(N160="nulová",J160,0)</f>
        <v>0</v>
      </c>
      <c r="BJ160" s="19" t="s">
        <v>133</v>
      </c>
      <c r="BK160" s="233">
        <f>ROUND(I160*H160,2)</f>
        <v>0</v>
      </c>
      <c r="BL160" s="19" t="s">
        <v>133</v>
      </c>
      <c r="BM160" s="232" t="s">
        <v>701</v>
      </c>
    </row>
    <row r="161" s="2" customFormat="1">
      <c r="A161" s="40"/>
      <c r="B161" s="41"/>
      <c r="C161" s="42"/>
      <c r="D161" s="234" t="s">
        <v>135</v>
      </c>
      <c r="E161" s="42"/>
      <c r="F161" s="235" t="s">
        <v>702</v>
      </c>
      <c r="G161" s="42"/>
      <c r="H161" s="42"/>
      <c r="I161" s="139"/>
      <c r="J161" s="42"/>
      <c r="K161" s="42"/>
      <c r="L161" s="46"/>
      <c r="M161" s="236"/>
      <c r="N161" s="237"/>
      <c r="O161" s="87"/>
      <c r="P161" s="87"/>
      <c r="Q161" s="87"/>
      <c r="R161" s="87"/>
      <c r="S161" s="87"/>
      <c r="T161" s="88"/>
      <c r="U161" s="40"/>
      <c r="V161" s="40"/>
      <c r="W161" s="40"/>
      <c r="X161" s="40"/>
      <c r="Y161" s="40"/>
      <c r="Z161" s="40"/>
      <c r="AA161" s="40"/>
      <c r="AB161" s="40"/>
      <c r="AC161" s="40"/>
      <c r="AD161" s="40"/>
      <c r="AE161" s="40"/>
      <c r="AT161" s="19" t="s">
        <v>135</v>
      </c>
      <c r="AU161" s="19" t="s">
        <v>84</v>
      </c>
    </row>
    <row r="162" s="2" customFormat="1">
      <c r="A162" s="40"/>
      <c r="B162" s="41"/>
      <c r="C162" s="42"/>
      <c r="D162" s="234" t="s">
        <v>137</v>
      </c>
      <c r="E162" s="42"/>
      <c r="F162" s="238" t="s">
        <v>703</v>
      </c>
      <c r="G162" s="42"/>
      <c r="H162" s="42"/>
      <c r="I162" s="139"/>
      <c r="J162" s="42"/>
      <c r="K162" s="42"/>
      <c r="L162" s="46"/>
      <c r="M162" s="236"/>
      <c r="N162" s="237"/>
      <c r="O162" s="87"/>
      <c r="P162" s="87"/>
      <c r="Q162" s="87"/>
      <c r="R162" s="87"/>
      <c r="S162" s="87"/>
      <c r="T162" s="88"/>
      <c r="U162" s="40"/>
      <c r="V162" s="40"/>
      <c r="W162" s="40"/>
      <c r="X162" s="40"/>
      <c r="Y162" s="40"/>
      <c r="Z162" s="40"/>
      <c r="AA162" s="40"/>
      <c r="AB162" s="40"/>
      <c r="AC162" s="40"/>
      <c r="AD162" s="40"/>
      <c r="AE162" s="40"/>
      <c r="AT162" s="19" t="s">
        <v>137</v>
      </c>
      <c r="AU162" s="19" t="s">
        <v>84</v>
      </c>
    </row>
    <row r="163" s="13" customFormat="1">
      <c r="A163" s="13"/>
      <c r="B163" s="239"/>
      <c r="C163" s="240"/>
      <c r="D163" s="234" t="s">
        <v>139</v>
      </c>
      <c r="E163" s="241" t="s">
        <v>28</v>
      </c>
      <c r="F163" s="242" t="s">
        <v>961</v>
      </c>
      <c r="G163" s="240"/>
      <c r="H163" s="241" t="s">
        <v>28</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139</v>
      </c>
      <c r="AU163" s="248" t="s">
        <v>84</v>
      </c>
      <c r="AV163" s="13" t="s">
        <v>82</v>
      </c>
      <c r="AW163" s="13" t="s">
        <v>35</v>
      </c>
      <c r="AX163" s="13" t="s">
        <v>74</v>
      </c>
      <c r="AY163" s="248" t="s">
        <v>126</v>
      </c>
    </row>
    <row r="164" s="14" customFormat="1">
      <c r="A164" s="14"/>
      <c r="B164" s="249"/>
      <c r="C164" s="250"/>
      <c r="D164" s="234" t="s">
        <v>139</v>
      </c>
      <c r="E164" s="251" t="s">
        <v>28</v>
      </c>
      <c r="F164" s="252" t="s">
        <v>962</v>
      </c>
      <c r="G164" s="250"/>
      <c r="H164" s="253">
        <v>34.188000000000002</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139</v>
      </c>
      <c r="AU164" s="259" t="s">
        <v>84</v>
      </c>
      <c r="AV164" s="14" t="s">
        <v>84</v>
      </c>
      <c r="AW164" s="14" t="s">
        <v>35</v>
      </c>
      <c r="AX164" s="14" t="s">
        <v>82</v>
      </c>
      <c r="AY164" s="259" t="s">
        <v>126</v>
      </c>
    </row>
    <row r="165" s="2" customFormat="1" ht="16.5" customHeight="1">
      <c r="A165" s="40"/>
      <c r="B165" s="41"/>
      <c r="C165" s="221" t="s">
        <v>227</v>
      </c>
      <c r="D165" s="221" t="s">
        <v>128</v>
      </c>
      <c r="E165" s="222" t="s">
        <v>706</v>
      </c>
      <c r="F165" s="223" t="s">
        <v>707</v>
      </c>
      <c r="G165" s="224" t="s">
        <v>144</v>
      </c>
      <c r="H165" s="225">
        <v>26.847000000000001</v>
      </c>
      <c r="I165" s="226"/>
      <c r="J165" s="227">
        <f>ROUND(I165*H165,2)</f>
        <v>0</v>
      </c>
      <c r="K165" s="223" t="s">
        <v>132</v>
      </c>
      <c r="L165" s="46"/>
      <c r="M165" s="228" t="s">
        <v>28</v>
      </c>
      <c r="N165" s="229" t="s">
        <v>47</v>
      </c>
      <c r="O165" s="87"/>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133</v>
      </c>
      <c r="AT165" s="232" t="s">
        <v>128</v>
      </c>
      <c r="AU165" s="232" t="s">
        <v>84</v>
      </c>
      <c r="AY165" s="19" t="s">
        <v>126</v>
      </c>
      <c r="BE165" s="233">
        <f>IF(N165="základní",J165,0)</f>
        <v>0</v>
      </c>
      <c r="BF165" s="233">
        <f>IF(N165="snížená",J165,0)</f>
        <v>0</v>
      </c>
      <c r="BG165" s="233">
        <f>IF(N165="zákl. přenesená",J165,0)</f>
        <v>0</v>
      </c>
      <c r="BH165" s="233">
        <f>IF(N165="sníž. přenesená",J165,0)</f>
        <v>0</v>
      </c>
      <c r="BI165" s="233">
        <f>IF(N165="nulová",J165,0)</f>
        <v>0</v>
      </c>
      <c r="BJ165" s="19" t="s">
        <v>133</v>
      </c>
      <c r="BK165" s="233">
        <f>ROUND(I165*H165,2)</f>
        <v>0</v>
      </c>
      <c r="BL165" s="19" t="s">
        <v>133</v>
      </c>
      <c r="BM165" s="232" t="s">
        <v>708</v>
      </c>
    </row>
    <row r="166" s="2" customFormat="1">
      <c r="A166" s="40"/>
      <c r="B166" s="41"/>
      <c r="C166" s="42"/>
      <c r="D166" s="234" t="s">
        <v>135</v>
      </c>
      <c r="E166" s="42"/>
      <c r="F166" s="235" t="s">
        <v>709</v>
      </c>
      <c r="G166" s="42"/>
      <c r="H166" s="42"/>
      <c r="I166" s="139"/>
      <c r="J166" s="42"/>
      <c r="K166" s="42"/>
      <c r="L166" s="46"/>
      <c r="M166" s="236"/>
      <c r="N166" s="237"/>
      <c r="O166" s="87"/>
      <c r="P166" s="87"/>
      <c r="Q166" s="87"/>
      <c r="R166" s="87"/>
      <c r="S166" s="87"/>
      <c r="T166" s="88"/>
      <c r="U166" s="40"/>
      <c r="V166" s="40"/>
      <c r="W166" s="40"/>
      <c r="X166" s="40"/>
      <c r="Y166" s="40"/>
      <c r="Z166" s="40"/>
      <c r="AA166" s="40"/>
      <c r="AB166" s="40"/>
      <c r="AC166" s="40"/>
      <c r="AD166" s="40"/>
      <c r="AE166" s="40"/>
      <c r="AT166" s="19" t="s">
        <v>135</v>
      </c>
      <c r="AU166" s="19" t="s">
        <v>84</v>
      </c>
    </row>
    <row r="167" s="2" customFormat="1">
      <c r="A167" s="40"/>
      <c r="B167" s="41"/>
      <c r="C167" s="42"/>
      <c r="D167" s="234" t="s">
        <v>137</v>
      </c>
      <c r="E167" s="42"/>
      <c r="F167" s="238" t="s">
        <v>710</v>
      </c>
      <c r="G167" s="42"/>
      <c r="H167" s="42"/>
      <c r="I167" s="139"/>
      <c r="J167" s="42"/>
      <c r="K167" s="42"/>
      <c r="L167" s="46"/>
      <c r="M167" s="236"/>
      <c r="N167" s="237"/>
      <c r="O167" s="87"/>
      <c r="P167" s="87"/>
      <c r="Q167" s="87"/>
      <c r="R167" s="87"/>
      <c r="S167" s="87"/>
      <c r="T167" s="88"/>
      <c r="U167" s="40"/>
      <c r="V167" s="40"/>
      <c r="W167" s="40"/>
      <c r="X167" s="40"/>
      <c r="Y167" s="40"/>
      <c r="Z167" s="40"/>
      <c r="AA167" s="40"/>
      <c r="AB167" s="40"/>
      <c r="AC167" s="40"/>
      <c r="AD167" s="40"/>
      <c r="AE167" s="40"/>
      <c r="AT167" s="19" t="s">
        <v>137</v>
      </c>
      <c r="AU167" s="19" t="s">
        <v>84</v>
      </c>
    </row>
    <row r="168" s="13" customFormat="1">
      <c r="A168" s="13"/>
      <c r="B168" s="239"/>
      <c r="C168" s="240"/>
      <c r="D168" s="234" t="s">
        <v>139</v>
      </c>
      <c r="E168" s="241" t="s">
        <v>28</v>
      </c>
      <c r="F168" s="242" t="s">
        <v>963</v>
      </c>
      <c r="G168" s="240"/>
      <c r="H168" s="241" t="s">
        <v>28</v>
      </c>
      <c r="I168" s="243"/>
      <c r="J168" s="240"/>
      <c r="K168" s="240"/>
      <c r="L168" s="244"/>
      <c r="M168" s="245"/>
      <c r="N168" s="246"/>
      <c r="O168" s="246"/>
      <c r="P168" s="246"/>
      <c r="Q168" s="246"/>
      <c r="R168" s="246"/>
      <c r="S168" s="246"/>
      <c r="T168" s="247"/>
      <c r="U168" s="13"/>
      <c r="V168" s="13"/>
      <c r="W168" s="13"/>
      <c r="X168" s="13"/>
      <c r="Y168" s="13"/>
      <c r="Z168" s="13"/>
      <c r="AA168" s="13"/>
      <c r="AB168" s="13"/>
      <c r="AC168" s="13"/>
      <c r="AD168" s="13"/>
      <c r="AE168" s="13"/>
      <c r="AT168" s="248" t="s">
        <v>139</v>
      </c>
      <c r="AU168" s="248" t="s">
        <v>84</v>
      </c>
      <c r="AV168" s="13" t="s">
        <v>82</v>
      </c>
      <c r="AW168" s="13" t="s">
        <v>35</v>
      </c>
      <c r="AX168" s="13" t="s">
        <v>74</v>
      </c>
      <c r="AY168" s="248" t="s">
        <v>126</v>
      </c>
    </row>
    <row r="169" s="13" customFormat="1">
      <c r="A169" s="13"/>
      <c r="B169" s="239"/>
      <c r="C169" s="240"/>
      <c r="D169" s="234" t="s">
        <v>139</v>
      </c>
      <c r="E169" s="241" t="s">
        <v>28</v>
      </c>
      <c r="F169" s="242" t="s">
        <v>964</v>
      </c>
      <c r="G169" s="240"/>
      <c r="H169" s="241" t="s">
        <v>28</v>
      </c>
      <c r="I169" s="243"/>
      <c r="J169" s="240"/>
      <c r="K169" s="240"/>
      <c r="L169" s="244"/>
      <c r="M169" s="245"/>
      <c r="N169" s="246"/>
      <c r="O169" s="246"/>
      <c r="P169" s="246"/>
      <c r="Q169" s="246"/>
      <c r="R169" s="246"/>
      <c r="S169" s="246"/>
      <c r="T169" s="247"/>
      <c r="U169" s="13"/>
      <c r="V169" s="13"/>
      <c r="W169" s="13"/>
      <c r="X169" s="13"/>
      <c r="Y169" s="13"/>
      <c r="Z169" s="13"/>
      <c r="AA169" s="13"/>
      <c r="AB169" s="13"/>
      <c r="AC169" s="13"/>
      <c r="AD169" s="13"/>
      <c r="AE169" s="13"/>
      <c r="AT169" s="248" t="s">
        <v>139</v>
      </c>
      <c r="AU169" s="248" t="s">
        <v>84</v>
      </c>
      <c r="AV169" s="13" t="s">
        <v>82</v>
      </c>
      <c r="AW169" s="13" t="s">
        <v>35</v>
      </c>
      <c r="AX169" s="13" t="s">
        <v>74</v>
      </c>
      <c r="AY169" s="248" t="s">
        <v>126</v>
      </c>
    </row>
    <row r="170" s="13" customFormat="1">
      <c r="A170" s="13"/>
      <c r="B170" s="239"/>
      <c r="C170" s="240"/>
      <c r="D170" s="234" t="s">
        <v>139</v>
      </c>
      <c r="E170" s="241" t="s">
        <v>28</v>
      </c>
      <c r="F170" s="242" t="s">
        <v>965</v>
      </c>
      <c r="G170" s="240"/>
      <c r="H170" s="241" t="s">
        <v>28</v>
      </c>
      <c r="I170" s="243"/>
      <c r="J170" s="240"/>
      <c r="K170" s="240"/>
      <c r="L170" s="244"/>
      <c r="M170" s="245"/>
      <c r="N170" s="246"/>
      <c r="O170" s="246"/>
      <c r="P170" s="246"/>
      <c r="Q170" s="246"/>
      <c r="R170" s="246"/>
      <c r="S170" s="246"/>
      <c r="T170" s="247"/>
      <c r="U170" s="13"/>
      <c r="V170" s="13"/>
      <c r="W170" s="13"/>
      <c r="X170" s="13"/>
      <c r="Y170" s="13"/>
      <c r="Z170" s="13"/>
      <c r="AA170" s="13"/>
      <c r="AB170" s="13"/>
      <c r="AC170" s="13"/>
      <c r="AD170" s="13"/>
      <c r="AE170" s="13"/>
      <c r="AT170" s="248" t="s">
        <v>139</v>
      </c>
      <c r="AU170" s="248" t="s">
        <v>84</v>
      </c>
      <c r="AV170" s="13" t="s">
        <v>82</v>
      </c>
      <c r="AW170" s="13" t="s">
        <v>35</v>
      </c>
      <c r="AX170" s="13" t="s">
        <v>74</v>
      </c>
      <c r="AY170" s="248" t="s">
        <v>126</v>
      </c>
    </row>
    <row r="171" s="14" customFormat="1">
      <c r="A171" s="14"/>
      <c r="B171" s="249"/>
      <c r="C171" s="250"/>
      <c r="D171" s="234" t="s">
        <v>139</v>
      </c>
      <c r="E171" s="251" t="s">
        <v>28</v>
      </c>
      <c r="F171" s="252" t="s">
        <v>966</v>
      </c>
      <c r="G171" s="250"/>
      <c r="H171" s="253">
        <v>3.6000000000000001</v>
      </c>
      <c r="I171" s="254"/>
      <c r="J171" s="250"/>
      <c r="K171" s="250"/>
      <c r="L171" s="255"/>
      <c r="M171" s="256"/>
      <c r="N171" s="257"/>
      <c r="O171" s="257"/>
      <c r="P171" s="257"/>
      <c r="Q171" s="257"/>
      <c r="R171" s="257"/>
      <c r="S171" s="257"/>
      <c r="T171" s="258"/>
      <c r="U171" s="14"/>
      <c r="V171" s="14"/>
      <c r="W171" s="14"/>
      <c r="X171" s="14"/>
      <c r="Y171" s="14"/>
      <c r="Z171" s="14"/>
      <c r="AA171" s="14"/>
      <c r="AB171" s="14"/>
      <c r="AC171" s="14"/>
      <c r="AD171" s="14"/>
      <c r="AE171" s="14"/>
      <c r="AT171" s="259" t="s">
        <v>139</v>
      </c>
      <c r="AU171" s="259" t="s">
        <v>84</v>
      </c>
      <c r="AV171" s="14" t="s">
        <v>84</v>
      </c>
      <c r="AW171" s="14" t="s">
        <v>35</v>
      </c>
      <c r="AX171" s="14" t="s">
        <v>74</v>
      </c>
      <c r="AY171" s="259" t="s">
        <v>126</v>
      </c>
    </row>
    <row r="172" s="14" customFormat="1">
      <c r="A172" s="14"/>
      <c r="B172" s="249"/>
      <c r="C172" s="250"/>
      <c r="D172" s="234" t="s">
        <v>139</v>
      </c>
      <c r="E172" s="251" t="s">
        <v>28</v>
      </c>
      <c r="F172" s="252" t="s">
        <v>967</v>
      </c>
      <c r="G172" s="250"/>
      <c r="H172" s="253">
        <v>3.04</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139</v>
      </c>
      <c r="AU172" s="259" t="s">
        <v>84</v>
      </c>
      <c r="AV172" s="14" t="s">
        <v>84</v>
      </c>
      <c r="AW172" s="14" t="s">
        <v>35</v>
      </c>
      <c r="AX172" s="14" t="s">
        <v>74</v>
      </c>
      <c r="AY172" s="259" t="s">
        <v>126</v>
      </c>
    </row>
    <row r="173" s="16" customFormat="1">
      <c r="A173" s="16"/>
      <c r="B173" s="281"/>
      <c r="C173" s="282"/>
      <c r="D173" s="234" t="s">
        <v>139</v>
      </c>
      <c r="E173" s="283" t="s">
        <v>28</v>
      </c>
      <c r="F173" s="284" t="s">
        <v>479</v>
      </c>
      <c r="G173" s="282"/>
      <c r="H173" s="285">
        <v>6.6399999999999997</v>
      </c>
      <c r="I173" s="286"/>
      <c r="J173" s="282"/>
      <c r="K173" s="282"/>
      <c r="L173" s="287"/>
      <c r="M173" s="288"/>
      <c r="N173" s="289"/>
      <c r="O173" s="289"/>
      <c r="P173" s="289"/>
      <c r="Q173" s="289"/>
      <c r="R173" s="289"/>
      <c r="S173" s="289"/>
      <c r="T173" s="290"/>
      <c r="U173" s="16"/>
      <c r="V173" s="16"/>
      <c r="W173" s="16"/>
      <c r="X173" s="16"/>
      <c r="Y173" s="16"/>
      <c r="Z173" s="16"/>
      <c r="AA173" s="16"/>
      <c r="AB173" s="16"/>
      <c r="AC173" s="16"/>
      <c r="AD173" s="16"/>
      <c r="AE173" s="16"/>
      <c r="AT173" s="291" t="s">
        <v>139</v>
      </c>
      <c r="AU173" s="291" t="s">
        <v>84</v>
      </c>
      <c r="AV173" s="16" t="s">
        <v>156</v>
      </c>
      <c r="AW173" s="16" t="s">
        <v>35</v>
      </c>
      <c r="AX173" s="16" t="s">
        <v>74</v>
      </c>
      <c r="AY173" s="291" t="s">
        <v>126</v>
      </c>
    </row>
    <row r="174" s="13" customFormat="1">
      <c r="A174" s="13"/>
      <c r="B174" s="239"/>
      <c r="C174" s="240"/>
      <c r="D174" s="234" t="s">
        <v>139</v>
      </c>
      <c r="E174" s="241" t="s">
        <v>28</v>
      </c>
      <c r="F174" s="242" t="s">
        <v>968</v>
      </c>
      <c r="G174" s="240"/>
      <c r="H174" s="241" t="s">
        <v>28</v>
      </c>
      <c r="I174" s="243"/>
      <c r="J174" s="240"/>
      <c r="K174" s="240"/>
      <c r="L174" s="244"/>
      <c r="M174" s="245"/>
      <c r="N174" s="246"/>
      <c r="O174" s="246"/>
      <c r="P174" s="246"/>
      <c r="Q174" s="246"/>
      <c r="R174" s="246"/>
      <c r="S174" s="246"/>
      <c r="T174" s="247"/>
      <c r="U174" s="13"/>
      <c r="V174" s="13"/>
      <c r="W174" s="13"/>
      <c r="X174" s="13"/>
      <c r="Y174" s="13"/>
      <c r="Z174" s="13"/>
      <c r="AA174" s="13"/>
      <c r="AB174" s="13"/>
      <c r="AC174" s="13"/>
      <c r="AD174" s="13"/>
      <c r="AE174" s="13"/>
      <c r="AT174" s="248" t="s">
        <v>139</v>
      </c>
      <c r="AU174" s="248" t="s">
        <v>84</v>
      </c>
      <c r="AV174" s="13" t="s">
        <v>82</v>
      </c>
      <c r="AW174" s="13" t="s">
        <v>35</v>
      </c>
      <c r="AX174" s="13" t="s">
        <v>74</v>
      </c>
      <c r="AY174" s="248" t="s">
        <v>126</v>
      </c>
    </row>
    <row r="175" s="13" customFormat="1">
      <c r="A175" s="13"/>
      <c r="B175" s="239"/>
      <c r="C175" s="240"/>
      <c r="D175" s="234" t="s">
        <v>139</v>
      </c>
      <c r="E175" s="241" t="s">
        <v>28</v>
      </c>
      <c r="F175" s="242" t="s">
        <v>969</v>
      </c>
      <c r="G175" s="240"/>
      <c r="H175" s="241" t="s">
        <v>28</v>
      </c>
      <c r="I175" s="243"/>
      <c r="J175" s="240"/>
      <c r="K175" s="240"/>
      <c r="L175" s="244"/>
      <c r="M175" s="245"/>
      <c r="N175" s="246"/>
      <c r="O175" s="246"/>
      <c r="P175" s="246"/>
      <c r="Q175" s="246"/>
      <c r="R175" s="246"/>
      <c r="S175" s="246"/>
      <c r="T175" s="247"/>
      <c r="U175" s="13"/>
      <c r="V175" s="13"/>
      <c r="W175" s="13"/>
      <c r="X175" s="13"/>
      <c r="Y175" s="13"/>
      <c r="Z175" s="13"/>
      <c r="AA175" s="13"/>
      <c r="AB175" s="13"/>
      <c r="AC175" s="13"/>
      <c r="AD175" s="13"/>
      <c r="AE175" s="13"/>
      <c r="AT175" s="248" t="s">
        <v>139</v>
      </c>
      <c r="AU175" s="248" t="s">
        <v>84</v>
      </c>
      <c r="AV175" s="13" t="s">
        <v>82</v>
      </c>
      <c r="AW175" s="13" t="s">
        <v>35</v>
      </c>
      <c r="AX175" s="13" t="s">
        <v>74</v>
      </c>
      <c r="AY175" s="248" t="s">
        <v>126</v>
      </c>
    </row>
    <row r="176" s="14" customFormat="1">
      <c r="A176" s="14"/>
      <c r="B176" s="249"/>
      <c r="C176" s="250"/>
      <c r="D176" s="234" t="s">
        <v>139</v>
      </c>
      <c r="E176" s="251" t="s">
        <v>28</v>
      </c>
      <c r="F176" s="252" t="s">
        <v>970</v>
      </c>
      <c r="G176" s="250"/>
      <c r="H176" s="253">
        <v>4.7130000000000001</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139</v>
      </c>
      <c r="AU176" s="259" t="s">
        <v>84</v>
      </c>
      <c r="AV176" s="14" t="s">
        <v>84</v>
      </c>
      <c r="AW176" s="14" t="s">
        <v>35</v>
      </c>
      <c r="AX176" s="14" t="s">
        <v>74</v>
      </c>
      <c r="AY176" s="259" t="s">
        <v>126</v>
      </c>
    </row>
    <row r="177" s="14" customFormat="1">
      <c r="A177" s="14"/>
      <c r="B177" s="249"/>
      <c r="C177" s="250"/>
      <c r="D177" s="234" t="s">
        <v>139</v>
      </c>
      <c r="E177" s="251" t="s">
        <v>28</v>
      </c>
      <c r="F177" s="252" t="s">
        <v>971</v>
      </c>
      <c r="G177" s="250"/>
      <c r="H177" s="253">
        <v>0.90000000000000002</v>
      </c>
      <c r="I177" s="254"/>
      <c r="J177" s="250"/>
      <c r="K177" s="250"/>
      <c r="L177" s="255"/>
      <c r="M177" s="256"/>
      <c r="N177" s="257"/>
      <c r="O177" s="257"/>
      <c r="P177" s="257"/>
      <c r="Q177" s="257"/>
      <c r="R177" s="257"/>
      <c r="S177" s="257"/>
      <c r="T177" s="258"/>
      <c r="U177" s="14"/>
      <c r="V177" s="14"/>
      <c r="W177" s="14"/>
      <c r="X177" s="14"/>
      <c r="Y177" s="14"/>
      <c r="Z177" s="14"/>
      <c r="AA177" s="14"/>
      <c r="AB177" s="14"/>
      <c r="AC177" s="14"/>
      <c r="AD177" s="14"/>
      <c r="AE177" s="14"/>
      <c r="AT177" s="259" t="s">
        <v>139</v>
      </c>
      <c r="AU177" s="259" t="s">
        <v>84</v>
      </c>
      <c r="AV177" s="14" t="s">
        <v>84</v>
      </c>
      <c r="AW177" s="14" t="s">
        <v>35</v>
      </c>
      <c r="AX177" s="14" t="s">
        <v>74</v>
      </c>
      <c r="AY177" s="259" t="s">
        <v>126</v>
      </c>
    </row>
    <row r="178" s="14" customFormat="1">
      <c r="A178" s="14"/>
      <c r="B178" s="249"/>
      <c r="C178" s="250"/>
      <c r="D178" s="234" t="s">
        <v>139</v>
      </c>
      <c r="E178" s="251" t="s">
        <v>28</v>
      </c>
      <c r="F178" s="252" t="s">
        <v>972</v>
      </c>
      <c r="G178" s="250"/>
      <c r="H178" s="253">
        <v>0.59999999999999998</v>
      </c>
      <c r="I178" s="254"/>
      <c r="J178" s="250"/>
      <c r="K178" s="250"/>
      <c r="L178" s="255"/>
      <c r="M178" s="256"/>
      <c r="N178" s="257"/>
      <c r="O178" s="257"/>
      <c r="P178" s="257"/>
      <c r="Q178" s="257"/>
      <c r="R178" s="257"/>
      <c r="S178" s="257"/>
      <c r="T178" s="258"/>
      <c r="U178" s="14"/>
      <c r="V178" s="14"/>
      <c r="W178" s="14"/>
      <c r="X178" s="14"/>
      <c r="Y178" s="14"/>
      <c r="Z178" s="14"/>
      <c r="AA178" s="14"/>
      <c r="AB178" s="14"/>
      <c r="AC178" s="14"/>
      <c r="AD178" s="14"/>
      <c r="AE178" s="14"/>
      <c r="AT178" s="259" t="s">
        <v>139</v>
      </c>
      <c r="AU178" s="259" t="s">
        <v>84</v>
      </c>
      <c r="AV178" s="14" t="s">
        <v>84</v>
      </c>
      <c r="AW178" s="14" t="s">
        <v>35</v>
      </c>
      <c r="AX178" s="14" t="s">
        <v>74</v>
      </c>
      <c r="AY178" s="259" t="s">
        <v>126</v>
      </c>
    </row>
    <row r="179" s="13" customFormat="1">
      <c r="A179" s="13"/>
      <c r="B179" s="239"/>
      <c r="C179" s="240"/>
      <c r="D179" s="234" t="s">
        <v>139</v>
      </c>
      <c r="E179" s="241" t="s">
        <v>28</v>
      </c>
      <c r="F179" s="242" t="s">
        <v>973</v>
      </c>
      <c r="G179" s="240"/>
      <c r="H179" s="241" t="s">
        <v>28</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139</v>
      </c>
      <c r="AU179" s="248" t="s">
        <v>84</v>
      </c>
      <c r="AV179" s="13" t="s">
        <v>82</v>
      </c>
      <c r="AW179" s="13" t="s">
        <v>35</v>
      </c>
      <c r="AX179" s="13" t="s">
        <v>74</v>
      </c>
      <c r="AY179" s="248" t="s">
        <v>126</v>
      </c>
    </row>
    <row r="180" s="14" customFormat="1">
      <c r="A180" s="14"/>
      <c r="B180" s="249"/>
      <c r="C180" s="250"/>
      <c r="D180" s="234" t="s">
        <v>139</v>
      </c>
      <c r="E180" s="251" t="s">
        <v>28</v>
      </c>
      <c r="F180" s="252" t="s">
        <v>974</v>
      </c>
      <c r="G180" s="250"/>
      <c r="H180" s="253">
        <v>1.6000000000000001</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139</v>
      </c>
      <c r="AU180" s="259" t="s">
        <v>84</v>
      </c>
      <c r="AV180" s="14" t="s">
        <v>84</v>
      </c>
      <c r="AW180" s="14" t="s">
        <v>35</v>
      </c>
      <c r="AX180" s="14" t="s">
        <v>74</v>
      </c>
      <c r="AY180" s="259" t="s">
        <v>126</v>
      </c>
    </row>
    <row r="181" s="16" customFormat="1">
      <c r="A181" s="16"/>
      <c r="B181" s="281"/>
      <c r="C181" s="282"/>
      <c r="D181" s="234" t="s">
        <v>139</v>
      </c>
      <c r="E181" s="283" t="s">
        <v>28</v>
      </c>
      <c r="F181" s="284" t="s">
        <v>479</v>
      </c>
      <c r="G181" s="282"/>
      <c r="H181" s="285">
        <v>7.8129999999999997</v>
      </c>
      <c r="I181" s="286"/>
      <c r="J181" s="282"/>
      <c r="K181" s="282"/>
      <c r="L181" s="287"/>
      <c r="M181" s="288"/>
      <c r="N181" s="289"/>
      <c r="O181" s="289"/>
      <c r="P181" s="289"/>
      <c r="Q181" s="289"/>
      <c r="R181" s="289"/>
      <c r="S181" s="289"/>
      <c r="T181" s="290"/>
      <c r="U181" s="16"/>
      <c r="V181" s="16"/>
      <c r="W181" s="16"/>
      <c r="X181" s="16"/>
      <c r="Y181" s="16"/>
      <c r="Z181" s="16"/>
      <c r="AA181" s="16"/>
      <c r="AB181" s="16"/>
      <c r="AC181" s="16"/>
      <c r="AD181" s="16"/>
      <c r="AE181" s="16"/>
      <c r="AT181" s="291" t="s">
        <v>139</v>
      </c>
      <c r="AU181" s="291" t="s">
        <v>84</v>
      </c>
      <c r="AV181" s="16" t="s">
        <v>156</v>
      </c>
      <c r="AW181" s="16" t="s">
        <v>35</v>
      </c>
      <c r="AX181" s="16" t="s">
        <v>74</v>
      </c>
      <c r="AY181" s="291" t="s">
        <v>126</v>
      </c>
    </row>
    <row r="182" s="13" customFormat="1">
      <c r="A182" s="13"/>
      <c r="B182" s="239"/>
      <c r="C182" s="240"/>
      <c r="D182" s="234" t="s">
        <v>139</v>
      </c>
      <c r="E182" s="241" t="s">
        <v>28</v>
      </c>
      <c r="F182" s="242" t="s">
        <v>975</v>
      </c>
      <c r="G182" s="240"/>
      <c r="H182" s="241" t="s">
        <v>28</v>
      </c>
      <c r="I182" s="243"/>
      <c r="J182" s="240"/>
      <c r="K182" s="240"/>
      <c r="L182" s="244"/>
      <c r="M182" s="245"/>
      <c r="N182" s="246"/>
      <c r="O182" s="246"/>
      <c r="P182" s="246"/>
      <c r="Q182" s="246"/>
      <c r="R182" s="246"/>
      <c r="S182" s="246"/>
      <c r="T182" s="247"/>
      <c r="U182" s="13"/>
      <c r="V182" s="13"/>
      <c r="W182" s="13"/>
      <c r="X182" s="13"/>
      <c r="Y182" s="13"/>
      <c r="Z182" s="13"/>
      <c r="AA182" s="13"/>
      <c r="AB182" s="13"/>
      <c r="AC182" s="13"/>
      <c r="AD182" s="13"/>
      <c r="AE182" s="13"/>
      <c r="AT182" s="248" t="s">
        <v>139</v>
      </c>
      <c r="AU182" s="248" t="s">
        <v>84</v>
      </c>
      <c r="AV182" s="13" t="s">
        <v>82</v>
      </c>
      <c r="AW182" s="13" t="s">
        <v>35</v>
      </c>
      <c r="AX182" s="13" t="s">
        <v>74</v>
      </c>
      <c r="AY182" s="248" t="s">
        <v>126</v>
      </c>
    </row>
    <row r="183" s="14" customFormat="1">
      <c r="A183" s="14"/>
      <c r="B183" s="249"/>
      <c r="C183" s="250"/>
      <c r="D183" s="234" t="s">
        <v>139</v>
      </c>
      <c r="E183" s="251" t="s">
        <v>28</v>
      </c>
      <c r="F183" s="252" t="s">
        <v>976</v>
      </c>
      <c r="G183" s="250"/>
      <c r="H183" s="253">
        <v>7.8300000000000001</v>
      </c>
      <c r="I183" s="254"/>
      <c r="J183" s="250"/>
      <c r="K183" s="250"/>
      <c r="L183" s="255"/>
      <c r="M183" s="256"/>
      <c r="N183" s="257"/>
      <c r="O183" s="257"/>
      <c r="P183" s="257"/>
      <c r="Q183" s="257"/>
      <c r="R183" s="257"/>
      <c r="S183" s="257"/>
      <c r="T183" s="258"/>
      <c r="U183" s="14"/>
      <c r="V183" s="14"/>
      <c r="W183" s="14"/>
      <c r="X183" s="14"/>
      <c r="Y183" s="14"/>
      <c r="Z183" s="14"/>
      <c r="AA183" s="14"/>
      <c r="AB183" s="14"/>
      <c r="AC183" s="14"/>
      <c r="AD183" s="14"/>
      <c r="AE183" s="14"/>
      <c r="AT183" s="259" t="s">
        <v>139</v>
      </c>
      <c r="AU183" s="259" t="s">
        <v>84</v>
      </c>
      <c r="AV183" s="14" t="s">
        <v>84</v>
      </c>
      <c r="AW183" s="14" t="s">
        <v>35</v>
      </c>
      <c r="AX183" s="14" t="s">
        <v>74</v>
      </c>
      <c r="AY183" s="259" t="s">
        <v>126</v>
      </c>
    </row>
    <row r="184" s="14" customFormat="1">
      <c r="A184" s="14"/>
      <c r="B184" s="249"/>
      <c r="C184" s="250"/>
      <c r="D184" s="234" t="s">
        <v>139</v>
      </c>
      <c r="E184" s="251" t="s">
        <v>28</v>
      </c>
      <c r="F184" s="252" t="s">
        <v>977</v>
      </c>
      <c r="G184" s="250"/>
      <c r="H184" s="253">
        <v>1.6200000000000001</v>
      </c>
      <c r="I184" s="254"/>
      <c r="J184" s="250"/>
      <c r="K184" s="250"/>
      <c r="L184" s="255"/>
      <c r="M184" s="256"/>
      <c r="N184" s="257"/>
      <c r="O184" s="257"/>
      <c r="P184" s="257"/>
      <c r="Q184" s="257"/>
      <c r="R184" s="257"/>
      <c r="S184" s="257"/>
      <c r="T184" s="258"/>
      <c r="U184" s="14"/>
      <c r="V184" s="14"/>
      <c r="W184" s="14"/>
      <c r="X184" s="14"/>
      <c r="Y184" s="14"/>
      <c r="Z184" s="14"/>
      <c r="AA184" s="14"/>
      <c r="AB184" s="14"/>
      <c r="AC184" s="14"/>
      <c r="AD184" s="14"/>
      <c r="AE184" s="14"/>
      <c r="AT184" s="259" t="s">
        <v>139</v>
      </c>
      <c r="AU184" s="259" t="s">
        <v>84</v>
      </c>
      <c r="AV184" s="14" t="s">
        <v>84</v>
      </c>
      <c r="AW184" s="14" t="s">
        <v>35</v>
      </c>
      <c r="AX184" s="14" t="s">
        <v>74</v>
      </c>
      <c r="AY184" s="259" t="s">
        <v>126</v>
      </c>
    </row>
    <row r="185" s="13" customFormat="1">
      <c r="A185" s="13"/>
      <c r="B185" s="239"/>
      <c r="C185" s="240"/>
      <c r="D185" s="234" t="s">
        <v>139</v>
      </c>
      <c r="E185" s="241" t="s">
        <v>28</v>
      </c>
      <c r="F185" s="242" t="s">
        <v>973</v>
      </c>
      <c r="G185" s="240"/>
      <c r="H185" s="241" t="s">
        <v>28</v>
      </c>
      <c r="I185" s="243"/>
      <c r="J185" s="240"/>
      <c r="K185" s="240"/>
      <c r="L185" s="244"/>
      <c r="M185" s="245"/>
      <c r="N185" s="246"/>
      <c r="O185" s="246"/>
      <c r="P185" s="246"/>
      <c r="Q185" s="246"/>
      <c r="R185" s="246"/>
      <c r="S185" s="246"/>
      <c r="T185" s="247"/>
      <c r="U185" s="13"/>
      <c r="V185" s="13"/>
      <c r="W185" s="13"/>
      <c r="X185" s="13"/>
      <c r="Y185" s="13"/>
      <c r="Z185" s="13"/>
      <c r="AA185" s="13"/>
      <c r="AB185" s="13"/>
      <c r="AC185" s="13"/>
      <c r="AD185" s="13"/>
      <c r="AE185" s="13"/>
      <c r="AT185" s="248" t="s">
        <v>139</v>
      </c>
      <c r="AU185" s="248" t="s">
        <v>84</v>
      </c>
      <c r="AV185" s="13" t="s">
        <v>82</v>
      </c>
      <c r="AW185" s="13" t="s">
        <v>35</v>
      </c>
      <c r="AX185" s="13" t="s">
        <v>74</v>
      </c>
      <c r="AY185" s="248" t="s">
        <v>126</v>
      </c>
    </row>
    <row r="186" s="14" customFormat="1">
      <c r="A186" s="14"/>
      <c r="B186" s="249"/>
      <c r="C186" s="250"/>
      <c r="D186" s="234" t="s">
        <v>139</v>
      </c>
      <c r="E186" s="251" t="s">
        <v>28</v>
      </c>
      <c r="F186" s="252" t="s">
        <v>978</v>
      </c>
      <c r="G186" s="250"/>
      <c r="H186" s="253">
        <v>0.82499999999999996</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139</v>
      </c>
      <c r="AU186" s="259" t="s">
        <v>84</v>
      </c>
      <c r="AV186" s="14" t="s">
        <v>84</v>
      </c>
      <c r="AW186" s="14" t="s">
        <v>35</v>
      </c>
      <c r="AX186" s="14" t="s">
        <v>74</v>
      </c>
      <c r="AY186" s="259" t="s">
        <v>126</v>
      </c>
    </row>
    <row r="187" s="16" customFormat="1">
      <c r="A187" s="16"/>
      <c r="B187" s="281"/>
      <c r="C187" s="282"/>
      <c r="D187" s="234" t="s">
        <v>139</v>
      </c>
      <c r="E187" s="283" t="s">
        <v>28</v>
      </c>
      <c r="F187" s="284" t="s">
        <v>479</v>
      </c>
      <c r="G187" s="282"/>
      <c r="H187" s="285">
        <v>10.275</v>
      </c>
      <c r="I187" s="286"/>
      <c r="J187" s="282"/>
      <c r="K187" s="282"/>
      <c r="L187" s="287"/>
      <c r="M187" s="288"/>
      <c r="N187" s="289"/>
      <c r="O187" s="289"/>
      <c r="P187" s="289"/>
      <c r="Q187" s="289"/>
      <c r="R187" s="289"/>
      <c r="S187" s="289"/>
      <c r="T187" s="290"/>
      <c r="U187" s="16"/>
      <c r="V187" s="16"/>
      <c r="W187" s="16"/>
      <c r="X187" s="16"/>
      <c r="Y187" s="16"/>
      <c r="Z187" s="16"/>
      <c r="AA187" s="16"/>
      <c r="AB187" s="16"/>
      <c r="AC187" s="16"/>
      <c r="AD187" s="16"/>
      <c r="AE187" s="16"/>
      <c r="AT187" s="291" t="s">
        <v>139</v>
      </c>
      <c r="AU187" s="291" t="s">
        <v>84</v>
      </c>
      <c r="AV187" s="16" t="s">
        <v>156</v>
      </c>
      <c r="AW187" s="16" t="s">
        <v>35</v>
      </c>
      <c r="AX187" s="16" t="s">
        <v>74</v>
      </c>
      <c r="AY187" s="291" t="s">
        <v>126</v>
      </c>
    </row>
    <row r="188" s="13" customFormat="1">
      <c r="A188" s="13"/>
      <c r="B188" s="239"/>
      <c r="C188" s="240"/>
      <c r="D188" s="234" t="s">
        <v>139</v>
      </c>
      <c r="E188" s="241" t="s">
        <v>28</v>
      </c>
      <c r="F188" s="242" t="s">
        <v>979</v>
      </c>
      <c r="G188" s="240"/>
      <c r="H188" s="241" t="s">
        <v>28</v>
      </c>
      <c r="I188" s="243"/>
      <c r="J188" s="240"/>
      <c r="K188" s="240"/>
      <c r="L188" s="244"/>
      <c r="M188" s="245"/>
      <c r="N188" s="246"/>
      <c r="O188" s="246"/>
      <c r="P188" s="246"/>
      <c r="Q188" s="246"/>
      <c r="R188" s="246"/>
      <c r="S188" s="246"/>
      <c r="T188" s="247"/>
      <c r="U188" s="13"/>
      <c r="V188" s="13"/>
      <c r="W188" s="13"/>
      <c r="X188" s="13"/>
      <c r="Y188" s="13"/>
      <c r="Z188" s="13"/>
      <c r="AA188" s="13"/>
      <c r="AB188" s="13"/>
      <c r="AC188" s="13"/>
      <c r="AD188" s="13"/>
      <c r="AE188" s="13"/>
      <c r="AT188" s="248" t="s">
        <v>139</v>
      </c>
      <c r="AU188" s="248" t="s">
        <v>84</v>
      </c>
      <c r="AV188" s="13" t="s">
        <v>82</v>
      </c>
      <c r="AW188" s="13" t="s">
        <v>35</v>
      </c>
      <c r="AX188" s="13" t="s">
        <v>74</v>
      </c>
      <c r="AY188" s="248" t="s">
        <v>126</v>
      </c>
    </row>
    <row r="189" s="14" customFormat="1">
      <c r="A189" s="14"/>
      <c r="B189" s="249"/>
      <c r="C189" s="250"/>
      <c r="D189" s="234" t="s">
        <v>139</v>
      </c>
      <c r="E189" s="251" t="s">
        <v>28</v>
      </c>
      <c r="F189" s="252" t="s">
        <v>980</v>
      </c>
      <c r="G189" s="250"/>
      <c r="H189" s="253">
        <v>0.12</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139</v>
      </c>
      <c r="AU189" s="259" t="s">
        <v>84</v>
      </c>
      <c r="AV189" s="14" t="s">
        <v>84</v>
      </c>
      <c r="AW189" s="14" t="s">
        <v>35</v>
      </c>
      <c r="AX189" s="14" t="s">
        <v>74</v>
      </c>
      <c r="AY189" s="259" t="s">
        <v>126</v>
      </c>
    </row>
    <row r="190" s="16" customFormat="1">
      <c r="A190" s="16"/>
      <c r="B190" s="281"/>
      <c r="C190" s="282"/>
      <c r="D190" s="234" t="s">
        <v>139</v>
      </c>
      <c r="E190" s="283" t="s">
        <v>28</v>
      </c>
      <c r="F190" s="284" t="s">
        <v>479</v>
      </c>
      <c r="G190" s="282"/>
      <c r="H190" s="285">
        <v>0.12</v>
      </c>
      <c r="I190" s="286"/>
      <c r="J190" s="282"/>
      <c r="K190" s="282"/>
      <c r="L190" s="287"/>
      <c r="M190" s="288"/>
      <c r="N190" s="289"/>
      <c r="O190" s="289"/>
      <c r="P190" s="289"/>
      <c r="Q190" s="289"/>
      <c r="R190" s="289"/>
      <c r="S190" s="289"/>
      <c r="T190" s="290"/>
      <c r="U190" s="16"/>
      <c r="V190" s="16"/>
      <c r="W190" s="16"/>
      <c r="X190" s="16"/>
      <c r="Y190" s="16"/>
      <c r="Z190" s="16"/>
      <c r="AA190" s="16"/>
      <c r="AB190" s="16"/>
      <c r="AC190" s="16"/>
      <c r="AD190" s="16"/>
      <c r="AE190" s="16"/>
      <c r="AT190" s="291" t="s">
        <v>139</v>
      </c>
      <c r="AU190" s="291" t="s">
        <v>84</v>
      </c>
      <c r="AV190" s="16" t="s">
        <v>156</v>
      </c>
      <c r="AW190" s="16" t="s">
        <v>35</v>
      </c>
      <c r="AX190" s="16" t="s">
        <v>74</v>
      </c>
      <c r="AY190" s="291" t="s">
        <v>126</v>
      </c>
    </row>
    <row r="191" s="13" customFormat="1">
      <c r="A191" s="13"/>
      <c r="B191" s="239"/>
      <c r="C191" s="240"/>
      <c r="D191" s="234" t="s">
        <v>139</v>
      </c>
      <c r="E191" s="241" t="s">
        <v>28</v>
      </c>
      <c r="F191" s="242" t="s">
        <v>931</v>
      </c>
      <c r="G191" s="240"/>
      <c r="H191" s="241" t="s">
        <v>28</v>
      </c>
      <c r="I191" s="243"/>
      <c r="J191" s="240"/>
      <c r="K191" s="240"/>
      <c r="L191" s="244"/>
      <c r="M191" s="245"/>
      <c r="N191" s="246"/>
      <c r="O191" s="246"/>
      <c r="P191" s="246"/>
      <c r="Q191" s="246"/>
      <c r="R191" s="246"/>
      <c r="S191" s="246"/>
      <c r="T191" s="247"/>
      <c r="U191" s="13"/>
      <c r="V191" s="13"/>
      <c r="W191" s="13"/>
      <c r="X191" s="13"/>
      <c r="Y191" s="13"/>
      <c r="Z191" s="13"/>
      <c r="AA191" s="13"/>
      <c r="AB191" s="13"/>
      <c r="AC191" s="13"/>
      <c r="AD191" s="13"/>
      <c r="AE191" s="13"/>
      <c r="AT191" s="248" t="s">
        <v>139</v>
      </c>
      <c r="AU191" s="248" t="s">
        <v>84</v>
      </c>
      <c r="AV191" s="13" t="s">
        <v>82</v>
      </c>
      <c r="AW191" s="13" t="s">
        <v>35</v>
      </c>
      <c r="AX191" s="13" t="s">
        <v>74</v>
      </c>
      <c r="AY191" s="248" t="s">
        <v>126</v>
      </c>
    </row>
    <row r="192" s="14" customFormat="1">
      <c r="A192" s="14"/>
      <c r="B192" s="249"/>
      <c r="C192" s="250"/>
      <c r="D192" s="234" t="s">
        <v>139</v>
      </c>
      <c r="E192" s="251" t="s">
        <v>28</v>
      </c>
      <c r="F192" s="252" t="s">
        <v>932</v>
      </c>
      <c r="G192" s="250"/>
      <c r="H192" s="253">
        <v>0.35999999999999999</v>
      </c>
      <c r="I192" s="254"/>
      <c r="J192" s="250"/>
      <c r="K192" s="250"/>
      <c r="L192" s="255"/>
      <c r="M192" s="256"/>
      <c r="N192" s="257"/>
      <c r="O192" s="257"/>
      <c r="P192" s="257"/>
      <c r="Q192" s="257"/>
      <c r="R192" s="257"/>
      <c r="S192" s="257"/>
      <c r="T192" s="258"/>
      <c r="U192" s="14"/>
      <c r="V192" s="14"/>
      <c r="W192" s="14"/>
      <c r="X192" s="14"/>
      <c r="Y192" s="14"/>
      <c r="Z192" s="14"/>
      <c r="AA192" s="14"/>
      <c r="AB192" s="14"/>
      <c r="AC192" s="14"/>
      <c r="AD192" s="14"/>
      <c r="AE192" s="14"/>
      <c r="AT192" s="259" t="s">
        <v>139</v>
      </c>
      <c r="AU192" s="259" t="s">
        <v>84</v>
      </c>
      <c r="AV192" s="14" t="s">
        <v>84</v>
      </c>
      <c r="AW192" s="14" t="s">
        <v>35</v>
      </c>
      <c r="AX192" s="14" t="s">
        <v>74</v>
      </c>
      <c r="AY192" s="259" t="s">
        <v>126</v>
      </c>
    </row>
    <row r="193" s="16" customFormat="1">
      <c r="A193" s="16"/>
      <c r="B193" s="281"/>
      <c r="C193" s="282"/>
      <c r="D193" s="234" t="s">
        <v>139</v>
      </c>
      <c r="E193" s="283" t="s">
        <v>28</v>
      </c>
      <c r="F193" s="284" t="s">
        <v>479</v>
      </c>
      <c r="G193" s="282"/>
      <c r="H193" s="285">
        <v>0.35999999999999999</v>
      </c>
      <c r="I193" s="286"/>
      <c r="J193" s="282"/>
      <c r="K193" s="282"/>
      <c r="L193" s="287"/>
      <c r="M193" s="288"/>
      <c r="N193" s="289"/>
      <c r="O193" s="289"/>
      <c r="P193" s="289"/>
      <c r="Q193" s="289"/>
      <c r="R193" s="289"/>
      <c r="S193" s="289"/>
      <c r="T193" s="290"/>
      <c r="U193" s="16"/>
      <c r="V193" s="16"/>
      <c r="W193" s="16"/>
      <c r="X193" s="16"/>
      <c r="Y193" s="16"/>
      <c r="Z193" s="16"/>
      <c r="AA193" s="16"/>
      <c r="AB193" s="16"/>
      <c r="AC193" s="16"/>
      <c r="AD193" s="16"/>
      <c r="AE193" s="16"/>
      <c r="AT193" s="291" t="s">
        <v>139</v>
      </c>
      <c r="AU193" s="291" t="s">
        <v>84</v>
      </c>
      <c r="AV193" s="16" t="s">
        <v>156</v>
      </c>
      <c r="AW193" s="16" t="s">
        <v>35</v>
      </c>
      <c r="AX193" s="16" t="s">
        <v>74</v>
      </c>
      <c r="AY193" s="291" t="s">
        <v>126</v>
      </c>
    </row>
    <row r="194" s="13" customFormat="1">
      <c r="A194" s="13"/>
      <c r="B194" s="239"/>
      <c r="C194" s="240"/>
      <c r="D194" s="234" t="s">
        <v>139</v>
      </c>
      <c r="E194" s="241" t="s">
        <v>28</v>
      </c>
      <c r="F194" s="242" t="s">
        <v>981</v>
      </c>
      <c r="G194" s="240"/>
      <c r="H194" s="241" t="s">
        <v>28</v>
      </c>
      <c r="I194" s="243"/>
      <c r="J194" s="240"/>
      <c r="K194" s="240"/>
      <c r="L194" s="244"/>
      <c r="M194" s="245"/>
      <c r="N194" s="246"/>
      <c r="O194" s="246"/>
      <c r="P194" s="246"/>
      <c r="Q194" s="246"/>
      <c r="R194" s="246"/>
      <c r="S194" s="246"/>
      <c r="T194" s="247"/>
      <c r="U194" s="13"/>
      <c r="V194" s="13"/>
      <c r="W194" s="13"/>
      <c r="X194" s="13"/>
      <c r="Y194" s="13"/>
      <c r="Z194" s="13"/>
      <c r="AA194" s="13"/>
      <c r="AB194" s="13"/>
      <c r="AC194" s="13"/>
      <c r="AD194" s="13"/>
      <c r="AE194" s="13"/>
      <c r="AT194" s="248" t="s">
        <v>139</v>
      </c>
      <c r="AU194" s="248" t="s">
        <v>84</v>
      </c>
      <c r="AV194" s="13" t="s">
        <v>82</v>
      </c>
      <c r="AW194" s="13" t="s">
        <v>35</v>
      </c>
      <c r="AX194" s="13" t="s">
        <v>74</v>
      </c>
      <c r="AY194" s="248" t="s">
        <v>126</v>
      </c>
    </row>
    <row r="195" s="14" customFormat="1">
      <c r="A195" s="14"/>
      <c r="B195" s="249"/>
      <c r="C195" s="250"/>
      <c r="D195" s="234" t="s">
        <v>139</v>
      </c>
      <c r="E195" s="251" t="s">
        <v>28</v>
      </c>
      <c r="F195" s="252" t="s">
        <v>982</v>
      </c>
      <c r="G195" s="250"/>
      <c r="H195" s="253">
        <v>0.75</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139</v>
      </c>
      <c r="AU195" s="259" t="s">
        <v>84</v>
      </c>
      <c r="AV195" s="14" t="s">
        <v>84</v>
      </c>
      <c r="AW195" s="14" t="s">
        <v>35</v>
      </c>
      <c r="AX195" s="14" t="s">
        <v>74</v>
      </c>
      <c r="AY195" s="259" t="s">
        <v>126</v>
      </c>
    </row>
    <row r="196" s="13" customFormat="1">
      <c r="A196" s="13"/>
      <c r="B196" s="239"/>
      <c r="C196" s="240"/>
      <c r="D196" s="234" t="s">
        <v>139</v>
      </c>
      <c r="E196" s="241" t="s">
        <v>28</v>
      </c>
      <c r="F196" s="242" t="s">
        <v>973</v>
      </c>
      <c r="G196" s="240"/>
      <c r="H196" s="241" t="s">
        <v>28</v>
      </c>
      <c r="I196" s="243"/>
      <c r="J196" s="240"/>
      <c r="K196" s="240"/>
      <c r="L196" s="244"/>
      <c r="M196" s="245"/>
      <c r="N196" s="246"/>
      <c r="O196" s="246"/>
      <c r="P196" s="246"/>
      <c r="Q196" s="246"/>
      <c r="R196" s="246"/>
      <c r="S196" s="246"/>
      <c r="T196" s="247"/>
      <c r="U196" s="13"/>
      <c r="V196" s="13"/>
      <c r="W196" s="13"/>
      <c r="X196" s="13"/>
      <c r="Y196" s="13"/>
      <c r="Z196" s="13"/>
      <c r="AA196" s="13"/>
      <c r="AB196" s="13"/>
      <c r="AC196" s="13"/>
      <c r="AD196" s="13"/>
      <c r="AE196" s="13"/>
      <c r="AT196" s="248" t="s">
        <v>139</v>
      </c>
      <c r="AU196" s="248" t="s">
        <v>84</v>
      </c>
      <c r="AV196" s="13" t="s">
        <v>82</v>
      </c>
      <c r="AW196" s="13" t="s">
        <v>35</v>
      </c>
      <c r="AX196" s="13" t="s">
        <v>74</v>
      </c>
      <c r="AY196" s="248" t="s">
        <v>126</v>
      </c>
    </row>
    <row r="197" s="14" customFormat="1">
      <c r="A197" s="14"/>
      <c r="B197" s="249"/>
      <c r="C197" s="250"/>
      <c r="D197" s="234" t="s">
        <v>139</v>
      </c>
      <c r="E197" s="251" t="s">
        <v>28</v>
      </c>
      <c r="F197" s="252" t="s">
        <v>983</v>
      </c>
      <c r="G197" s="250"/>
      <c r="H197" s="253">
        <v>0.219</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139</v>
      </c>
      <c r="AU197" s="259" t="s">
        <v>84</v>
      </c>
      <c r="AV197" s="14" t="s">
        <v>84</v>
      </c>
      <c r="AW197" s="14" t="s">
        <v>35</v>
      </c>
      <c r="AX197" s="14" t="s">
        <v>74</v>
      </c>
      <c r="AY197" s="259" t="s">
        <v>126</v>
      </c>
    </row>
    <row r="198" s="16" customFormat="1">
      <c r="A198" s="16"/>
      <c r="B198" s="281"/>
      <c r="C198" s="282"/>
      <c r="D198" s="234" t="s">
        <v>139</v>
      </c>
      <c r="E198" s="283" t="s">
        <v>28</v>
      </c>
      <c r="F198" s="284" t="s">
        <v>479</v>
      </c>
      <c r="G198" s="282"/>
      <c r="H198" s="285">
        <v>0.96899999999999997</v>
      </c>
      <c r="I198" s="286"/>
      <c r="J198" s="282"/>
      <c r="K198" s="282"/>
      <c r="L198" s="287"/>
      <c r="M198" s="288"/>
      <c r="N198" s="289"/>
      <c r="O198" s="289"/>
      <c r="P198" s="289"/>
      <c r="Q198" s="289"/>
      <c r="R198" s="289"/>
      <c r="S198" s="289"/>
      <c r="T198" s="290"/>
      <c r="U198" s="16"/>
      <c r="V198" s="16"/>
      <c r="W198" s="16"/>
      <c r="X198" s="16"/>
      <c r="Y198" s="16"/>
      <c r="Z198" s="16"/>
      <c r="AA198" s="16"/>
      <c r="AB198" s="16"/>
      <c r="AC198" s="16"/>
      <c r="AD198" s="16"/>
      <c r="AE198" s="16"/>
      <c r="AT198" s="291" t="s">
        <v>139</v>
      </c>
      <c r="AU198" s="291" t="s">
        <v>84</v>
      </c>
      <c r="AV198" s="16" t="s">
        <v>156</v>
      </c>
      <c r="AW198" s="16" t="s">
        <v>35</v>
      </c>
      <c r="AX198" s="16" t="s">
        <v>74</v>
      </c>
      <c r="AY198" s="291" t="s">
        <v>126</v>
      </c>
    </row>
    <row r="199" s="13" customFormat="1">
      <c r="A199" s="13"/>
      <c r="B199" s="239"/>
      <c r="C199" s="240"/>
      <c r="D199" s="234" t="s">
        <v>139</v>
      </c>
      <c r="E199" s="241" t="s">
        <v>28</v>
      </c>
      <c r="F199" s="242" t="s">
        <v>984</v>
      </c>
      <c r="G199" s="240"/>
      <c r="H199" s="241" t="s">
        <v>28</v>
      </c>
      <c r="I199" s="243"/>
      <c r="J199" s="240"/>
      <c r="K199" s="240"/>
      <c r="L199" s="244"/>
      <c r="M199" s="245"/>
      <c r="N199" s="246"/>
      <c r="O199" s="246"/>
      <c r="P199" s="246"/>
      <c r="Q199" s="246"/>
      <c r="R199" s="246"/>
      <c r="S199" s="246"/>
      <c r="T199" s="247"/>
      <c r="U199" s="13"/>
      <c r="V199" s="13"/>
      <c r="W199" s="13"/>
      <c r="X199" s="13"/>
      <c r="Y199" s="13"/>
      <c r="Z199" s="13"/>
      <c r="AA199" s="13"/>
      <c r="AB199" s="13"/>
      <c r="AC199" s="13"/>
      <c r="AD199" s="13"/>
      <c r="AE199" s="13"/>
      <c r="AT199" s="248" t="s">
        <v>139</v>
      </c>
      <c r="AU199" s="248" t="s">
        <v>84</v>
      </c>
      <c r="AV199" s="13" t="s">
        <v>82</v>
      </c>
      <c r="AW199" s="13" t="s">
        <v>35</v>
      </c>
      <c r="AX199" s="13" t="s">
        <v>74</v>
      </c>
      <c r="AY199" s="248" t="s">
        <v>126</v>
      </c>
    </row>
    <row r="200" s="14" customFormat="1">
      <c r="A200" s="14"/>
      <c r="B200" s="249"/>
      <c r="C200" s="250"/>
      <c r="D200" s="234" t="s">
        <v>139</v>
      </c>
      <c r="E200" s="251" t="s">
        <v>28</v>
      </c>
      <c r="F200" s="252" t="s">
        <v>985</v>
      </c>
      <c r="G200" s="250"/>
      <c r="H200" s="253">
        <v>0.41999999999999998</v>
      </c>
      <c r="I200" s="254"/>
      <c r="J200" s="250"/>
      <c r="K200" s="250"/>
      <c r="L200" s="255"/>
      <c r="M200" s="256"/>
      <c r="N200" s="257"/>
      <c r="O200" s="257"/>
      <c r="P200" s="257"/>
      <c r="Q200" s="257"/>
      <c r="R200" s="257"/>
      <c r="S200" s="257"/>
      <c r="T200" s="258"/>
      <c r="U200" s="14"/>
      <c r="V200" s="14"/>
      <c r="W200" s="14"/>
      <c r="X200" s="14"/>
      <c r="Y200" s="14"/>
      <c r="Z200" s="14"/>
      <c r="AA200" s="14"/>
      <c r="AB200" s="14"/>
      <c r="AC200" s="14"/>
      <c r="AD200" s="14"/>
      <c r="AE200" s="14"/>
      <c r="AT200" s="259" t="s">
        <v>139</v>
      </c>
      <c r="AU200" s="259" t="s">
        <v>84</v>
      </c>
      <c r="AV200" s="14" t="s">
        <v>84</v>
      </c>
      <c r="AW200" s="14" t="s">
        <v>35</v>
      </c>
      <c r="AX200" s="14" t="s">
        <v>74</v>
      </c>
      <c r="AY200" s="259" t="s">
        <v>126</v>
      </c>
    </row>
    <row r="201" s="14" customFormat="1">
      <c r="A201" s="14"/>
      <c r="B201" s="249"/>
      <c r="C201" s="250"/>
      <c r="D201" s="234" t="s">
        <v>139</v>
      </c>
      <c r="E201" s="251" t="s">
        <v>28</v>
      </c>
      <c r="F201" s="252" t="s">
        <v>937</v>
      </c>
      <c r="G201" s="250"/>
      <c r="H201" s="253">
        <v>0.25</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139</v>
      </c>
      <c r="AU201" s="259" t="s">
        <v>84</v>
      </c>
      <c r="AV201" s="14" t="s">
        <v>84</v>
      </c>
      <c r="AW201" s="14" t="s">
        <v>35</v>
      </c>
      <c r="AX201" s="14" t="s">
        <v>74</v>
      </c>
      <c r="AY201" s="259" t="s">
        <v>126</v>
      </c>
    </row>
    <row r="202" s="16" customFormat="1">
      <c r="A202" s="16"/>
      <c r="B202" s="281"/>
      <c r="C202" s="282"/>
      <c r="D202" s="234" t="s">
        <v>139</v>
      </c>
      <c r="E202" s="283" t="s">
        <v>28</v>
      </c>
      <c r="F202" s="284" t="s">
        <v>479</v>
      </c>
      <c r="G202" s="282"/>
      <c r="H202" s="285">
        <v>0.67000000000000004</v>
      </c>
      <c r="I202" s="286"/>
      <c r="J202" s="282"/>
      <c r="K202" s="282"/>
      <c r="L202" s="287"/>
      <c r="M202" s="288"/>
      <c r="N202" s="289"/>
      <c r="O202" s="289"/>
      <c r="P202" s="289"/>
      <c r="Q202" s="289"/>
      <c r="R202" s="289"/>
      <c r="S202" s="289"/>
      <c r="T202" s="290"/>
      <c r="U202" s="16"/>
      <c r="V202" s="16"/>
      <c r="W202" s="16"/>
      <c r="X202" s="16"/>
      <c r="Y202" s="16"/>
      <c r="Z202" s="16"/>
      <c r="AA202" s="16"/>
      <c r="AB202" s="16"/>
      <c r="AC202" s="16"/>
      <c r="AD202" s="16"/>
      <c r="AE202" s="16"/>
      <c r="AT202" s="291" t="s">
        <v>139</v>
      </c>
      <c r="AU202" s="291" t="s">
        <v>84</v>
      </c>
      <c r="AV202" s="16" t="s">
        <v>156</v>
      </c>
      <c r="AW202" s="16" t="s">
        <v>35</v>
      </c>
      <c r="AX202" s="16" t="s">
        <v>74</v>
      </c>
      <c r="AY202" s="291" t="s">
        <v>126</v>
      </c>
    </row>
    <row r="203" s="15" customFormat="1">
      <c r="A203" s="15"/>
      <c r="B203" s="260"/>
      <c r="C203" s="261"/>
      <c r="D203" s="234" t="s">
        <v>139</v>
      </c>
      <c r="E203" s="262" t="s">
        <v>28</v>
      </c>
      <c r="F203" s="263" t="s">
        <v>155</v>
      </c>
      <c r="G203" s="261"/>
      <c r="H203" s="264">
        <v>26.847000000000001</v>
      </c>
      <c r="I203" s="265"/>
      <c r="J203" s="261"/>
      <c r="K203" s="261"/>
      <c r="L203" s="266"/>
      <c r="M203" s="267"/>
      <c r="N203" s="268"/>
      <c r="O203" s="268"/>
      <c r="P203" s="268"/>
      <c r="Q203" s="268"/>
      <c r="R203" s="268"/>
      <c r="S203" s="268"/>
      <c r="T203" s="269"/>
      <c r="U203" s="15"/>
      <c r="V203" s="15"/>
      <c r="W203" s="15"/>
      <c r="X203" s="15"/>
      <c r="Y203" s="15"/>
      <c r="Z203" s="15"/>
      <c r="AA203" s="15"/>
      <c r="AB203" s="15"/>
      <c r="AC203" s="15"/>
      <c r="AD203" s="15"/>
      <c r="AE203" s="15"/>
      <c r="AT203" s="270" t="s">
        <v>139</v>
      </c>
      <c r="AU203" s="270" t="s">
        <v>84</v>
      </c>
      <c r="AV203" s="15" t="s">
        <v>133</v>
      </c>
      <c r="AW203" s="15" t="s">
        <v>35</v>
      </c>
      <c r="AX203" s="15" t="s">
        <v>82</v>
      </c>
      <c r="AY203" s="270" t="s">
        <v>126</v>
      </c>
    </row>
    <row r="204" s="2" customFormat="1" ht="16.5" customHeight="1">
      <c r="A204" s="40"/>
      <c r="B204" s="41"/>
      <c r="C204" s="221" t="s">
        <v>233</v>
      </c>
      <c r="D204" s="221" t="s">
        <v>128</v>
      </c>
      <c r="E204" s="222" t="s">
        <v>717</v>
      </c>
      <c r="F204" s="223" t="s">
        <v>718</v>
      </c>
      <c r="G204" s="224" t="s">
        <v>144</v>
      </c>
      <c r="H204" s="225">
        <v>8.0540000000000003</v>
      </c>
      <c r="I204" s="226"/>
      <c r="J204" s="227">
        <f>ROUND(I204*H204,2)</f>
        <v>0</v>
      </c>
      <c r="K204" s="223" t="s">
        <v>132</v>
      </c>
      <c r="L204" s="46"/>
      <c r="M204" s="228" t="s">
        <v>28</v>
      </c>
      <c r="N204" s="229" t="s">
        <v>47</v>
      </c>
      <c r="O204" s="87"/>
      <c r="P204" s="230">
        <f>O204*H204</f>
        <v>0</v>
      </c>
      <c r="Q204" s="230">
        <v>0</v>
      </c>
      <c r="R204" s="230">
        <f>Q204*H204</f>
        <v>0</v>
      </c>
      <c r="S204" s="230">
        <v>0</v>
      </c>
      <c r="T204" s="231">
        <f>S204*H204</f>
        <v>0</v>
      </c>
      <c r="U204" s="40"/>
      <c r="V204" s="40"/>
      <c r="W204" s="40"/>
      <c r="X204" s="40"/>
      <c r="Y204" s="40"/>
      <c r="Z204" s="40"/>
      <c r="AA204" s="40"/>
      <c r="AB204" s="40"/>
      <c r="AC204" s="40"/>
      <c r="AD204" s="40"/>
      <c r="AE204" s="40"/>
      <c r="AR204" s="232" t="s">
        <v>133</v>
      </c>
      <c r="AT204" s="232" t="s">
        <v>128</v>
      </c>
      <c r="AU204" s="232" t="s">
        <v>84</v>
      </c>
      <c r="AY204" s="19" t="s">
        <v>126</v>
      </c>
      <c r="BE204" s="233">
        <f>IF(N204="základní",J204,0)</f>
        <v>0</v>
      </c>
      <c r="BF204" s="233">
        <f>IF(N204="snížená",J204,0)</f>
        <v>0</v>
      </c>
      <c r="BG204" s="233">
        <f>IF(N204="zákl. přenesená",J204,0)</f>
        <v>0</v>
      </c>
      <c r="BH204" s="233">
        <f>IF(N204="sníž. přenesená",J204,0)</f>
        <v>0</v>
      </c>
      <c r="BI204" s="233">
        <f>IF(N204="nulová",J204,0)</f>
        <v>0</v>
      </c>
      <c r="BJ204" s="19" t="s">
        <v>133</v>
      </c>
      <c r="BK204" s="233">
        <f>ROUND(I204*H204,2)</f>
        <v>0</v>
      </c>
      <c r="BL204" s="19" t="s">
        <v>133</v>
      </c>
      <c r="BM204" s="232" t="s">
        <v>719</v>
      </c>
    </row>
    <row r="205" s="2" customFormat="1">
      <c r="A205" s="40"/>
      <c r="B205" s="41"/>
      <c r="C205" s="42"/>
      <c r="D205" s="234" t="s">
        <v>135</v>
      </c>
      <c r="E205" s="42"/>
      <c r="F205" s="235" t="s">
        <v>720</v>
      </c>
      <c r="G205" s="42"/>
      <c r="H205" s="42"/>
      <c r="I205" s="139"/>
      <c r="J205" s="42"/>
      <c r="K205" s="42"/>
      <c r="L205" s="46"/>
      <c r="M205" s="236"/>
      <c r="N205" s="237"/>
      <c r="O205" s="87"/>
      <c r="P205" s="87"/>
      <c r="Q205" s="87"/>
      <c r="R205" s="87"/>
      <c r="S205" s="87"/>
      <c r="T205" s="88"/>
      <c r="U205" s="40"/>
      <c r="V205" s="40"/>
      <c r="W205" s="40"/>
      <c r="X205" s="40"/>
      <c r="Y205" s="40"/>
      <c r="Z205" s="40"/>
      <c r="AA205" s="40"/>
      <c r="AB205" s="40"/>
      <c r="AC205" s="40"/>
      <c r="AD205" s="40"/>
      <c r="AE205" s="40"/>
      <c r="AT205" s="19" t="s">
        <v>135</v>
      </c>
      <c r="AU205" s="19" t="s">
        <v>84</v>
      </c>
    </row>
    <row r="206" s="2" customFormat="1">
      <c r="A206" s="40"/>
      <c r="B206" s="41"/>
      <c r="C206" s="42"/>
      <c r="D206" s="234" t="s">
        <v>137</v>
      </c>
      <c r="E206" s="42"/>
      <c r="F206" s="238" t="s">
        <v>710</v>
      </c>
      <c r="G206" s="42"/>
      <c r="H206" s="42"/>
      <c r="I206" s="139"/>
      <c r="J206" s="42"/>
      <c r="K206" s="42"/>
      <c r="L206" s="46"/>
      <c r="M206" s="236"/>
      <c r="N206" s="237"/>
      <c r="O206" s="87"/>
      <c r="P206" s="87"/>
      <c r="Q206" s="87"/>
      <c r="R206" s="87"/>
      <c r="S206" s="87"/>
      <c r="T206" s="88"/>
      <c r="U206" s="40"/>
      <c r="V206" s="40"/>
      <c r="W206" s="40"/>
      <c r="X206" s="40"/>
      <c r="Y206" s="40"/>
      <c r="Z206" s="40"/>
      <c r="AA206" s="40"/>
      <c r="AB206" s="40"/>
      <c r="AC206" s="40"/>
      <c r="AD206" s="40"/>
      <c r="AE206" s="40"/>
      <c r="AT206" s="19" t="s">
        <v>137</v>
      </c>
      <c r="AU206" s="19" t="s">
        <v>84</v>
      </c>
    </row>
    <row r="207" s="14" customFormat="1">
      <c r="A207" s="14"/>
      <c r="B207" s="249"/>
      <c r="C207" s="250"/>
      <c r="D207" s="234" t="s">
        <v>139</v>
      </c>
      <c r="E207" s="250"/>
      <c r="F207" s="252" t="s">
        <v>986</v>
      </c>
      <c r="G207" s="250"/>
      <c r="H207" s="253">
        <v>8.0540000000000003</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139</v>
      </c>
      <c r="AU207" s="259" t="s">
        <v>84</v>
      </c>
      <c r="AV207" s="14" t="s">
        <v>84</v>
      </c>
      <c r="AW207" s="14" t="s">
        <v>4</v>
      </c>
      <c r="AX207" s="14" t="s">
        <v>82</v>
      </c>
      <c r="AY207" s="259" t="s">
        <v>126</v>
      </c>
    </row>
    <row r="208" s="2" customFormat="1" ht="16.5" customHeight="1">
      <c r="A208" s="40"/>
      <c r="B208" s="41"/>
      <c r="C208" s="221" t="s">
        <v>240</v>
      </c>
      <c r="D208" s="221" t="s">
        <v>128</v>
      </c>
      <c r="E208" s="222" t="s">
        <v>722</v>
      </c>
      <c r="F208" s="223" t="s">
        <v>723</v>
      </c>
      <c r="G208" s="224" t="s">
        <v>144</v>
      </c>
      <c r="H208" s="225">
        <v>2.48</v>
      </c>
      <c r="I208" s="226"/>
      <c r="J208" s="227">
        <f>ROUND(I208*H208,2)</f>
        <v>0</v>
      </c>
      <c r="K208" s="223" t="s">
        <v>132</v>
      </c>
      <c r="L208" s="46"/>
      <c r="M208" s="228" t="s">
        <v>28</v>
      </c>
      <c r="N208" s="229" t="s">
        <v>47</v>
      </c>
      <c r="O208" s="87"/>
      <c r="P208" s="230">
        <f>O208*H208</f>
        <v>0</v>
      </c>
      <c r="Q208" s="230">
        <v>0</v>
      </c>
      <c r="R208" s="230">
        <f>Q208*H208</f>
        <v>0</v>
      </c>
      <c r="S208" s="230">
        <v>0</v>
      </c>
      <c r="T208" s="231">
        <f>S208*H208</f>
        <v>0</v>
      </c>
      <c r="U208" s="40"/>
      <c r="V208" s="40"/>
      <c r="W208" s="40"/>
      <c r="X208" s="40"/>
      <c r="Y208" s="40"/>
      <c r="Z208" s="40"/>
      <c r="AA208" s="40"/>
      <c r="AB208" s="40"/>
      <c r="AC208" s="40"/>
      <c r="AD208" s="40"/>
      <c r="AE208" s="40"/>
      <c r="AR208" s="232" t="s">
        <v>133</v>
      </c>
      <c r="AT208" s="232" t="s">
        <v>128</v>
      </c>
      <c r="AU208" s="232" t="s">
        <v>84</v>
      </c>
      <c r="AY208" s="19" t="s">
        <v>126</v>
      </c>
      <c r="BE208" s="233">
        <f>IF(N208="základní",J208,0)</f>
        <v>0</v>
      </c>
      <c r="BF208" s="233">
        <f>IF(N208="snížená",J208,0)</f>
        <v>0</v>
      </c>
      <c r="BG208" s="233">
        <f>IF(N208="zákl. přenesená",J208,0)</f>
        <v>0</v>
      </c>
      <c r="BH208" s="233">
        <f>IF(N208="sníž. přenesená",J208,0)</f>
        <v>0</v>
      </c>
      <c r="BI208" s="233">
        <f>IF(N208="nulová",J208,0)</f>
        <v>0</v>
      </c>
      <c r="BJ208" s="19" t="s">
        <v>133</v>
      </c>
      <c r="BK208" s="233">
        <f>ROUND(I208*H208,2)</f>
        <v>0</v>
      </c>
      <c r="BL208" s="19" t="s">
        <v>133</v>
      </c>
      <c r="BM208" s="232" t="s">
        <v>724</v>
      </c>
    </row>
    <row r="209" s="2" customFormat="1">
      <c r="A209" s="40"/>
      <c r="B209" s="41"/>
      <c r="C209" s="42"/>
      <c r="D209" s="234" t="s">
        <v>135</v>
      </c>
      <c r="E209" s="42"/>
      <c r="F209" s="235" t="s">
        <v>725</v>
      </c>
      <c r="G209" s="42"/>
      <c r="H209" s="42"/>
      <c r="I209" s="139"/>
      <c r="J209" s="42"/>
      <c r="K209" s="42"/>
      <c r="L209" s="46"/>
      <c r="M209" s="236"/>
      <c r="N209" s="237"/>
      <c r="O209" s="87"/>
      <c r="P209" s="87"/>
      <c r="Q209" s="87"/>
      <c r="R209" s="87"/>
      <c r="S209" s="87"/>
      <c r="T209" s="88"/>
      <c r="U209" s="40"/>
      <c r="V209" s="40"/>
      <c r="W209" s="40"/>
      <c r="X209" s="40"/>
      <c r="Y209" s="40"/>
      <c r="Z209" s="40"/>
      <c r="AA209" s="40"/>
      <c r="AB209" s="40"/>
      <c r="AC209" s="40"/>
      <c r="AD209" s="40"/>
      <c r="AE209" s="40"/>
      <c r="AT209" s="19" t="s">
        <v>135</v>
      </c>
      <c r="AU209" s="19" t="s">
        <v>84</v>
      </c>
    </row>
    <row r="210" s="2" customFormat="1">
      <c r="A210" s="40"/>
      <c r="B210" s="41"/>
      <c r="C210" s="42"/>
      <c r="D210" s="234" t="s">
        <v>137</v>
      </c>
      <c r="E210" s="42"/>
      <c r="F210" s="238" t="s">
        <v>726</v>
      </c>
      <c r="G210" s="42"/>
      <c r="H210" s="42"/>
      <c r="I210" s="139"/>
      <c r="J210" s="42"/>
      <c r="K210" s="42"/>
      <c r="L210" s="46"/>
      <c r="M210" s="236"/>
      <c r="N210" s="237"/>
      <c r="O210" s="87"/>
      <c r="P210" s="87"/>
      <c r="Q210" s="87"/>
      <c r="R210" s="87"/>
      <c r="S210" s="87"/>
      <c r="T210" s="88"/>
      <c r="U210" s="40"/>
      <c r="V210" s="40"/>
      <c r="W210" s="40"/>
      <c r="X210" s="40"/>
      <c r="Y210" s="40"/>
      <c r="Z210" s="40"/>
      <c r="AA210" s="40"/>
      <c r="AB210" s="40"/>
      <c r="AC210" s="40"/>
      <c r="AD210" s="40"/>
      <c r="AE210" s="40"/>
      <c r="AT210" s="19" t="s">
        <v>137</v>
      </c>
      <c r="AU210" s="19" t="s">
        <v>84</v>
      </c>
    </row>
    <row r="211" s="13" customFormat="1">
      <c r="A211" s="13"/>
      <c r="B211" s="239"/>
      <c r="C211" s="240"/>
      <c r="D211" s="234" t="s">
        <v>139</v>
      </c>
      <c r="E211" s="241" t="s">
        <v>28</v>
      </c>
      <c r="F211" s="242" t="s">
        <v>987</v>
      </c>
      <c r="G211" s="240"/>
      <c r="H211" s="241" t="s">
        <v>28</v>
      </c>
      <c r="I211" s="243"/>
      <c r="J211" s="240"/>
      <c r="K211" s="240"/>
      <c r="L211" s="244"/>
      <c r="M211" s="245"/>
      <c r="N211" s="246"/>
      <c r="O211" s="246"/>
      <c r="P211" s="246"/>
      <c r="Q211" s="246"/>
      <c r="R211" s="246"/>
      <c r="S211" s="246"/>
      <c r="T211" s="247"/>
      <c r="U211" s="13"/>
      <c r="V211" s="13"/>
      <c r="W211" s="13"/>
      <c r="X211" s="13"/>
      <c r="Y211" s="13"/>
      <c r="Z211" s="13"/>
      <c r="AA211" s="13"/>
      <c r="AB211" s="13"/>
      <c r="AC211" s="13"/>
      <c r="AD211" s="13"/>
      <c r="AE211" s="13"/>
      <c r="AT211" s="248" t="s">
        <v>139</v>
      </c>
      <c r="AU211" s="248" t="s">
        <v>84</v>
      </c>
      <c r="AV211" s="13" t="s">
        <v>82</v>
      </c>
      <c r="AW211" s="13" t="s">
        <v>35</v>
      </c>
      <c r="AX211" s="13" t="s">
        <v>74</v>
      </c>
      <c r="AY211" s="248" t="s">
        <v>126</v>
      </c>
    </row>
    <row r="212" s="14" customFormat="1">
      <c r="A212" s="14"/>
      <c r="B212" s="249"/>
      <c r="C212" s="250"/>
      <c r="D212" s="234" t="s">
        <v>139</v>
      </c>
      <c r="E212" s="251" t="s">
        <v>28</v>
      </c>
      <c r="F212" s="252" t="s">
        <v>988</v>
      </c>
      <c r="G212" s="250"/>
      <c r="H212" s="253">
        <v>2.48</v>
      </c>
      <c r="I212" s="254"/>
      <c r="J212" s="250"/>
      <c r="K212" s="250"/>
      <c r="L212" s="255"/>
      <c r="M212" s="256"/>
      <c r="N212" s="257"/>
      <c r="O212" s="257"/>
      <c r="P212" s="257"/>
      <c r="Q212" s="257"/>
      <c r="R212" s="257"/>
      <c r="S212" s="257"/>
      <c r="T212" s="258"/>
      <c r="U212" s="14"/>
      <c r="V212" s="14"/>
      <c r="W212" s="14"/>
      <c r="X212" s="14"/>
      <c r="Y212" s="14"/>
      <c r="Z212" s="14"/>
      <c r="AA212" s="14"/>
      <c r="AB212" s="14"/>
      <c r="AC212" s="14"/>
      <c r="AD212" s="14"/>
      <c r="AE212" s="14"/>
      <c r="AT212" s="259" t="s">
        <v>139</v>
      </c>
      <c r="AU212" s="259" t="s">
        <v>84</v>
      </c>
      <c r="AV212" s="14" t="s">
        <v>84</v>
      </c>
      <c r="AW212" s="14" t="s">
        <v>35</v>
      </c>
      <c r="AX212" s="14" t="s">
        <v>82</v>
      </c>
      <c r="AY212" s="259" t="s">
        <v>126</v>
      </c>
    </row>
    <row r="213" s="2" customFormat="1" ht="16.5" customHeight="1">
      <c r="A213" s="40"/>
      <c r="B213" s="41"/>
      <c r="C213" s="221" t="s">
        <v>247</v>
      </c>
      <c r="D213" s="221" t="s">
        <v>128</v>
      </c>
      <c r="E213" s="222" t="s">
        <v>729</v>
      </c>
      <c r="F213" s="223" t="s">
        <v>730</v>
      </c>
      <c r="G213" s="224" t="s">
        <v>144</v>
      </c>
      <c r="H213" s="225">
        <v>0.74399999999999999</v>
      </c>
      <c r="I213" s="226"/>
      <c r="J213" s="227">
        <f>ROUND(I213*H213,2)</f>
        <v>0</v>
      </c>
      <c r="K213" s="223" t="s">
        <v>132</v>
      </c>
      <c r="L213" s="46"/>
      <c r="M213" s="228" t="s">
        <v>28</v>
      </c>
      <c r="N213" s="229" t="s">
        <v>47</v>
      </c>
      <c r="O213" s="87"/>
      <c r="P213" s="230">
        <f>O213*H213</f>
        <v>0</v>
      </c>
      <c r="Q213" s="230">
        <v>0</v>
      </c>
      <c r="R213" s="230">
        <f>Q213*H213</f>
        <v>0</v>
      </c>
      <c r="S213" s="230">
        <v>0</v>
      </c>
      <c r="T213" s="231">
        <f>S213*H213</f>
        <v>0</v>
      </c>
      <c r="U213" s="40"/>
      <c r="V213" s="40"/>
      <c r="W213" s="40"/>
      <c r="X213" s="40"/>
      <c r="Y213" s="40"/>
      <c r="Z213" s="40"/>
      <c r="AA213" s="40"/>
      <c r="AB213" s="40"/>
      <c r="AC213" s="40"/>
      <c r="AD213" s="40"/>
      <c r="AE213" s="40"/>
      <c r="AR213" s="232" t="s">
        <v>133</v>
      </c>
      <c r="AT213" s="232" t="s">
        <v>128</v>
      </c>
      <c r="AU213" s="232" t="s">
        <v>84</v>
      </c>
      <c r="AY213" s="19" t="s">
        <v>126</v>
      </c>
      <c r="BE213" s="233">
        <f>IF(N213="základní",J213,0)</f>
        <v>0</v>
      </c>
      <c r="BF213" s="233">
        <f>IF(N213="snížená",J213,0)</f>
        <v>0</v>
      </c>
      <c r="BG213" s="233">
        <f>IF(N213="zákl. přenesená",J213,0)</f>
        <v>0</v>
      </c>
      <c r="BH213" s="233">
        <f>IF(N213="sníž. přenesená",J213,0)</f>
        <v>0</v>
      </c>
      <c r="BI213" s="233">
        <f>IF(N213="nulová",J213,0)</f>
        <v>0</v>
      </c>
      <c r="BJ213" s="19" t="s">
        <v>133</v>
      </c>
      <c r="BK213" s="233">
        <f>ROUND(I213*H213,2)</f>
        <v>0</v>
      </c>
      <c r="BL213" s="19" t="s">
        <v>133</v>
      </c>
      <c r="BM213" s="232" t="s">
        <v>731</v>
      </c>
    </row>
    <row r="214" s="2" customFormat="1">
      <c r="A214" s="40"/>
      <c r="B214" s="41"/>
      <c r="C214" s="42"/>
      <c r="D214" s="234" t="s">
        <v>135</v>
      </c>
      <c r="E214" s="42"/>
      <c r="F214" s="235" t="s">
        <v>732</v>
      </c>
      <c r="G214" s="42"/>
      <c r="H214" s="42"/>
      <c r="I214" s="139"/>
      <c r="J214" s="42"/>
      <c r="K214" s="42"/>
      <c r="L214" s="46"/>
      <c r="M214" s="236"/>
      <c r="N214" s="237"/>
      <c r="O214" s="87"/>
      <c r="P214" s="87"/>
      <c r="Q214" s="87"/>
      <c r="R214" s="87"/>
      <c r="S214" s="87"/>
      <c r="T214" s="88"/>
      <c r="U214" s="40"/>
      <c r="V214" s="40"/>
      <c r="W214" s="40"/>
      <c r="X214" s="40"/>
      <c r="Y214" s="40"/>
      <c r="Z214" s="40"/>
      <c r="AA214" s="40"/>
      <c r="AB214" s="40"/>
      <c r="AC214" s="40"/>
      <c r="AD214" s="40"/>
      <c r="AE214" s="40"/>
      <c r="AT214" s="19" t="s">
        <v>135</v>
      </c>
      <c r="AU214" s="19" t="s">
        <v>84</v>
      </c>
    </row>
    <row r="215" s="2" customFormat="1">
      <c r="A215" s="40"/>
      <c r="B215" s="41"/>
      <c r="C215" s="42"/>
      <c r="D215" s="234" t="s">
        <v>137</v>
      </c>
      <c r="E215" s="42"/>
      <c r="F215" s="238" t="s">
        <v>726</v>
      </c>
      <c r="G215" s="42"/>
      <c r="H215" s="42"/>
      <c r="I215" s="139"/>
      <c r="J215" s="42"/>
      <c r="K215" s="42"/>
      <c r="L215" s="46"/>
      <c r="M215" s="236"/>
      <c r="N215" s="237"/>
      <c r="O215" s="87"/>
      <c r="P215" s="87"/>
      <c r="Q215" s="87"/>
      <c r="R215" s="87"/>
      <c r="S215" s="87"/>
      <c r="T215" s="88"/>
      <c r="U215" s="40"/>
      <c r="V215" s="40"/>
      <c r="W215" s="40"/>
      <c r="X215" s="40"/>
      <c r="Y215" s="40"/>
      <c r="Z215" s="40"/>
      <c r="AA215" s="40"/>
      <c r="AB215" s="40"/>
      <c r="AC215" s="40"/>
      <c r="AD215" s="40"/>
      <c r="AE215" s="40"/>
      <c r="AT215" s="19" t="s">
        <v>137</v>
      </c>
      <c r="AU215" s="19" t="s">
        <v>84</v>
      </c>
    </row>
    <row r="216" s="14" customFormat="1">
      <c r="A216" s="14"/>
      <c r="B216" s="249"/>
      <c r="C216" s="250"/>
      <c r="D216" s="234" t="s">
        <v>139</v>
      </c>
      <c r="E216" s="250"/>
      <c r="F216" s="252" t="s">
        <v>989</v>
      </c>
      <c r="G216" s="250"/>
      <c r="H216" s="253">
        <v>0.74399999999999999</v>
      </c>
      <c r="I216" s="254"/>
      <c r="J216" s="250"/>
      <c r="K216" s="250"/>
      <c r="L216" s="255"/>
      <c r="M216" s="256"/>
      <c r="N216" s="257"/>
      <c r="O216" s="257"/>
      <c r="P216" s="257"/>
      <c r="Q216" s="257"/>
      <c r="R216" s="257"/>
      <c r="S216" s="257"/>
      <c r="T216" s="258"/>
      <c r="U216" s="14"/>
      <c r="V216" s="14"/>
      <c r="W216" s="14"/>
      <c r="X216" s="14"/>
      <c r="Y216" s="14"/>
      <c r="Z216" s="14"/>
      <c r="AA216" s="14"/>
      <c r="AB216" s="14"/>
      <c r="AC216" s="14"/>
      <c r="AD216" s="14"/>
      <c r="AE216" s="14"/>
      <c r="AT216" s="259" t="s">
        <v>139</v>
      </c>
      <c r="AU216" s="259" t="s">
        <v>84</v>
      </c>
      <c r="AV216" s="14" t="s">
        <v>84</v>
      </c>
      <c r="AW216" s="14" t="s">
        <v>4</v>
      </c>
      <c r="AX216" s="14" t="s">
        <v>82</v>
      </c>
      <c r="AY216" s="259" t="s">
        <v>126</v>
      </c>
    </row>
    <row r="217" s="2" customFormat="1" ht="16.5" customHeight="1">
      <c r="A217" s="40"/>
      <c r="B217" s="41"/>
      <c r="C217" s="221" t="s">
        <v>254</v>
      </c>
      <c r="D217" s="221" t="s">
        <v>128</v>
      </c>
      <c r="E217" s="222" t="s">
        <v>990</v>
      </c>
      <c r="F217" s="223" t="s">
        <v>991</v>
      </c>
      <c r="G217" s="224" t="s">
        <v>144</v>
      </c>
      <c r="H217" s="225">
        <v>5.2880000000000003</v>
      </c>
      <c r="I217" s="226"/>
      <c r="J217" s="227">
        <f>ROUND(I217*H217,2)</f>
        <v>0</v>
      </c>
      <c r="K217" s="223" t="s">
        <v>132</v>
      </c>
      <c r="L217" s="46"/>
      <c r="M217" s="228" t="s">
        <v>28</v>
      </c>
      <c r="N217" s="229" t="s">
        <v>47</v>
      </c>
      <c r="O217" s="87"/>
      <c r="P217" s="230">
        <f>O217*H217</f>
        <v>0</v>
      </c>
      <c r="Q217" s="230">
        <v>0</v>
      </c>
      <c r="R217" s="230">
        <f>Q217*H217</f>
        <v>0</v>
      </c>
      <c r="S217" s="230">
        <v>0</v>
      </c>
      <c r="T217" s="231">
        <f>S217*H217</f>
        <v>0</v>
      </c>
      <c r="U217" s="40"/>
      <c r="V217" s="40"/>
      <c r="W217" s="40"/>
      <c r="X217" s="40"/>
      <c r="Y217" s="40"/>
      <c r="Z217" s="40"/>
      <c r="AA217" s="40"/>
      <c r="AB217" s="40"/>
      <c r="AC217" s="40"/>
      <c r="AD217" s="40"/>
      <c r="AE217" s="40"/>
      <c r="AR217" s="232" t="s">
        <v>133</v>
      </c>
      <c r="AT217" s="232" t="s">
        <v>128</v>
      </c>
      <c r="AU217" s="232" t="s">
        <v>84</v>
      </c>
      <c r="AY217" s="19" t="s">
        <v>126</v>
      </c>
      <c r="BE217" s="233">
        <f>IF(N217="základní",J217,0)</f>
        <v>0</v>
      </c>
      <c r="BF217" s="233">
        <f>IF(N217="snížená",J217,0)</f>
        <v>0</v>
      </c>
      <c r="BG217" s="233">
        <f>IF(N217="zákl. přenesená",J217,0)</f>
        <v>0</v>
      </c>
      <c r="BH217" s="233">
        <f>IF(N217="sníž. přenesená",J217,0)</f>
        <v>0</v>
      </c>
      <c r="BI217" s="233">
        <f>IF(N217="nulová",J217,0)</f>
        <v>0</v>
      </c>
      <c r="BJ217" s="19" t="s">
        <v>133</v>
      </c>
      <c r="BK217" s="233">
        <f>ROUND(I217*H217,2)</f>
        <v>0</v>
      </c>
      <c r="BL217" s="19" t="s">
        <v>133</v>
      </c>
      <c r="BM217" s="232" t="s">
        <v>992</v>
      </c>
    </row>
    <row r="218" s="2" customFormat="1">
      <c r="A218" s="40"/>
      <c r="B218" s="41"/>
      <c r="C218" s="42"/>
      <c r="D218" s="234" t="s">
        <v>135</v>
      </c>
      <c r="E218" s="42"/>
      <c r="F218" s="235" t="s">
        <v>993</v>
      </c>
      <c r="G218" s="42"/>
      <c r="H218" s="42"/>
      <c r="I218" s="139"/>
      <c r="J218" s="42"/>
      <c r="K218" s="42"/>
      <c r="L218" s="46"/>
      <c r="M218" s="236"/>
      <c r="N218" s="237"/>
      <c r="O218" s="87"/>
      <c r="P218" s="87"/>
      <c r="Q218" s="87"/>
      <c r="R218" s="87"/>
      <c r="S218" s="87"/>
      <c r="T218" s="88"/>
      <c r="U218" s="40"/>
      <c r="V218" s="40"/>
      <c r="W218" s="40"/>
      <c r="X218" s="40"/>
      <c r="Y218" s="40"/>
      <c r="Z218" s="40"/>
      <c r="AA218" s="40"/>
      <c r="AB218" s="40"/>
      <c r="AC218" s="40"/>
      <c r="AD218" s="40"/>
      <c r="AE218" s="40"/>
      <c r="AT218" s="19" t="s">
        <v>135</v>
      </c>
      <c r="AU218" s="19" t="s">
        <v>84</v>
      </c>
    </row>
    <row r="219" s="2" customFormat="1">
      <c r="A219" s="40"/>
      <c r="B219" s="41"/>
      <c r="C219" s="42"/>
      <c r="D219" s="234" t="s">
        <v>137</v>
      </c>
      <c r="E219" s="42"/>
      <c r="F219" s="238" t="s">
        <v>259</v>
      </c>
      <c r="G219" s="42"/>
      <c r="H219" s="42"/>
      <c r="I219" s="139"/>
      <c r="J219" s="42"/>
      <c r="K219" s="42"/>
      <c r="L219" s="46"/>
      <c r="M219" s="236"/>
      <c r="N219" s="237"/>
      <c r="O219" s="87"/>
      <c r="P219" s="87"/>
      <c r="Q219" s="87"/>
      <c r="R219" s="87"/>
      <c r="S219" s="87"/>
      <c r="T219" s="88"/>
      <c r="U219" s="40"/>
      <c r="V219" s="40"/>
      <c r="W219" s="40"/>
      <c r="X219" s="40"/>
      <c r="Y219" s="40"/>
      <c r="Z219" s="40"/>
      <c r="AA219" s="40"/>
      <c r="AB219" s="40"/>
      <c r="AC219" s="40"/>
      <c r="AD219" s="40"/>
      <c r="AE219" s="40"/>
      <c r="AT219" s="19" t="s">
        <v>137</v>
      </c>
      <c r="AU219" s="19" t="s">
        <v>84</v>
      </c>
    </row>
    <row r="220" s="13" customFormat="1">
      <c r="A220" s="13"/>
      <c r="B220" s="239"/>
      <c r="C220" s="240"/>
      <c r="D220" s="234" t="s">
        <v>139</v>
      </c>
      <c r="E220" s="241" t="s">
        <v>28</v>
      </c>
      <c r="F220" s="242" t="s">
        <v>994</v>
      </c>
      <c r="G220" s="240"/>
      <c r="H220" s="241" t="s">
        <v>28</v>
      </c>
      <c r="I220" s="243"/>
      <c r="J220" s="240"/>
      <c r="K220" s="240"/>
      <c r="L220" s="244"/>
      <c r="M220" s="245"/>
      <c r="N220" s="246"/>
      <c r="O220" s="246"/>
      <c r="P220" s="246"/>
      <c r="Q220" s="246"/>
      <c r="R220" s="246"/>
      <c r="S220" s="246"/>
      <c r="T220" s="247"/>
      <c r="U220" s="13"/>
      <c r="V220" s="13"/>
      <c r="W220" s="13"/>
      <c r="X220" s="13"/>
      <c r="Y220" s="13"/>
      <c r="Z220" s="13"/>
      <c r="AA220" s="13"/>
      <c r="AB220" s="13"/>
      <c r="AC220" s="13"/>
      <c r="AD220" s="13"/>
      <c r="AE220" s="13"/>
      <c r="AT220" s="248" t="s">
        <v>139</v>
      </c>
      <c r="AU220" s="248" t="s">
        <v>84</v>
      </c>
      <c r="AV220" s="13" t="s">
        <v>82</v>
      </c>
      <c r="AW220" s="13" t="s">
        <v>35</v>
      </c>
      <c r="AX220" s="13" t="s">
        <v>74</v>
      </c>
      <c r="AY220" s="248" t="s">
        <v>126</v>
      </c>
    </row>
    <row r="221" s="14" customFormat="1">
      <c r="A221" s="14"/>
      <c r="B221" s="249"/>
      <c r="C221" s="250"/>
      <c r="D221" s="234" t="s">
        <v>139</v>
      </c>
      <c r="E221" s="251" t="s">
        <v>28</v>
      </c>
      <c r="F221" s="252" t="s">
        <v>995</v>
      </c>
      <c r="G221" s="250"/>
      <c r="H221" s="253">
        <v>5.2880000000000003</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139</v>
      </c>
      <c r="AU221" s="259" t="s">
        <v>84</v>
      </c>
      <c r="AV221" s="14" t="s">
        <v>84</v>
      </c>
      <c r="AW221" s="14" t="s">
        <v>35</v>
      </c>
      <c r="AX221" s="14" t="s">
        <v>82</v>
      </c>
      <c r="AY221" s="259" t="s">
        <v>126</v>
      </c>
    </row>
    <row r="222" s="2" customFormat="1" ht="16.5" customHeight="1">
      <c r="A222" s="40"/>
      <c r="B222" s="41"/>
      <c r="C222" s="221" t="s">
        <v>262</v>
      </c>
      <c r="D222" s="221" t="s">
        <v>128</v>
      </c>
      <c r="E222" s="222" t="s">
        <v>996</v>
      </c>
      <c r="F222" s="223" t="s">
        <v>997</v>
      </c>
      <c r="G222" s="224" t="s">
        <v>144</v>
      </c>
      <c r="H222" s="225">
        <v>75.058000000000007</v>
      </c>
      <c r="I222" s="226"/>
      <c r="J222" s="227">
        <f>ROUND(I222*H222,2)</f>
        <v>0</v>
      </c>
      <c r="K222" s="223" t="s">
        <v>132</v>
      </c>
      <c r="L222" s="46"/>
      <c r="M222" s="228" t="s">
        <v>28</v>
      </c>
      <c r="N222" s="229" t="s">
        <v>47</v>
      </c>
      <c r="O222" s="87"/>
      <c r="P222" s="230">
        <f>O222*H222</f>
        <v>0</v>
      </c>
      <c r="Q222" s="230">
        <v>0</v>
      </c>
      <c r="R222" s="230">
        <f>Q222*H222</f>
        <v>0</v>
      </c>
      <c r="S222" s="230">
        <v>0</v>
      </c>
      <c r="T222" s="231">
        <f>S222*H222</f>
        <v>0</v>
      </c>
      <c r="U222" s="40"/>
      <c r="V222" s="40"/>
      <c r="W222" s="40"/>
      <c r="X222" s="40"/>
      <c r="Y222" s="40"/>
      <c r="Z222" s="40"/>
      <c r="AA222" s="40"/>
      <c r="AB222" s="40"/>
      <c r="AC222" s="40"/>
      <c r="AD222" s="40"/>
      <c r="AE222" s="40"/>
      <c r="AR222" s="232" t="s">
        <v>133</v>
      </c>
      <c r="AT222" s="232" t="s">
        <v>128</v>
      </c>
      <c r="AU222" s="232" t="s">
        <v>84</v>
      </c>
      <c r="AY222" s="19" t="s">
        <v>126</v>
      </c>
      <c r="BE222" s="233">
        <f>IF(N222="základní",J222,0)</f>
        <v>0</v>
      </c>
      <c r="BF222" s="233">
        <f>IF(N222="snížená",J222,0)</f>
        <v>0</v>
      </c>
      <c r="BG222" s="233">
        <f>IF(N222="zákl. přenesená",J222,0)</f>
        <v>0</v>
      </c>
      <c r="BH222" s="233">
        <f>IF(N222="sníž. přenesená",J222,0)</f>
        <v>0</v>
      </c>
      <c r="BI222" s="233">
        <f>IF(N222="nulová",J222,0)</f>
        <v>0</v>
      </c>
      <c r="BJ222" s="19" t="s">
        <v>133</v>
      </c>
      <c r="BK222" s="233">
        <f>ROUND(I222*H222,2)</f>
        <v>0</v>
      </c>
      <c r="BL222" s="19" t="s">
        <v>133</v>
      </c>
      <c r="BM222" s="232" t="s">
        <v>736</v>
      </c>
    </row>
    <row r="223" s="2" customFormat="1">
      <c r="A223" s="40"/>
      <c r="B223" s="41"/>
      <c r="C223" s="42"/>
      <c r="D223" s="234" t="s">
        <v>135</v>
      </c>
      <c r="E223" s="42"/>
      <c r="F223" s="235" t="s">
        <v>998</v>
      </c>
      <c r="G223" s="42"/>
      <c r="H223" s="42"/>
      <c r="I223" s="139"/>
      <c r="J223" s="42"/>
      <c r="K223" s="42"/>
      <c r="L223" s="46"/>
      <c r="M223" s="236"/>
      <c r="N223" s="237"/>
      <c r="O223" s="87"/>
      <c r="P223" s="87"/>
      <c r="Q223" s="87"/>
      <c r="R223" s="87"/>
      <c r="S223" s="87"/>
      <c r="T223" s="88"/>
      <c r="U223" s="40"/>
      <c r="V223" s="40"/>
      <c r="W223" s="40"/>
      <c r="X223" s="40"/>
      <c r="Y223" s="40"/>
      <c r="Z223" s="40"/>
      <c r="AA223" s="40"/>
      <c r="AB223" s="40"/>
      <c r="AC223" s="40"/>
      <c r="AD223" s="40"/>
      <c r="AE223" s="40"/>
      <c r="AT223" s="19" t="s">
        <v>135</v>
      </c>
      <c r="AU223" s="19" t="s">
        <v>84</v>
      </c>
    </row>
    <row r="224" s="2" customFormat="1">
      <c r="A224" s="40"/>
      <c r="B224" s="41"/>
      <c r="C224" s="42"/>
      <c r="D224" s="234" t="s">
        <v>137</v>
      </c>
      <c r="E224" s="42"/>
      <c r="F224" s="238" t="s">
        <v>259</v>
      </c>
      <c r="G224" s="42"/>
      <c r="H224" s="42"/>
      <c r="I224" s="139"/>
      <c r="J224" s="42"/>
      <c r="K224" s="42"/>
      <c r="L224" s="46"/>
      <c r="M224" s="236"/>
      <c r="N224" s="237"/>
      <c r="O224" s="87"/>
      <c r="P224" s="87"/>
      <c r="Q224" s="87"/>
      <c r="R224" s="87"/>
      <c r="S224" s="87"/>
      <c r="T224" s="88"/>
      <c r="U224" s="40"/>
      <c r="V224" s="40"/>
      <c r="W224" s="40"/>
      <c r="X224" s="40"/>
      <c r="Y224" s="40"/>
      <c r="Z224" s="40"/>
      <c r="AA224" s="40"/>
      <c r="AB224" s="40"/>
      <c r="AC224" s="40"/>
      <c r="AD224" s="40"/>
      <c r="AE224" s="40"/>
      <c r="AT224" s="19" t="s">
        <v>137</v>
      </c>
      <c r="AU224" s="19" t="s">
        <v>84</v>
      </c>
    </row>
    <row r="225" s="13" customFormat="1">
      <c r="A225" s="13"/>
      <c r="B225" s="239"/>
      <c r="C225" s="240"/>
      <c r="D225" s="234" t="s">
        <v>139</v>
      </c>
      <c r="E225" s="241" t="s">
        <v>28</v>
      </c>
      <c r="F225" s="242" t="s">
        <v>999</v>
      </c>
      <c r="G225" s="240"/>
      <c r="H225" s="241" t="s">
        <v>28</v>
      </c>
      <c r="I225" s="243"/>
      <c r="J225" s="240"/>
      <c r="K225" s="240"/>
      <c r="L225" s="244"/>
      <c r="M225" s="245"/>
      <c r="N225" s="246"/>
      <c r="O225" s="246"/>
      <c r="P225" s="246"/>
      <c r="Q225" s="246"/>
      <c r="R225" s="246"/>
      <c r="S225" s="246"/>
      <c r="T225" s="247"/>
      <c r="U225" s="13"/>
      <c r="V225" s="13"/>
      <c r="W225" s="13"/>
      <c r="X225" s="13"/>
      <c r="Y225" s="13"/>
      <c r="Z225" s="13"/>
      <c r="AA225" s="13"/>
      <c r="AB225" s="13"/>
      <c r="AC225" s="13"/>
      <c r="AD225" s="13"/>
      <c r="AE225" s="13"/>
      <c r="AT225" s="248" t="s">
        <v>139</v>
      </c>
      <c r="AU225" s="248" t="s">
        <v>84</v>
      </c>
      <c r="AV225" s="13" t="s">
        <v>82</v>
      </c>
      <c r="AW225" s="13" t="s">
        <v>35</v>
      </c>
      <c r="AX225" s="13" t="s">
        <v>74</v>
      </c>
      <c r="AY225" s="248" t="s">
        <v>126</v>
      </c>
    </row>
    <row r="226" s="13" customFormat="1">
      <c r="A226" s="13"/>
      <c r="B226" s="239"/>
      <c r="C226" s="240"/>
      <c r="D226" s="234" t="s">
        <v>139</v>
      </c>
      <c r="E226" s="241" t="s">
        <v>28</v>
      </c>
      <c r="F226" s="242" t="s">
        <v>1000</v>
      </c>
      <c r="G226" s="240"/>
      <c r="H226" s="241" t="s">
        <v>28</v>
      </c>
      <c r="I226" s="243"/>
      <c r="J226" s="240"/>
      <c r="K226" s="240"/>
      <c r="L226" s="244"/>
      <c r="M226" s="245"/>
      <c r="N226" s="246"/>
      <c r="O226" s="246"/>
      <c r="P226" s="246"/>
      <c r="Q226" s="246"/>
      <c r="R226" s="246"/>
      <c r="S226" s="246"/>
      <c r="T226" s="247"/>
      <c r="U226" s="13"/>
      <c r="V226" s="13"/>
      <c r="W226" s="13"/>
      <c r="X226" s="13"/>
      <c r="Y226" s="13"/>
      <c r="Z226" s="13"/>
      <c r="AA226" s="13"/>
      <c r="AB226" s="13"/>
      <c r="AC226" s="13"/>
      <c r="AD226" s="13"/>
      <c r="AE226" s="13"/>
      <c r="AT226" s="248" t="s">
        <v>139</v>
      </c>
      <c r="AU226" s="248" t="s">
        <v>84</v>
      </c>
      <c r="AV226" s="13" t="s">
        <v>82</v>
      </c>
      <c r="AW226" s="13" t="s">
        <v>35</v>
      </c>
      <c r="AX226" s="13" t="s">
        <v>74</v>
      </c>
      <c r="AY226" s="248" t="s">
        <v>126</v>
      </c>
    </row>
    <row r="227" s="14" customFormat="1">
      <c r="A227" s="14"/>
      <c r="B227" s="249"/>
      <c r="C227" s="250"/>
      <c r="D227" s="234" t="s">
        <v>139</v>
      </c>
      <c r="E227" s="251" t="s">
        <v>28</v>
      </c>
      <c r="F227" s="252" t="s">
        <v>1001</v>
      </c>
      <c r="G227" s="250"/>
      <c r="H227" s="253">
        <v>23.579999999999998</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139</v>
      </c>
      <c r="AU227" s="259" t="s">
        <v>84</v>
      </c>
      <c r="AV227" s="14" t="s">
        <v>84</v>
      </c>
      <c r="AW227" s="14" t="s">
        <v>35</v>
      </c>
      <c r="AX227" s="14" t="s">
        <v>74</v>
      </c>
      <c r="AY227" s="259" t="s">
        <v>126</v>
      </c>
    </row>
    <row r="228" s="13" customFormat="1">
      <c r="A228" s="13"/>
      <c r="B228" s="239"/>
      <c r="C228" s="240"/>
      <c r="D228" s="234" t="s">
        <v>139</v>
      </c>
      <c r="E228" s="241" t="s">
        <v>28</v>
      </c>
      <c r="F228" s="242" t="s">
        <v>957</v>
      </c>
      <c r="G228" s="240"/>
      <c r="H228" s="241" t="s">
        <v>28</v>
      </c>
      <c r="I228" s="243"/>
      <c r="J228" s="240"/>
      <c r="K228" s="240"/>
      <c r="L228" s="244"/>
      <c r="M228" s="245"/>
      <c r="N228" s="246"/>
      <c r="O228" s="246"/>
      <c r="P228" s="246"/>
      <c r="Q228" s="246"/>
      <c r="R228" s="246"/>
      <c r="S228" s="246"/>
      <c r="T228" s="247"/>
      <c r="U228" s="13"/>
      <c r="V228" s="13"/>
      <c r="W228" s="13"/>
      <c r="X228" s="13"/>
      <c r="Y228" s="13"/>
      <c r="Z228" s="13"/>
      <c r="AA228" s="13"/>
      <c r="AB228" s="13"/>
      <c r="AC228" s="13"/>
      <c r="AD228" s="13"/>
      <c r="AE228" s="13"/>
      <c r="AT228" s="248" t="s">
        <v>139</v>
      </c>
      <c r="AU228" s="248" t="s">
        <v>84</v>
      </c>
      <c r="AV228" s="13" t="s">
        <v>82</v>
      </c>
      <c r="AW228" s="13" t="s">
        <v>35</v>
      </c>
      <c r="AX228" s="13" t="s">
        <v>74</v>
      </c>
      <c r="AY228" s="248" t="s">
        <v>126</v>
      </c>
    </row>
    <row r="229" s="14" customFormat="1">
      <c r="A229" s="14"/>
      <c r="B229" s="249"/>
      <c r="C229" s="250"/>
      <c r="D229" s="234" t="s">
        <v>139</v>
      </c>
      <c r="E229" s="251" t="s">
        <v>28</v>
      </c>
      <c r="F229" s="252" t="s">
        <v>1002</v>
      </c>
      <c r="G229" s="250"/>
      <c r="H229" s="253">
        <v>15.779</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139</v>
      </c>
      <c r="AU229" s="259" t="s">
        <v>84</v>
      </c>
      <c r="AV229" s="14" t="s">
        <v>84</v>
      </c>
      <c r="AW229" s="14" t="s">
        <v>35</v>
      </c>
      <c r="AX229" s="14" t="s">
        <v>74</v>
      </c>
      <c r="AY229" s="259" t="s">
        <v>126</v>
      </c>
    </row>
    <row r="230" s="13" customFormat="1">
      <c r="A230" s="13"/>
      <c r="B230" s="239"/>
      <c r="C230" s="240"/>
      <c r="D230" s="234" t="s">
        <v>139</v>
      </c>
      <c r="E230" s="241" t="s">
        <v>28</v>
      </c>
      <c r="F230" s="242" t="s">
        <v>1003</v>
      </c>
      <c r="G230" s="240"/>
      <c r="H230" s="241" t="s">
        <v>28</v>
      </c>
      <c r="I230" s="243"/>
      <c r="J230" s="240"/>
      <c r="K230" s="240"/>
      <c r="L230" s="244"/>
      <c r="M230" s="245"/>
      <c r="N230" s="246"/>
      <c r="O230" s="246"/>
      <c r="P230" s="246"/>
      <c r="Q230" s="246"/>
      <c r="R230" s="246"/>
      <c r="S230" s="246"/>
      <c r="T230" s="247"/>
      <c r="U230" s="13"/>
      <c r="V230" s="13"/>
      <c r="W230" s="13"/>
      <c r="X230" s="13"/>
      <c r="Y230" s="13"/>
      <c r="Z230" s="13"/>
      <c r="AA230" s="13"/>
      <c r="AB230" s="13"/>
      <c r="AC230" s="13"/>
      <c r="AD230" s="13"/>
      <c r="AE230" s="13"/>
      <c r="AT230" s="248" t="s">
        <v>139</v>
      </c>
      <c r="AU230" s="248" t="s">
        <v>84</v>
      </c>
      <c r="AV230" s="13" t="s">
        <v>82</v>
      </c>
      <c r="AW230" s="13" t="s">
        <v>35</v>
      </c>
      <c r="AX230" s="13" t="s">
        <v>74</v>
      </c>
      <c r="AY230" s="248" t="s">
        <v>126</v>
      </c>
    </row>
    <row r="231" s="13" customFormat="1">
      <c r="A231" s="13"/>
      <c r="B231" s="239"/>
      <c r="C231" s="240"/>
      <c r="D231" s="234" t="s">
        <v>139</v>
      </c>
      <c r="E231" s="241" t="s">
        <v>28</v>
      </c>
      <c r="F231" s="242" t="s">
        <v>1004</v>
      </c>
      <c r="G231" s="240"/>
      <c r="H231" s="241" t="s">
        <v>28</v>
      </c>
      <c r="I231" s="243"/>
      <c r="J231" s="240"/>
      <c r="K231" s="240"/>
      <c r="L231" s="244"/>
      <c r="M231" s="245"/>
      <c r="N231" s="246"/>
      <c r="O231" s="246"/>
      <c r="P231" s="246"/>
      <c r="Q231" s="246"/>
      <c r="R231" s="246"/>
      <c r="S231" s="246"/>
      <c r="T231" s="247"/>
      <c r="U231" s="13"/>
      <c r="V231" s="13"/>
      <c r="W231" s="13"/>
      <c r="X231" s="13"/>
      <c r="Y231" s="13"/>
      <c r="Z231" s="13"/>
      <c r="AA231" s="13"/>
      <c r="AB231" s="13"/>
      <c r="AC231" s="13"/>
      <c r="AD231" s="13"/>
      <c r="AE231" s="13"/>
      <c r="AT231" s="248" t="s">
        <v>139</v>
      </c>
      <c r="AU231" s="248" t="s">
        <v>84</v>
      </c>
      <c r="AV231" s="13" t="s">
        <v>82</v>
      </c>
      <c r="AW231" s="13" t="s">
        <v>35</v>
      </c>
      <c r="AX231" s="13" t="s">
        <v>74</v>
      </c>
      <c r="AY231" s="248" t="s">
        <v>126</v>
      </c>
    </row>
    <row r="232" s="14" customFormat="1">
      <c r="A232" s="14"/>
      <c r="B232" s="249"/>
      <c r="C232" s="250"/>
      <c r="D232" s="234" t="s">
        <v>139</v>
      </c>
      <c r="E232" s="251" t="s">
        <v>28</v>
      </c>
      <c r="F232" s="252" t="s">
        <v>956</v>
      </c>
      <c r="G232" s="250"/>
      <c r="H232" s="253">
        <v>19.920000000000002</v>
      </c>
      <c r="I232" s="254"/>
      <c r="J232" s="250"/>
      <c r="K232" s="250"/>
      <c r="L232" s="255"/>
      <c r="M232" s="256"/>
      <c r="N232" s="257"/>
      <c r="O232" s="257"/>
      <c r="P232" s="257"/>
      <c r="Q232" s="257"/>
      <c r="R232" s="257"/>
      <c r="S232" s="257"/>
      <c r="T232" s="258"/>
      <c r="U232" s="14"/>
      <c r="V232" s="14"/>
      <c r="W232" s="14"/>
      <c r="X232" s="14"/>
      <c r="Y232" s="14"/>
      <c r="Z232" s="14"/>
      <c r="AA232" s="14"/>
      <c r="AB232" s="14"/>
      <c r="AC232" s="14"/>
      <c r="AD232" s="14"/>
      <c r="AE232" s="14"/>
      <c r="AT232" s="259" t="s">
        <v>139</v>
      </c>
      <c r="AU232" s="259" t="s">
        <v>84</v>
      </c>
      <c r="AV232" s="14" t="s">
        <v>84</v>
      </c>
      <c r="AW232" s="14" t="s">
        <v>35</v>
      </c>
      <c r="AX232" s="14" t="s">
        <v>74</v>
      </c>
      <c r="AY232" s="259" t="s">
        <v>126</v>
      </c>
    </row>
    <row r="233" s="13" customFormat="1">
      <c r="A233" s="13"/>
      <c r="B233" s="239"/>
      <c r="C233" s="240"/>
      <c r="D233" s="234" t="s">
        <v>139</v>
      </c>
      <c r="E233" s="241" t="s">
        <v>28</v>
      </c>
      <c r="F233" s="242" t="s">
        <v>1005</v>
      </c>
      <c r="G233" s="240"/>
      <c r="H233" s="241" t="s">
        <v>28</v>
      </c>
      <c r="I233" s="243"/>
      <c r="J233" s="240"/>
      <c r="K233" s="240"/>
      <c r="L233" s="244"/>
      <c r="M233" s="245"/>
      <c r="N233" s="246"/>
      <c r="O233" s="246"/>
      <c r="P233" s="246"/>
      <c r="Q233" s="246"/>
      <c r="R233" s="246"/>
      <c r="S233" s="246"/>
      <c r="T233" s="247"/>
      <c r="U233" s="13"/>
      <c r="V233" s="13"/>
      <c r="W233" s="13"/>
      <c r="X233" s="13"/>
      <c r="Y233" s="13"/>
      <c r="Z233" s="13"/>
      <c r="AA233" s="13"/>
      <c r="AB233" s="13"/>
      <c r="AC233" s="13"/>
      <c r="AD233" s="13"/>
      <c r="AE233" s="13"/>
      <c r="AT233" s="248" t="s">
        <v>139</v>
      </c>
      <c r="AU233" s="248" t="s">
        <v>84</v>
      </c>
      <c r="AV233" s="13" t="s">
        <v>82</v>
      </c>
      <c r="AW233" s="13" t="s">
        <v>35</v>
      </c>
      <c r="AX233" s="13" t="s">
        <v>74</v>
      </c>
      <c r="AY233" s="248" t="s">
        <v>126</v>
      </c>
    </row>
    <row r="234" s="14" customFormat="1">
      <c r="A234" s="14"/>
      <c r="B234" s="249"/>
      <c r="C234" s="250"/>
      <c r="D234" s="234" t="s">
        <v>139</v>
      </c>
      <c r="E234" s="251" t="s">
        <v>28</v>
      </c>
      <c r="F234" s="252" t="s">
        <v>1002</v>
      </c>
      <c r="G234" s="250"/>
      <c r="H234" s="253">
        <v>15.779</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139</v>
      </c>
      <c r="AU234" s="259" t="s">
        <v>84</v>
      </c>
      <c r="AV234" s="14" t="s">
        <v>84</v>
      </c>
      <c r="AW234" s="14" t="s">
        <v>35</v>
      </c>
      <c r="AX234" s="14" t="s">
        <v>74</v>
      </c>
      <c r="AY234" s="259" t="s">
        <v>126</v>
      </c>
    </row>
    <row r="235" s="15" customFormat="1">
      <c r="A235" s="15"/>
      <c r="B235" s="260"/>
      <c r="C235" s="261"/>
      <c r="D235" s="234" t="s">
        <v>139</v>
      </c>
      <c r="E235" s="262" t="s">
        <v>28</v>
      </c>
      <c r="F235" s="263" t="s">
        <v>155</v>
      </c>
      <c r="G235" s="261"/>
      <c r="H235" s="264">
        <v>75.058000000000007</v>
      </c>
      <c r="I235" s="265"/>
      <c r="J235" s="261"/>
      <c r="K235" s="261"/>
      <c r="L235" s="266"/>
      <c r="M235" s="267"/>
      <c r="N235" s="268"/>
      <c r="O235" s="268"/>
      <c r="P235" s="268"/>
      <c r="Q235" s="268"/>
      <c r="R235" s="268"/>
      <c r="S235" s="268"/>
      <c r="T235" s="269"/>
      <c r="U235" s="15"/>
      <c r="V235" s="15"/>
      <c r="W235" s="15"/>
      <c r="X235" s="15"/>
      <c r="Y235" s="15"/>
      <c r="Z235" s="15"/>
      <c r="AA235" s="15"/>
      <c r="AB235" s="15"/>
      <c r="AC235" s="15"/>
      <c r="AD235" s="15"/>
      <c r="AE235" s="15"/>
      <c r="AT235" s="270" t="s">
        <v>139</v>
      </c>
      <c r="AU235" s="270" t="s">
        <v>84</v>
      </c>
      <c r="AV235" s="15" t="s">
        <v>133</v>
      </c>
      <c r="AW235" s="15" t="s">
        <v>35</v>
      </c>
      <c r="AX235" s="15" t="s">
        <v>82</v>
      </c>
      <c r="AY235" s="270" t="s">
        <v>126</v>
      </c>
    </row>
    <row r="236" s="2" customFormat="1" ht="16.5" customHeight="1">
      <c r="A236" s="40"/>
      <c r="B236" s="41"/>
      <c r="C236" s="221" t="s">
        <v>8</v>
      </c>
      <c r="D236" s="221" t="s">
        <v>128</v>
      </c>
      <c r="E236" s="222" t="s">
        <v>747</v>
      </c>
      <c r="F236" s="223" t="s">
        <v>748</v>
      </c>
      <c r="G236" s="224" t="s">
        <v>144</v>
      </c>
      <c r="H236" s="225">
        <v>14.268000000000001</v>
      </c>
      <c r="I236" s="226"/>
      <c r="J236" s="227">
        <f>ROUND(I236*H236,2)</f>
        <v>0</v>
      </c>
      <c r="K236" s="223" t="s">
        <v>132</v>
      </c>
      <c r="L236" s="46"/>
      <c r="M236" s="228" t="s">
        <v>28</v>
      </c>
      <c r="N236" s="229" t="s">
        <v>47</v>
      </c>
      <c r="O236" s="87"/>
      <c r="P236" s="230">
        <f>O236*H236</f>
        <v>0</v>
      </c>
      <c r="Q236" s="230">
        <v>0</v>
      </c>
      <c r="R236" s="230">
        <f>Q236*H236</f>
        <v>0</v>
      </c>
      <c r="S236" s="230">
        <v>0</v>
      </c>
      <c r="T236" s="231">
        <f>S236*H236</f>
        <v>0</v>
      </c>
      <c r="U236" s="40"/>
      <c r="V236" s="40"/>
      <c r="W236" s="40"/>
      <c r="X236" s="40"/>
      <c r="Y236" s="40"/>
      <c r="Z236" s="40"/>
      <c r="AA236" s="40"/>
      <c r="AB236" s="40"/>
      <c r="AC236" s="40"/>
      <c r="AD236" s="40"/>
      <c r="AE236" s="40"/>
      <c r="AR236" s="232" t="s">
        <v>133</v>
      </c>
      <c r="AT236" s="232" t="s">
        <v>128</v>
      </c>
      <c r="AU236" s="232" t="s">
        <v>84</v>
      </c>
      <c r="AY236" s="19" t="s">
        <v>126</v>
      </c>
      <c r="BE236" s="233">
        <f>IF(N236="základní",J236,0)</f>
        <v>0</v>
      </c>
      <c r="BF236" s="233">
        <f>IF(N236="snížená",J236,0)</f>
        <v>0</v>
      </c>
      <c r="BG236" s="233">
        <f>IF(N236="zákl. přenesená",J236,0)</f>
        <v>0</v>
      </c>
      <c r="BH236" s="233">
        <f>IF(N236="sníž. přenesená",J236,0)</f>
        <v>0</v>
      </c>
      <c r="BI236" s="233">
        <f>IF(N236="nulová",J236,0)</f>
        <v>0</v>
      </c>
      <c r="BJ236" s="19" t="s">
        <v>133</v>
      </c>
      <c r="BK236" s="233">
        <f>ROUND(I236*H236,2)</f>
        <v>0</v>
      </c>
      <c r="BL236" s="19" t="s">
        <v>133</v>
      </c>
      <c r="BM236" s="232" t="s">
        <v>749</v>
      </c>
    </row>
    <row r="237" s="2" customFormat="1">
      <c r="A237" s="40"/>
      <c r="B237" s="41"/>
      <c r="C237" s="42"/>
      <c r="D237" s="234" t="s">
        <v>135</v>
      </c>
      <c r="E237" s="42"/>
      <c r="F237" s="235" t="s">
        <v>750</v>
      </c>
      <c r="G237" s="42"/>
      <c r="H237" s="42"/>
      <c r="I237" s="139"/>
      <c r="J237" s="42"/>
      <c r="K237" s="42"/>
      <c r="L237" s="46"/>
      <c r="M237" s="236"/>
      <c r="N237" s="237"/>
      <c r="O237" s="87"/>
      <c r="P237" s="87"/>
      <c r="Q237" s="87"/>
      <c r="R237" s="87"/>
      <c r="S237" s="87"/>
      <c r="T237" s="88"/>
      <c r="U237" s="40"/>
      <c r="V237" s="40"/>
      <c r="W237" s="40"/>
      <c r="X237" s="40"/>
      <c r="Y237" s="40"/>
      <c r="Z237" s="40"/>
      <c r="AA237" s="40"/>
      <c r="AB237" s="40"/>
      <c r="AC237" s="40"/>
      <c r="AD237" s="40"/>
      <c r="AE237" s="40"/>
      <c r="AT237" s="19" t="s">
        <v>135</v>
      </c>
      <c r="AU237" s="19" t="s">
        <v>84</v>
      </c>
    </row>
    <row r="238" s="2" customFormat="1">
      <c r="A238" s="40"/>
      <c r="B238" s="41"/>
      <c r="C238" s="42"/>
      <c r="D238" s="234" t="s">
        <v>137</v>
      </c>
      <c r="E238" s="42"/>
      <c r="F238" s="238" t="s">
        <v>751</v>
      </c>
      <c r="G238" s="42"/>
      <c r="H238" s="42"/>
      <c r="I238" s="139"/>
      <c r="J238" s="42"/>
      <c r="K238" s="42"/>
      <c r="L238" s="46"/>
      <c r="M238" s="236"/>
      <c r="N238" s="237"/>
      <c r="O238" s="87"/>
      <c r="P238" s="87"/>
      <c r="Q238" s="87"/>
      <c r="R238" s="87"/>
      <c r="S238" s="87"/>
      <c r="T238" s="88"/>
      <c r="U238" s="40"/>
      <c r="V238" s="40"/>
      <c r="W238" s="40"/>
      <c r="X238" s="40"/>
      <c r="Y238" s="40"/>
      <c r="Z238" s="40"/>
      <c r="AA238" s="40"/>
      <c r="AB238" s="40"/>
      <c r="AC238" s="40"/>
      <c r="AD238" s="40"/>
      <c r="AE238" s="40"/>
      <c r="AT238" s="19" t="s">
        <v>137</v>
      </c>
      <c r="AU238" s="19" t="s">
        <v>84</v>
      </c>
    </row>
    <row r="239" s="13" customFormat="1">
      <c r="A239" s="13"/>
      <c r="B239" s="239"/>
      <c r="C239" s="240"/>
      <c r="D239" s="234" t="s">
        <v>139</v>
      </c>
      <c r="E239" s="241" t="s">
        <v>28</v>
      </c>
      <c r="F239" s="242" t="s">
        <v>1006</v>
      </c>
      <c r="G239" s="240"/>
      <c r="H239" s="241" t="s">
        <v>28</v>
      </c>
      <c r="I239" s="243"/>
      <c r="J239" s="240"/>
      <c r="K239" s="240"/>
      <c r="L239" s="244"/>
      <c r="M239" s="245"/>
      <c r="N239" s="246"/>
      <c r="O239" s="246"/>
      <c r="P239" s="246"/>
      <c r="Q239" s="246"/>
      <c r="R239" s="246"/>
      <c r="S239" s="246"/>
      <c r="T239" s="247"/>
      <c r="U239" s="13"/>
      <c r="V239" s="13"/>
      <c r="W239" s="13"/>
      <c r="X239" s="13"/>
      <c r="Y239" s="13"/>
      <c r="Z239" s="13"/>
      <c r="AA239" s="13"/>
      <c r="AB239" s="13"/>
      <c r="AC239" s="13"/>
      <c r="AD239" s="13"/>
      <c r="AE239" s="13"/>
      <c r="AT239" s="248" t="s">
        <v>139</v>
      </c>
      <c r="AU239" s="248" t="s">
        <v>84</v>
      </c>
      <c r="AV239" s="13" t="s">
        <v>82</v>
      </c>
      <c r="AW239" s="13" t="s">
        <v>35</v>
      </c>
      <c r="AX239" s="13" t="s">
        <v>74</v>
      </c>
      <c r="AY239" s="248" t="s">
        <v>126</v>
      </c>
    </row>
    <row r="240" s="14" customFormat="1">
      <c r="A240" s="14"/>
      <c r="B240" s="249"/>
      <c r="C240" s="250"/>
      <c r="D240" s="234" t="s">
        <v>139</v>
      </c>
      <c r="E240" s="251" t="s">
        <v>28</v>
      </c>
      <c r="F240" s="252" t="s">
        <v>1007</v>
      </c>
      <c r="G240" s="250"/>
      <c r="H240" s="253">
        <v>14.268000000000001</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139</v>
      </c>
      <c r="AU240" s="259" t="s">
        <v>84</v>
      </c>
      <c r="AV240" s="14" t="s">
        <v>84</v>
      </c>
      <c r="AW240" s="14" t="s">
        <v>35</v>
      </c>
      <c r="AX240" s="14" t="s">
        <v>82</v>
      </c>
      <c r="AY240" s="259" t="s">
        <v>126</v>
      </c>
    </row>
    <row r="241" s="2" customFormat="1" ht="16.5" customHeight="1">
      <c r="A241" s="40"/>
      <c r="B241" s="41"/>
      <c r="C241" s="221" t="s">
        <v>276</v>
      </c>
      <c r="D241" s="221" t="s">
        <v>128</v>
      </c>
      <c r="E241" s="222" t="s">
        <v>756</v>
      </c>
      <c r="F241" s="223" t="s">
        <v>757</v>
      </c>
      <c r="G241" s="224" t="s">
        <v>144</v>
      </c>
      <c r="H241" s="225">
        <v>39.359000000000002</v>
      </c>
      <c r="I241" s="226"/>
      <c r="J241" s="227">
        <f>ROUND(I241*H241,2)</f>
        <v>0</v>
      </c>
      <c r="K241" s="223" t="s">
        <v>132</v>
      </c>
      <c r="L241" s="46"/>
      <c r="M241" s="228" t="s">
        <v>28</v>
      </c>
      <c r="N241" s="229" t="s">
        <v>47</v>
      </c>
      <c r="O241" s="87"/>
      <c r="P241" s="230">
        <f>O241*H241</f>
        <v>0</v>
      </c>
      <c r="Q241" s="230">
        <v>0</v>
      </c>
      <c r="R241" s="230">
        <f>Q241*H241</f>
        <v>0</v>
      </c>
      <c r="S241" s="230">
        <v>0</v>
      </c>
      <c r="T241" s="231">
        <f>S241*H241</f>
        <v>0</v>
      </c>
      <c r="U241" s="40"/>
      <c r="V241" s="40"/>
      <c r="W241" s="40"/>
      <c r="X241" s="40"/>
      <c r="Y241" s="40"/>
      <c r="Z241" s="40"/>
      <c r="AA241" s="40"/>
      <c r="AB241" s="40"/>
      <c r="AC241" s="40"/>
      <c r="AD241" s="40"/>
      <c r="AE241" s="40"/>
      <c r="AR241" s="232" t="s">
        <v>133</v>
      </c>
      <c r="AT241" s="232" t="s">
        <v>128</v>
      </c>
      <c r="AU241" s="232" t="s">
        <v>84</v>
      </c>
      <c r="AY241" s="19" t="s">
        <v>126</v>
      </c>
      <c r="BE241" s="233">
        <f>IF(N241="základní",J241,0)</f>
        <v>0</v>
      </c>
      <c r="BF241" s="233">
        <f>IF(N241="snížená",J241,0)</f>
        <v>0</v>
      </c>
      <c r="BG241" s="233">
        <f>IF(N241="zákl. přenesená",J241,0)</f>
        <v>0</v>
      </c>
      <c r="BH241" s="233">
        <f>IF(N241="sníž. přenesená",J241,0)</f>
        <v>0</v>
      </c>
      <c r="BI241" s="233">
        <f>IF(N241="nulová",J241,0)</f>
        <v>0</v>
      </c>
      <c r="BJ241" s="19" t="s">
        <v>133</v>
      </c>
      <c r="BK241" s="233">
        <f>ROUND(I241*H241,2)</f>
        <v>0</v>
      </c>
      <c r="BL241" s="19" t="s">
        <v>133</v>
      </c>
      <c r="BM241" s="232" t="s">
        <v>758</v>
      </c>
    </row>
    <row r="242" s="2" customFormat="1">
      <c r="A242" s="40"/>
      <c r="B242" s="41"/>
      <c r="C242" s="42"/>
      <c r="D242" s="234" t="s">
        <v>135</v>
      </c>
      <c r="E242" s="42"/>
      <c r="F242" s="235" t="s">
        <v>757</v>
      </c>
      <c r="G242" s="42"/>
      <c r="H242" s="42"/>
      <c r="I242" s="139"/>
      <c r="J242" s="42"/>
      <c r="K242" s="42"/>
      <c r="L242" s="46"/>
      <c r="M242" s="236"/>
      <c r="N242" s="237"/>
      <c r="O242" s="87"/>
      <c r="P242" s="87"/>
      <c r="Q242" s="87"/>
      <c r="R242" s="87"/>
      <c r="S242" s="87"/>
      <c r="T242" s="88"/>
      <c r="U242" s="40"/>
      <c r="V242" s="40"/>
      <c r="W242" s="40"/>
      <c r="X242" s="40"/>
      <c r="Y242" s="40"/>
      <c r="Z242" s="40"/>
      <c r="AA242" s="40"/>
      <c r="AB242" s="40"/>
      <c r="AC242" s="40"/>
      <c r="AD242" s="40"/>
      <c r="AE242" s="40"/>
      <c r="AT242" s="19" t="s">
        <v>135</v>
      </c>
      <c r="AU242" s="19" t="s">
        <v>84</v>
      </c>
    </row>
    <row r="243" s="2" customFormat="1">
      <c r="A243" s="40"/>
      <c r="B243" s="41"/>
      <c r="C243" s="42"/>
      <c r="D243" s="234" t="s">
        <v>137</v>
      </c>
      <c r="E243" s="42"/>
      <c r="F243" s="238" t="s">
        <v>272</v>
      </c>
      <c r="G243" s="42"/>
      <c r="H243" s="42"/>
      <c r="I243" s="139"/>
      <c r="J243" s="42"/>
      <c r="K243" s="42"/>
      <c r="L243" s="46"/>
      <c r="M243" s="236"/>
      <c r="N243" s="237"/>
      <c r="O243" s="87"/>
      <c r="P243" s="87"/>
      <c r="Q243" s="87"/>
      <c r="R243" s="87"/>
      <c r="S243" s="87"/>
      <c r="T243" s="88"/>
      <c r="U243" s="40"/>
      <c r="V243" s="40"/>
      <c r="W243" s="40"/>
      <c r="X243" s="40"/>
      <c r="Y243" s="40"/>
      <c r="Z243" s="40"/>
      <c r="AA243" s="40"/>
      <c r="AB243" s="40"/>
      <c r="AC243" s="40"/>
      <c r="AD243" s="40"/>
      <c r="AE243" s="40"/>
      <c r="AT243" s="19" t="s">
        <v>137</v>
      </c>
      <c r="AU243" s="19" t="s">
        <v>84</v>
      </c>
    </row>
    <row r="244" s="13" customFormat="1">
      <c r="A244" s="13"/>
      <c r="B244" s="239"/>
      <c r="C244" s="240"/>
      <c r="D244" s="234" t="s">
        <v>139</v>
      </c>
      <c r="E244" s="241" t="s">
        <v>28</v>
      </c>
      <c r="F244" s="242" t="s">
        <v>1008</v>
      </c>
      <c r="G244" s="240"/>
      <c r="H244" s="241" t="s">
        <v>28</v>
      </c>
      <c r="I244" s="243"/>
      <c r="J244" s="240"/>
      <c r="K244" s="240"/>
      <c r="L244" s="244"/>
      <c r="M244" s="245"/>
      <c r="N244" s="246"/>
      <c r="O244" s="246"/>
      <c r="P244" s="246"/>
      <c r="Q244" s="246"/>
      <c r="R244" s="246"/>
      <c r="S244" s="246"/>
      <c r="T244" s="247"/>
      <c r="U244" s="13"/>
      <c r="V244" s="13"/>
      <c r="W244" s="13"/>
      <c r="X244" s="13"/>
      <c r="Y244" s="13"/>
      <c r="Z244" s="13"/>
      <c r="AA244" s="13"/>
      <c r="AB244" s="13"/>
      <c r="AC244" s="13"/>
      <c r="AD244" s="13"/>
      <c r="AE244" s="13"/>
      <c r="AT244" s="248" t="s">
        <v>139</v>
      </c>
      <c r="AU244" s="248" t="s">
        <v>84</v>
      </c>
      <c r="AV244" s="13" t="s">
        <v>82</v>
      </c>
      <c r="AW244" s="13" t="s">
        <v>35</v>
      </c>
      <c r="AX244" s="13" t="s">
        <v>74</v>
      </c>
      <c r="AY244" s="248" t="s">
        <v>126</v>
      </c>
    </row>
    <row r="245" s="13" customFormat="1">
      <c r="A245" s="13"/>
      <c r="B245" s="239"/>
      <c r="C245" s="240"/>
      <c r="D245" s="234" t="s">
        <v>139</v>
      </c>
      <c r="E245" s="241" t="s">
        <v>28</v>
      </c>
      <c r="F245" s="242" t="s">
        <v>760</v>
      </c>
      <c r="G245" s="240"/>
      <c r="H245" s="241" t="s">
        <v>28</v>
      </c>
      <c r="I245" s="243"/>
      <c r="J245" s="240"/>
      <c r="K245" s="240"/>
      <c r="L245" s="244"/>
      <c r="M245" s="245"/>
      <c r="N245" s="246"/>
      <c r="O245" s="246"/>
      <c r="P245" s="246"/>
      <c r="Q245" s="246"/>
      <c r="R245" s="246"/>
      <c r="S245" s="246"/>
      <c r="T245" s="247"/>
      <c r="U245" s="13"/>
      <c r="V245" s="13"/>
      <c r="W245" s="13"/>
      <c r="X245" s="13"/>
      <c r="Y245" s="13"/>
      <c r="Z245" s="13"/>
      <c r="AA245" s="13"/>
      <c r="AB245" s="13"/>
      <c r="AC245" s="13"/>
      <c r="AD245" s="13"/>
      <c r="AE245" s="13"/>
      <c r="AT245" s="248" t="s">
        <v>139</v>
      </c>
      <c r="AU245" s="248" t="s">
        <v>84</v>
      </c>
      <c r="AV245" s="13" t="s">
        <v>82</v>
      </c>
      <c r="AW245" s="13" t="s">
        <v>35</v>
      </c>
      <c r="AX245" s="13" t="s">
        <v>74</v>
      </c>
      <c r="AY245" s="248" t="s">
        <v>126</v>
      </c>
    </row>
    <row r="246" s="14" customFormat="1">
      <c r="A246" s="14"/>
      <c r="B246" s="249"/>
      <c r="C246" s="250"/>
      <c r="D246" s="234" t="s">
        <v>139</v>
      </c>
      <c r="E246" s="251" t="s">
        <v>28</v>
      </c>
      <c r="F246" s="252" t="s">
        <v>1001</v>
      </c>
      <c r="G246" s="250"/>
      <c r="H246" s="253">
        <v>23.579999999999998</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139</v>
      </c>
      <c r="AU246" s="259" t="s">
        <v>84</v>
      </c>
      <c r="AV246" s="14" t="s">
        <v>84</v>
      </c>
      <c r="AW246" s="14" t="s">
        <v>35</v>
      </c>
      <c r="AX246" s="14" t="s">
        <v>74</v>
      </c>
      <c r="AY246" s="259" t="s">
        <v>126</v>
      </c>
    </row>
    <row r="247" s="13" customFormat="1">
      <c r="A247" s="13"/>
      <c r="B247" s="239"/>
      <c r="C247" s="240"/>
      <c r="D247" s="234" t="s">
        <v>139</v>
      </c>
      <c r="E247" s="241" t="s">
        <v>28</v>
      </c>
      <c r="F247" s="242" t="s">
        <v>761</v>
      </c>
      <c r="G247" s="240"/>
      <c r="H247" s="241" t="s">
        <v>28</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139</v>
      </c>
      <c r="AU247" s="248" t="s">
        <v>84</v>
      </c>
      <c r="AV247" s="13" t="s">
        <v>82</v>
      </c>
      <c r="AW247" s="13" t="s">
        <v>35</v>
      </c>
      <c r="AX247" s="13" t="s">
        <v>74</v>
      </c>
      <c r="AY247" s="248" t="s">
        <v>126</v>
      </c>
    </row>
    <row r="248" s="14" customFormat="1">
      <c r="A248" s="14"/>
      <c r="B248" s="249"/>
      <c r="C248" s="250"/>
      <c r="D248" s="234" t="s">
        <v>139</v>
      </c>
      <c r="E248" s="251" t="s">
        <v>28</v>
      </c>
      <c r="F248" s="252" t="s">
        <v>1002</v>
      </c>
      <c r="G248" s="250"/>
      <c r="H248" s="253">
        <v>15.779</v>
      </c>
      <c r="I248" s="254"/>
      <c r="J248" s="250"/>
      <c r="K248" s="250"/>
      <c r="L248" s="255"/>
      <c r="M248" s="256"/>
      <c r="N248" s="257"/>
      <c r="O248" s="257"/>
      <c r="P248" s="257"/>
      <c r="Q248" s="257"/>
      <c r="R248" s="257"/>
      <c r="S248" s="257"/>
      <c r="T248" s="258"/>
      <c r="U248" s="14"/>
      <c r="V248" s="14"/>
      <c r="W248" s="14"/>
      <c r="X248" s="14"/>
      <c r="Y248" s="14"/>
      <c r="Z248" s="14"/>
      <c r="AA248" s="14"/>
      <c r="AB248" s="14"/>
      <c r="AC248" s="14"/>
      <c r="AD248" s="14"/>
      <c r="AE248" s="14"/>
      <c r="AT248" s="259" t="s">
        <v>139</v>
      </c>
      <c r="AU248" s="259" t="s">
        <v>84</v>
      </c>
      <c r="AV248" s="14" t="s">
        <v>84</v>
      </c>
      <c r="AW248" s="14" t="s">
        <v>35</v>
      </c>
      <c r="AX248" s="14" t="s">
        <v>74</v>
      </c>
      <c r="AY248" s="259" t="s">
        <v>126</v>
      </c>
    </row>
    <row r="249" s="15" customFormat="1">
      <c r="A249" s="15"/>
      <c r="B249" s="260"/>
      <c r="C249" s="261"/>
      <c r="D249" s="234" t="s">
        <v>139</v>
      </c>
      <c r="E249" s="262" t="s">
        <v>28</v>
      </c>
      <c r="F249" s="263" t="s">
        <v>155</v>
      </c>
      <c r="G249" s="261"/>
      <c r="H249" s="264">
        <v>39.359000000000002</v>
      </c>
      <c r="I249" s="265"/>
      <c r="J249" s="261"/>
      <c r="K249" s="261"/>
      <c r="L249" s="266"/>
      <c r="M249" s="267"/>
      <c r="N249" s="268"/>
      <c r="O249" s="268"/>
      <c r="P249" s="268"/>
      <c r="Q249" s="268"/>
      <c r="R249" s="268"/>
      <c r="S249" s="268"/>
      <c r="T249" s="269"/>
      <c r="U249" s="15"/>
      <c r="V249" s="15"/>
      <c r="W249" s="15"/>
      <c r="X249" s="15"/>
      <c r="Y249" s="15"/>
      <c r="Z249" s="15"/>
      <c r="AA249" s="15"/>
      <c r="AB249" s="15"/>
      <c r="AC249" s="15"/>
      <c r="AD249" s="15"/>
      <c r="AE249" s="15"/>
      <c r="AT249" s="270" t="s">
        <v>139</v>
      </c>
      <c r="AU249" s="270" t="s">
        <v>84</v>
      </c>
      <c r="AV249" s="15" t="s">
        <v>133</v>
      </c>
      <c r="AW249" s="15" t="s">
        <v>35</v>
      </c>
      <c r="AX249" s="15" t="s">
        <v>82</v>
      </c>
      <c r="AY249" s="270" t="s">
        <v>126</v>
      </c>
    </row>
    <row r="250" s="2" customFormat="1" ht="16.5" customHeight="1">
      <c r="A250" s="40"/>
      <c r="B250" s="41"/>
      <c r="C250" s="221" t="s">
        <v>284</v>
      </c>
      <c r="D250" s="221" t="s">
        <v>128</v>
      </c>
      <c r="E250" s="222" t="s">
        <v>277</v>
      </c>
      <c r="F250" s="223" t="s">
        <v>278</v>
      </c>
      <c r="G250" s="224" t="s">
        <v>279</v>
      </c>
      <c r="H250" s="225">
        <v>52.869999999999997</v>
      </c>
      <c r="I250" s="226"/>
      <c r="J250" s="227">
        <f>ROUND(I250*H250,2)</f>
        <v>0</v>
      </c>
      <c r="K250" s="223" t="s">
        <v>28</v>
      </c>
      <c r="L250" s="46"/>
      <c r="M250" s="228" t="s">
        <v>28</v>
      </c>
      <c r="N250" s="229" t="s">
        <v>47</v>
      </c>
      <c r="O250" s="87"/>
      <c r="P250" s="230">
        <f>O250*H250</f>
        <v>0</v>
      </c>
      <c r="Q250" s="230">
        <v>0</v>
      </c>
      <c r="R250" s="230">
        <f>Q250*H250</f>
        <v>0</v>
      </c>
      <c r="S250" s="230">
        <v>0</v>
      </c>
      <c r="T250" s="231">
        <f>S250*H250</f>
        <v>0</v>
      </c>
      <c r="U250" s="40"/>
      <c r="V250" s="40"/>
      <c r="W250" s="40"/>
      <c r="X250" s="40"/>
      <c r="Y250" s="40"/>
      <c r="Z250" s="40"/>
      <c r="AA250" s="40"/>
      <c r="AB250" s="40"/>
      <c r="AC250" s="40"/>
      <c r="AD250" s="40"/>
      <c r="AE250" s="40"/>
      <c r="AR250" s="232" t="s">
        <v>133</v>
      </c>
      <c r="AT250" s="232" t="s">
        <v>128</v>
      </c>
      <c r="AU250" s="232" t="s">
        <v>84</v>
      </c>
      <c r="AY250" s="19" t="s">
        <v>126</v>
      </c>
      <c r="BE250" s="233">
        <f>IF(N250="základní",J250,0)</f>
        <v>0</v>
      </c>
      <c r="BF250" s="233">
        <f>IF(N250="snížená",J250,0)</f>
        <v>0</v>
      </c>
      <c r="BG250" s="233">
        <f>IF(N250="zákl. přenesená",J250,0)</f>
        <v>0</v>
      </c>
      <c r="BH250" s="233">
        <f>IF(N250="sníž. přenesená",J250,0)</f>
        <v>0</v>
      </c>
      <c r="BI250" s="233">
        <f>IF(N250="nulová",J250,0)</f>
        <v>0</v>
      </c>
      <c r="BJ250" s="19" t="s">
        <v>133</v>
      </c>
      <c r="BK250" s="233">
        <f>ROUND(I250*H250,2)</f>
        <v>0</v>
      </c>
      <c r="BL250" s="19" t="s">
        <v>133</v>
      </c>
      <c r="BM250" s="232" t="s">
        <v>1009</v>
      </c>
    </row>
    <row r="251" s="2" customFormat="1">
      <c r="A251" s="40"/>
      <c r="B251" s="41"/>
      <c r="C251" s="42"/>
      <c r="D251" s="234" t="s">
        <v>135</v>
      </c>
      <c r="E251" s="42"/>
      <c r="F251" s="235" t="s">
        <v>281</v>
      </c>
      <c r="G251" s="42"/>
      <c r="H251" s="42"/>
      <c r="I251" s="139"/>
      <c r="J251" s="42"/>
      <c r="K251" s="42"/>
      <c r="L251" s="46"/>
      <c r="M251" s="236"/>
      <c r="N251" s="237"/>
      <c r="O251" s="87"/>
      <c r="P251" s="87"/>
      <c r="Q251" s="87"/>
      <c r="R251" s="87"/>
      <c r="S251" s="87"/>
      <c r="T251" s="88"/>
      <c r="U251" s="40"/>
      <c r="V251" s="40"/>
      <c r="W251" s="40"/>
      <c r="X251" s="40"/>
      <c r="Y251" s="40"/>
      <c r="Z251" s="40"/>
      <c r="AA251" s="40"/>
      <c r="AB251" s="40"/>
      <c r="AC251" s="40"/>
      <c r="AD251" s="40"/>
      <c r="AE251" s="40"/>
      <c r="AT251" s="19" t="s">
        <v>135</v>
      </c>
      <c r="AU251" s="19" t="s">
        <v>84</v>
      </c>
    </row>
    <row r="252" s="13" customFormat="1">
      <c r="A252" s="13"/>
      <c r="B252" s="239"/>
      <c r="C252" s="240"/>
      <c r="D252" s="234" t="s">
        <v>139</v>
      </c>
      <c r="E252" s="241" t="s">
        <v>28</v>
      </c>
      <c r="F252" s="242" t="s">
        <v>764</v>
      </c>
      <c r="G252" s="240"/>
      <c r="H252" s="241" t="s">
        <v>28</v>
      </c>
      <c r="I252" s="243"/>
      <c r="J252" s="240"/>
      <c r="K252" s="240"/>
      <c r="L252" s="244"/>
      <c r="M252" s="245"/>
      <c r="N252" s="246"/>
      <c r="O252" s="246"/>
      <c r="P252" s="246"/>
      <c r="Q252" s="246"/>
      <c r="R252" s="246"/>
      <c r="S252" s="246"/>
      <c r="T252" s="247"/>
      <c r="U252" s="13"/>
      <c r="V252" s="13"/>
      <c r="W252" s="13"/>
      <c r="X252" s="13"/>
      <c r="Y252" s="13"/>
      <c r="Z252" s="13"/>
      <c r="AA252" s="13"/>
      <c r="AB252" s="13"/>
      <c r="AC252" s="13"/>
      <c r="AD252" s="13"/>
      <c r="AE252" s="13"/>
      <c r="AT252" s="248" t="s">
        <v>139</v>
      </c>
      <c r="AU252" s="248" t="s">
        <v>84</v>
      </c>
      <c r="AV252" s="13" t="s">
        <v>82</v>
      </c>
      <c r="AW252" s="13" t="s">
        <v>35</v>
      </c>
      <c r="AX252" s="13" t="s">
        <v>74</v>
      </c>
      <c r="AY252" s="248" t="s">
        <v>126</v>
      </c>
    </row>
    <row r="253" s="13" customFormat="1">
      <c r="A253" s="13"/>
      <c r="B253" s="239"/>
      <c r="C253" s="240"/>
      <c r="D253" s="234" t="s">
        <v>139</v>
      </c>
      <c r="E253" s="241" t="s">
        <v>28</v>
      </c>
      <c r="F253" s="242" t="s">
        <v>765</v>
      </c>
      <c r="G253" s="240"/>
      <c r="H253" s="241" t="s">
        <v>28</v>
      </c>
      <c r="I253" s="243"/>
      <c r="J253" s="240"/>
      <c r="K253" s="240"/>
      <c r="L253" s="244"/>
      <c r="M253" s="245"/>
      <c r="N253" s="246"/>
      <c r="O253" s="246"/>
      <c r="P253" s="246"/>
      <c r="Q253" s="246"/>
      <c r="R253" s="246"/>
      <c r="S253" s="246"/>
      <c r="T253" s="247"/>
      <c r="U253" s="13"/>
      <c r="V253" s="13"/>
      <c r="W253" s="13"/>
      <c r="X253" s="13"/>
      <c r="Y253" s="13"/>
      <c r="Z253" s="13"/>
      <c r="AA253" s="13"/>
      <c r="AB253" s="13"/>
      <c r="AC253" s="13"/>
      <c r="AD253" s="13"/>
      <c r="AE253" s="13"/>
      <c r="AT253" s="248" t="s">
        <v>139</v>
      </c>
      <c r="AU253" s="248" t="s">
        <v>84</v>
      </c>
      <c r="AV253" s="13" t="s">
        <v>82</v>
      </c>
      <c r="AW253" s="13" t="s">
        <v>35</v>
      </c>
      <c r="AX253" s="13" t="s">
        <v>74</v>
      </c>
      <c r="AY253" s="248" t="s">
        <v>126</v>
      </c>
    </row>
    <row r="254" s="14" customFormat="1">
      <c r="A254" s="14"/>
      <c r="B254" s="249"/>
      <c r="C254" s="250"/>
      <c r="D254" s="234" t="s">
        <v>139</v>
      </c>
      <c r="E254" s="251" t="s">
        <v>28</v>
      </c>
      <c r="F254" s="252" t="s">
        <v>1010</v>
      </c>
      <c r="G254" s="250"/>
      <c r="H254" s="253">
        <v>4.4640000000000004</v>
      </c>
      <c r="I254" s="254"/>
      <c r="J254" s="250"/>
      <c r="K254" s="250"/>
      <c r="L254" s="255"/>
      <c r="M254" s="256"/>
      <c r="N254" s="257"/>
      <c r="O254" s="257"/>
      <c r="P254" s="257"/>
      <c r="Q254" s="257"/>
      <c r="R254" s="257"/>
      <c r="S254" s="257"/>
      <c r="T254" s="258"/>
      <c r="U254" s="14"/>
      <c r="V254" s="14"/>
      <c r="W254" s="14"/>
      <c r="X254" s="14"/>
      <c r="Y254" s="14"/>
      <c r="Z254" s="14"/>
      <c r="AA254" s="14"/>
      <c r="AB254" s="14"/>
      <c r="AC254" s="14"/>
      <c r="AD254" s="14"/>
      <c r="AE254" s="14"/>
      <c r="AT254" s="259" t="s">
        <v>139</v>
      </c>
      <c r="AU254" s="259" t="s">
        <v>84</v>
      </c>
      <c r="AV254" s="14" t="s">
        <v>84</v>
      </c>
      <c r="AW254" s="14" t="s">
        <v>35</v>
      </c>
      <c r="AX254" s="14" t="s">
        <v>74</v>
      </c>
      <c r="AY254" s="259" t="s">
        <v>126</v>
      </c>
    </row>
    <row r="255" s="13" customFormat="1">
      <c r="A255" s="13"/>
      <c r="B255" s="239"/>
      <c r="C255" s="240"/>
      <c r="D255" s="234" t="s">
        <v>139</v>
      </c>
      <c r="E255" s="241" t="s">
        <v>28</v>
      </c>
      <c r="F255" s="242" t="s">
        <v>1011</v>
      </c>
      <c r="G255" s="240"/>
      <c r="H255" s="241" t="s">
        <v>28</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139</v>
      </c>
      <c r="AU255" s="248" t="s">
        <v>84</v>
      </c>
      <c r="AV255" s="13" t="s">
        <v>82</v>
      </c>
      <c r="AW255" s="13" t="s">
        <v>35</v>
      </c>
      <c r="AX255" s="13" t="s">
        <v>74</v>
      </c>
      <c r="AY255" s="248" t="s">
        <v>126</v>
      </c>
    </row>
    <row r="256" s="14" customFormat="1">
      <c r="A256" s="14"/>
      <c r="B256" s="249"/>
      <c r="C256" s="250"/>
      <c r="D256" s="234" t="s">
        <v>139</v>
      </c>
      <c r="E256" s="251" t="s">
        <v>28</v>
      </c>
      <c r="F256" s="252" t="s">
        <v>1012</v>
      </c>
      <c r="G256" s="250"/>
      <c r="H256" s="253">
        <v>48.405999999999999</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139</v>
      </c>
      <c r="AU256" s="259" t="s">
        <v>84</v>
      </c>
      <c r="AV256" s="14" t="s">
        <v>84</v>
      </c>
      <c r="AW256" s="14" t="s">
        <v>35</v>
      </c>
      <c r="AX256" s="14" t="s">
        <v>74</v>
      </c>
      <c r="AY256" s="259" t="s">
        <v>126</v>
      </c>
    </row>
    <row r="257" s="15" customFormat="1">
      <c r="A257" s="15"/>
      <c r="B257" s="260"/>
      <c r="C257" s="261"/>
      <c r="D257" s="234" t="s">
        <v>139</v>
      </c>
      <c r="E257" s="262" t="s">
        <v>28</v>
      </c>
      <c r="F257" s="263" t="s">
        <v>155</v>
      </c>
      <c r="G257" s="261"/>
      <c r="H257" s="264">
        <v>52.869999999999997</v>
      </c>
      <c r="I257" s="265"/>
      <c r="J257" s="261"/>
      <c r="K257" s="261"/>
      <c r="L257" s="266"/>
      <c r="M257" s="267"/>
      <c r="N257" s="268"/>
      <c r="O257" s="268"/>
      <c r="P257" s="268"/>
      <c r="Q257" s="268"/>
      <c r="R257" s="268"/>
      <c r="S257" s="268"/>
      <c r="T257" s="269"/>
      <c r="U257" s="15"/>
      <c r="V257" s="15"/>
      <c r="W257" s="15"/>
      <c r="X257" s="15"/>
      <c r="Y257" s="15"/>
      <c r="Z257" s="15"/>
      <c r="AA257" s="15"/>
      <c r="AB257" s="15"/>
      <c r="AC257" s="15"/>
      <c r="AD257" s="15"/>
      <c r="AE257" s="15"/>
      <c r="AT257" s="270" t="s">
        <v>139</v>
      </c>
      <c r="AU257" s="270" t="s">
        <v>84</v>
      </c>
      <c r="AV257" s="15" t="s">
        <v>133</v>
      </c>
      <c r="AW257" s="15" t="s">
        <v>35</v>
      </c>
      <c r="AX257" s="15" t="s">
        <v>82</v>
      </c>
      <c r="AY257" s="270" t="s">
        <v>126</v>
      </c>
    </row>
    <row r="258" s="2" customFormat="1" ht="16.5" customHeight="1">
      <c r="A258" s="40"/>
      <c r="B258" s="41"/>
      <c r="C258" s="221" t="s">
        <v>175</v>
      </c>
      <c r="D258" s="221" t="s">
        <v>128</v>
      </c>
      <c r="E258" s="222" t="s">
        <v>285</v>
      </c>
      <c r="F258" s="223" t="s">
        <v>286</v>
      </c>
      <c r="G258" s="224" t="s">
        <v>279</v>
      </c>
      <c r="H258" s="225">
        <v>35.670000000000002</v>
      </c>
      <c r="I258" s="226"/>
      <c r="J258" s="227">
        <f>ROUND(I258*H258,2)</f>
        <v>0</v>
      </c>
      <c r="K258" s="223" t="s">
        <v>28</v>
      </c>
      <c r="L258" s="46"/>
      <c r="M258" s="228" t="s">
        <v>28</v>
      </c>
      <c r="N258" s="229" t="s">
        <v>47</v>
      </c>
      <c r="O258" s="87"/>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133</v>
      </c>
      <c r="AT258" s="232" t="s">
        <v>128</v>
      </c>
      <c r="AU258" s="232" t="s">
        <v>84</v>
      </c>
      <c r="AY258" s="19" t="s">
        <v>126</v>
      </c>
      <c r="BE258" s="233">
        <f>IF(N258="základní",J258,0)</f>
        <v>0</v>
      </c>
      <c r="BF258" s="233">
        <f>IF(N258="snížená",J258,0)</f>
        <v>0</v>
      </c>
      <c r="BG258" s="233">
        <f>IF(N258="zákl. přenesená",J258,0)</f>
        <v>0</v>
      </c>
      <c r="BH258" s="233">
        <f>IF(N258="sníž. přenesená",J258,0)</f>
        <v>0</v>
      </c>
      <c r="BI258" s="233">
        <f>IF(N258="nulová",J258,0)</f>
        <v>0</v>
      </c>
      <c r="BJ258" s="19" t="s">
        <v>133</v>
      </c>
      <c r="BK258" s="233">
        <f>ROUND(I258*H258,2)</f>
        <v>0</v>
      </c>
      <c r="BL258" s="19" t="s">
        <v>133</v>
      </c>
      <c r="BM258" s="232" t="s">
        <v>1013</v>
      </c>
    </row>
    <row r="259" s="2" customFormat="1">
      <c r="A259" s="40"/>
      <c r="B259" s="41"/>
      <c r="C259" s="42"/>
      <c r="D259" s="234" t="s">
        <v>135</v>
      </c>
      <c r="E259" s="42"/>
      <c r="F259" s="235" t="s">
        <v>288</v>
      </c>
      <c r="G259" s="42"/>
      <c r="H259" s="42"/>
      <c r="I259" s="139"/>
      <c r="J259" s="42"/>
      <c r="K259" s="42"/>
      <c r="L259" s="46"/>
      <c r="M259" s="236"/>
      <c r="N259" s="237"/>
      <c r="O259" s="87"/>
      <c r="P259" s="87"/>
      <c r="Q259" s="87"/>
      <c r="R259" s="87"/>
      <c r="S259" s="87"/>
      <c r="T259" s="88"/>
      <c r="U259" s="40"/>
      <c r="V259" s="40"/>
      <c r="W259" s="40"/>
      <c r="X259" s="40"/>
      <c r="Y259" s="40"/>
      <c r="Z259" s="40"/>
      <c r="AA259" s="40"/>
      <c r="AB259" s="40"/>
      <c r="AC259" s="40"/>
      <c r="AD259" s="40"/>
      <c r="AE259" s="40"/>
      <c r="AT259" s="19" t="s">
        <v>135</v>
      </c>
      <c r="AU259" s="19" t="s">
        <v>84</v>
      </c>
    </row>
    <row r="260" s="13" customFormat="1">
      <c r="A260" s="13"/>
      <c r="B260" s="239"/>
      <c r="C260" s="240"/>
      <c r="D260" s="234" t="s">
        <v>139</v>
      </c>
      <c r="E260" s="241" t="s">
        <v>28</v>
      </c>
      <c r="F260" s="242" t="s">
        <v>1014</v>
      </c>
      <c r="G260" s="240"/>
      <c r="H260" s="241" t="s">
        <v>28</v>
      </c>
      <c r="I260" s="243"/>
      <c r="J260" s="240"/>
      <c r="K260" s="240"/>
      <c r="L260" s="244"/>
      <c r="M260" s="245"/>
      <c r="N260" s="246"/>
      <c r="O260" s="246"/>
      <c r="P260" s="246"/>
      <c r="Q260" s="246"/>
      <c r="R260" s="246"/>
      <c r="S260" s="246"/>
      <c r="T260" s="247"/>
      <c r="U260" s="13"/>
      <c r="V260" s="13"/>
      <c r="W260" s="13"/>
      <c r="X260" s="13"/>
      <c r="Y260" s="13"/>
      <c r="Z260" s="13"/>
      <c r="AA260" s="13"/>
      <c r="AB260" s="13"/>
      <c r="AC260" s="13"/>
      <c r="AD260" s="13"/>
      <c r="AE260" s="13"/>
      <c r="AT260" s="248" t="s">
        <v>139</v>
      </c>
      <c r="AU260" s="248" t="s">
        <v>84</v>
      </c>
      <c r="AV260" s="13" t="s">
        <v>82</v>
      </c>
      <c r="AW260" s="13" t="s">
        <v>35</v>
      </c>
      <c r="AX260" s="13" t="s">
        <v>74</v>
      </c>
      <c r="AY260" s="248" t="s">
        <v>126</v>
      </c>
    </row>
    <row r="261" s="14" customFormat="1">
      <c r="A261" s="14"/>
      <c r="B261" s="249"/>
      <c r="C261" s="250"/>
      <c r="D261" s="234" t="s">
        <v>139</v>
      </c>
      <c r="E261" s="251" t="s">
        <v>28</v>
      </c>
      <c r="F261" s="252" t="s">
        <v>1015</v>
      </c>
      <c r="G261" s="250"/>
      <c r="H261" s="253">
        <v>35.670000000000002</v>
      </c>
      <c r="I261" s="254"/>
      <c r="J261" s="250"/>
      <c r="K261" s="250"/>
      <c r="L261" s="255"/>
      <c r="M261" s="256"/>
      <c r="N261" s="257"/>
      <c r="O261" s="257"/>
      <c r="P261" s="257"/>
      <c r="Q261" s="257"/>
      <c r="R261" s="257"/>
      <c r="S261" s="257"/>
      <c r="T261" s="258"/>
      <c r="U261" s="14"/>
      <c r="V261" s="14"/>
      <c r="W261" s="14"/>
      <c r="X261" s="14"/>
      <c r="Y261" s="14"/>
      <c r="Z261" s="14"/>
      <c r="AA261" s="14"/>
      <c r="AB261" s="14"/>
      <c r="AC261" s="14"/>
      <c r="AD261" s="14"/>
      <c r="AE261" s="14"/>
      <c r="AT261" s="259" t="s">
        <v>139</v>
      </c>
      <c r="AU261" s="259" t="s">
        <v>84</v>
      </c>
      <c r="AV261" s="14" t="s">
        <v>84</v>
      </c>
      <c r="AW261" s="14" t="s">
        <v>35</v>
      </c>
      <c r="AX261" s="14" t="s">
        <v>82</v>
      </c>
      <c r="AY261" s="259" t="s">
        <v>126</v>
      </c>
    </row>
    <row r="262" s="2" customFormat="1" ht="16.5" customHeight="1">
      <c r="A262" s="40"/>
      <c r="B262" s="41"/>
      <c r="C262" s="221" t="s">
        <v>297</v>
      </c>
      <c r="D262" s="221" t="s">
        <v>128</v>
      </c>
      <c r="E262" s="222" t="s">
        <v>1016</v>
      </c>
      <c r="F262" s="223" t="s">
        <v>1017</v>
      </c>
      <c r="G262" s="224" t="s">
        <v>144</v>
      </c>
      <c r="H262" s="225">
        <v>2.6440000000000001</v>
      </c>
      <c r="I262" s="226"/>
      <c r="J262" s="227">
        <f>ROUND(I262*H262,2)</f>
        <v>0</v>
      </c>
      <c r="K262" s="223" t="s">
        <v>132</v>
      </c>
      <c r="L262" s="46"/>
      <c r="M262" s="228" t="s">
        <v>28</v>
      </c>
      <c r="N262" s="229" t="s">
        <v>47</v>
      </c>
      <c r="O262" s="87"/>
      <c r="P262" s="230">
        <f>O262*H262</f>
        <v>0</v>
      </c>
      <c r="Q262" s="230">
        <v>0</v>
      </c>
      <c r="R262" s="230">
        <f>Q262*H262</f>
        <v>0</v>
      </c>
      <c r="S262" s="230">
        <v>0</v>
      </c>
      <c r="T262" s="231">
        <f>S262*H262</f>
        <v>0</v>
      </c>
      <c r="U262" s="40"/>
      <c r="V262" s="40"/>
      <c r="W262" s="40"/>
      <c r="X262" s="40"/>
      <c r="Y262" s="40"/>
      <c r="Z262" s="40"/>
      <c r="AA262" s="40"/>
      <c r="AB262" s="40"/>
      <c r="AC262" s="40"/>
      <c r="AD262" s="40"/>
      <c r="AE262" s="40"/>
      <c r="AR262" s="232" t="s">
        <v>133</v>
      </c>
      <c r="AT262" s="232" t="s">
        <v>128</v>
      </c>
      <c r="AU262" s="232" t="s">
        <v>84</v>
      </c>
      <c r="AY262" s="19" t="s">
        <v>126</v>
      </c>
      <c r="BE262" s="233">
        <f>IF(N262="základní",J262,0)</f>
        <v>0</v>
      </c>
      <c r="BF262" s="233">
        <f>IF(N262="snížená",J262,0)</f>
        <v>0</v>
      </c>
      <c r="BG262" s="233">
        <f>IF(N262="zákl. přenesená",J262,0)</f>
        <v>0</v>
      </c>
      <c r="BH262" s="233">
        <f>IF(N262="sníž. přenesená",J262,0)</f>
        <v>0</v>
      </c>
      <c r="BI262" s="233">
        <f>IF(N262="nulová",J262,0)</f>
        <v>0</v>
      </c>
      <c r="BJ262" s="19" t="s">
        <v>133</v>
      </c>
      <c r="BK262" s="233">
        <f>ROUND(I262*H262,2)</f>
        <v>0</v>
      </c>
      <c r="BL262" s="19" t="s">
        <v>133</v>
      </c>
      <c r="BM262" s="232" t="s">
        <v>1018</v>
      </c>
    </row>
    <row r="263" s="2" customFormat="1">
      <c r="A263" s="40"/>
      <c r="B263" s="41"/>
      <c r="C263" s="42"/>
      <c r="D263" s="234" t="s">
        <v>135</v>
      </c>
      <c r="E263" s="42"/>
      <c r="F263" s="235" t="s">
        <v>1019</v>
      </c>
      <c r="G263" s="42"/>
      <c r="H263" s="42"/>
      <c r="I263" s="139"/>
      <c r="J263" s="42"/>
      <c r="K263" s="42"/>
      <c r="L263" s="46"/>
      <c r="M263" s="236"/>
      <c r="N263" s="237"/>
      <c r="O263" s="87"/>
      <c r="P263" s="87"/>
      <c r="Q263" s="87"/>
      <c r="R263" s="87"/>
      <c r="S263" s="87"/>
      <c r="T263" s="88"/>
      <c r="U263" s="40"/>
      <c r="V263" s="40"/>
      <c r="W263" s="40"/>
      <c r="X263" s="40"/>
      <c r="Y263" s="40"/>
      <c r="Z263" s="40"/>
      <c r="AA263" s="40"/>
      <c r="AB263" s="40"/>
      <c r="AC263" s="40"/>
      <c r="AD263" s="40"/>
      <c r="AE263" s="40"/>
      <c r="AT263" s="19" t="s">
        <v>135</v>
      </c>
      <c r="AU263" s="19" t="s">
        <v>84</v>
      </c>
    </row>
    <row r="264" s="2" customFormat="1">
      <c r="A264" s="40"/>
      <c r="B264" s="41"/>
      <c r="C264" s="42"/>
      <c r="D264" s="234" t="s">
        <v>137</v>
      </c>
      <c r="E264" s="42"/>
      <c r="F264" s="238" t="s">
        <v>1020</v>
      </c>
      <c r="G264" s="42"/>
      <c r="H264" s="42"/>
      <c r="I264" s="139"/>
      <c r="J264" s="42"/>
      <c r="K264" s="42"/>
      <c r="L264" s="46"/>
      <c r="M264" s="236"/>
      <c r="N264" s="237"/>
      <c r="O264" s="87"/>
      <c r="P264" s="87"/>
      <c r="Q264" s="87"/>
      <c r="R264" s="87"/>
      <c r="S264" s="87"/>
      <c r="T264" s="88"/>
      <c r="U264" s="40"/>
      <c r="V264" s="40"/>
      <c r="W264" s="40"/>
      <c r="X264" s="40"/>
      <c r="Y264" s="40"/>
      <c r="Z264" s="40"/>
      <c r="AA264" s="40"/>
      <c r="AB264" s="40"/>
      <c r="AC264" s="40"/>
      <c r="AD264" s="40"/>
      <c r="AE264" s="40"/>
      <c r="AT264" s="19" t="s">
        <v>137</v>
      </c>
      <c r="AU264" s="19" t="s">
        <v>84</v>
      </c>
    </row>
    <row r="265" s="13" customFormat="1">
      <c r="A265" s="13"/>
      <c r="B265" s="239"/>
      <c r="C265" s="240"/>
      <c r="D265" s="234" t="s">
        <v>139</v>
      </c>
      <c r="E265" s="241" t="s">
        <v>28</v>
      </c>
      <c r="F265" s="242" t="s">
        <v>1021</v>
      </c>
      <c r="G265" s="240"/>
      <c r="H265" s="241" t="s">
        <v>28</v>
      </c>
      <c r="I265" s="243"/>
      <c r="J265" s="240"/>
      <c r="K265" s="240"/>
      <c r="L265" s="244"/>
      <c r="M265" s="245"/>
      <c r="N265" s="246"/>
      <c r="O265" s="246"/>
      <c r="P265" s="246"/>
      <c r="Q265" s="246"/>
      <c r="R265" s="246"/>
      <c r="S265" s="246"/>
      <c r="T265" s="247"/>
      <c r="U265" s="13"/>
      <c r="V265" s="13"/>
      <c r="W265" s="13"/>
      <c r="X265" s="13"/>
      <c r="Y265" s="13"/>
      <c r="Z265" s="13"/>
      <c r="AA265" s="13"/>
      <c r="AB265" s="13"/>
      <c r="AC265" s="13"/>
      <c r="AD265" s="13"/>
      <c r="AE265" s="13"/>
      <c r="AT265" s="248" t="s">
        <v>139</v>
      </c>
      <c r="AU265" s="248" t="s">
        <v>84</v>
      </c>
      <c r="AV265" s="13" t="s">
        <v>82</v>
      </c>
      <c r="AW265" s="13" t="s">
        <v>35</v>
      </c>
      <c r="AX265" s="13" t="s">
        <v>74</v>
      </c>
      <c r="AY265" s="248" t="s">
        <v>126</v>
      </c>
    </row>
    <row r="266" s="13" customFormat="1">
      <c r="A266" s="13"/>
      <c r="B266" s="239"/>
      <c r="C266" s="240"/>
      <c r="D266" s="234" t="s">
        <v>139</v>
      </c>
      <c r="E266" s="241" t="s">
        <v>28</v>
      </c>
      <c r="F266" s="242" t="s">
        <v>1022</v>
      </c>
      <c r="G266" s="240"/>
      <c r="H266" s="241" t="s">
        <v>28</v>
      </c>
      <c r="I266" s="243"/>
      <c r="J266" s="240"/>
      <c r="K266" s="240"/>
      <c r="L266" s="244"/>
      <c r="M266" s="245"/>
      <c r="N266" s="246"/>
      <c r="O266" s="246"/>
      <c r="P266" s="246"/>
      <c r="Q266" s="246"/>
      <c r="R266" s="246"/>
      <c r="S266" s="246"/>
      <c r="T266" s="247"/>
      <c r="U266" s="13"/>
      <c r="V266" s="13"/>
      <c r="W266" s="13"/>
      <c r="X266" s="13"/>
      <c r="Y266" s="13"/>
      <c r="Z266" s="13"/>
      <c r="AA266" s="13"/>
      <c r="AB266" s="13"/>
      <c r="AC266" s="13"/>
      <c r="AD266" s="13"/>
      <c r="AE266" s="13"/>
      <c r="AT266" s="248" t="s">
        <v>139</v>
      </c>
      <c r="AU266" s="248" t="s">
        <v>84</v>
      </c>
      <c r="AV266" s="13" t="s">
        <v>82</v>
      </c>
      <c r="AW266" s="13" t="s">
        <v>35</v>
      </c>
      <c r="AX266" s="13" t="s">
        <v>74</v>
      </c>
      <c r="AY266" s="248" t="s">
        <v>126</v>
      </c>
    </row>
    <row r="267" s="14" customFormat="1">
      <c r="A267" s="14"/>
      <c r="B267" s="249"/>
      <c r="C267" s="250"/>
      <c r="D267" s="234" t="s">
        <v>139</v>
      </c>
      <c r="E267" s="251" t="s">
        <v>28</v>
      </c>
      <c r="F267" s="252" t="s">
        <v>974</v>
      </c>
      <c r="G267" s="250"/>
      <c r="H267" s="253">
        <v>1.6000000000000001</v>
      </c>
      <c r="I267" s="254"/>
      <c r="J267" s="250"/>
      <c r="K267" s="250"/>
      <c r="L267" s="255"/>
      <c r="M267" s="256"/>
      <c r="N267" s="257"/>
      <c r="O267" s="257"/>
      <c r="P267" s="257"/>
      <c r="Q267" s="257"/>
      <c r="R267" s="257"/>
      <c r="S267" s="257"/>
      <c r="T267" s="258"/>
      <c r="U267" s="14"/>
      <c r="V267" s="14"/>
      <c r="W267" s="14"/>
      <c r="X267" s="14"/>
      <c r="Y267" s="14"/>
      <c r="Z267" s="14"/>
      <c r="AA267" s="14"/>
      <c r="AB267" s="14"/>
      <c r="AC267" s="14"/>
      <c r="AD267" s="14"/>
      <c r="AE267" s="14"/>
      <c r="AT267" s="259" t="s">
        <v>139</v>
      </c>
      <c r="AU267" s="259" t="s">
        <v>84</v>
      </c>
      <c r="AV267" s="14" t="s">
        <v>84</v>
      </c>
      <c r="AW267" s="14" t="s">
        <v>35</v>
      </c>
      <c r="AX267" s="14" t="s">
        <v>74</v>
      </c>
      <c r="AY267" s="259" t="s">
        <v>126</v>
      </c>
    </row>
    <row r="268" s="13" customFormat="1">
      <c r="A268" s="13"/>
      <c r="B268" s="239"/>
      <c r="C268" s="240"/>
      <c r="D268" s="234" t="s">
        <v>139</v>
      </c>
      <c r="E268" s="241" t="s">
        <v>28</v>
      </c>
      <c r="F268" s="242" t="s">
        <v>1023</v>
      </c>
      <c r="G268" s="240"/>
      <c r="H268" s="241" t="s">
        <v>28</v>
      </c>
      <c r="I268" s="243"/>
      <c r="J268" s="240"/>
      <c r="K268" s="240"/>
      <c r="L268" s="244"/>
      <c r="M268" s="245"/>
      <c r="N268" s="246"/>
      <c r="O268" s="246"/>
      <c r="P268" s="246"/>
      <c r="Q268" s="246"/>
      <c r="R268" s="246"/>
      <c r="S268" s="246"/>
      <c r="T268" s="247"/>
      <c r="U268" s="13"/>
      <c r="V268" s="13"/>
      <c r="W268" s="13"/>
      <c r="X268" s="13"/>
      <c r="Y268" s="13"/>
      <c r="Z268" s="13"/>
      <c r="AA268" s="13"/>
      <c r="AB268" s="13"/>
      <c r="AC268" s="13"/>
      <c r="AD268" s="13"/>
      <c r="AE268" s="13"/>
      <c r="AT268" s="248" t="s">
        <v>139</v>
      </c>
      <c r="AU268" s="248" t="s">
        <v>84</v>
      </c>
      <c r="AV268" s="13" t="s">
        <v>82</v>
      </c>
      <c r="AW268" s="13" t="s">
        <v>35</v>
      </c>
      <c r="AX268" s="13" t="s">
        <v>74</v>
      </c>
      <c r="AY268" s="248" t="s">
        <v>126</v>
      </c>
    </row>
    <row r="269" s="14" customFormat="1">
      <c r="A269" s="14"/>
      <c r="B269" s="249"/>
      <c r="C269" s="250"/>
      <c r="D269" s="234" t="s">
        <v>139</v>
      </c>
      <c r="E269" s="251" t="s">
        <v>28</v>
      </c>
      <c r="F269" s="252" t="s">
        <v>978</v>
      </c>
      <c r="G269" s="250"/>
      <c r="H269" s="253">
        <v>0.82499999999999996</v>
      </c>
      <c r="I269" s="254"/>
      <c r="J269" s="250"/>
      <c r="K269" s="250"/>
      <c r="L269" s="255"/>
      <c r="M269" s="256"/>
      <c r="N269" s="257"/>
      <c r="O269" s="257"/>
      <c r="P269" s="257"/>
      <c r="Q269" s="257"/>
      <c r="R269" s="257"/>
      <c r="S269" s="257"/>
      <c r="T269" s="258"/>
      <c r="U269" s="14"/>
      <c r="V269" s="14"/>
      <c r="W269" s="14"/>
      <c r="X269" s="14"/>
      <c r="Y269" s="14"/>
      <c r="Z269" s="14"/>
      <c r="AA269" s="14"/>
      <c r="AB269" s="14"/>
      <c r="AC269" s="14"/>
      <c r="AD269" s="14"/>
      <c r="AE269" s="14"/>
      <c r="AT269" s="259" t="s">
        <v>139</v>
      </c>
      <c r="AU269" s="259" t="s">
        <v>84</v>
      </c>
      <c r="AV269" s="14" t="s">
        <v>84</v>
      </c>
      <c r="AW269" s="14" t="s">
        <v>35</v>
      </c>
      <c r="AX269" s="14" t="s">
        <v>74</v>
      </c>
      <c r="AY269" s="259" t="s">
        <v>126</v>
      </c>
    </row>
    <row r="270" s="13" customFormat="1">
      <c r="A270" s="13"/>
      <c r="B270" s="239"/>
      <c r="C270" s="240"/>
      <c r="D270" s="234" t="s">
        <v>139</v>
      </c>
      <c r="E270" s="241" t="s">
        <v>28</v>
      </c>
      <c r="F270" s="242" t="s">
        <v>1024</v>
      </c>
      <c r="G270" s="240"/>
      <c r="H270" s="241" t="s">
        <v>28</v>
      </c>
      <c r="I270" s="243"/>
      <c r="J270" s="240"/>
      <c r="K270" s="240"/>
      <c r="L270" s="244"/>
      <c r="M270" s="245"/>
      <c r="N270" s="246"/>
      <c r="O270" s="246"/>
      <c r="P270" s="246"/>
      <c r="Q270" s="246"/>
      <c r="R270" s="246"/>
      <c r="S270" s="246"/>
      <c r="T270" s="247"/>
      <c r="U270" s="13"/>
      <c r="V270" s="13"/>
      <c r="W270" s="13"/>
      <c r="X270" s="13"/>
      <c r="Y270" s="13"/>
      <c r="Z270" s="13"/>
      <c r="AA270" s="13"/>
      <c r="AB270" s="13"/>
      <c r="AC270" s="13"/>
      <c r="AD270" s="13"/>
      <c r="AE270" s="13"/>
      <c r="AT270" s="248" t="s">
        <v>139</v>
      </c>
      <c r="AU270" s="248" t="s">
        <v>84</v>
      </c>
      <c r="AV270" s="13" t="s">
        <v>82</v>
      </c>
      <c r="AW270" s="13" t="s">
        <v>35</v>
      </c>
      <c r="AX270" s="13" t="s">
        <v>74</v>
      </c>
      <c r="AY270" s="248" t="s">
        <v>126</v>
      </c>
    </row>
    <row r="271" s="14" customFormat="1">
      <c r="A271" s="14"/>
      <c r="B271" s="249"/>
      <c r="C271" s="250"/>
      <c r="D271" s="234" t="s">
        <v>139</v>
      </c>
      <c r="E271" s="251" t="s">
        <v>28</v>
      </c>
      <c r="F271" s="252" t="s">
        <v>983</v>
      </c>
      <c r="G271" s="250"/>
      <c r="H271" s="253">
        <v>0.219</v>
      </c>
      <c r="I271" s="254"/>
      <c r="J271" s="250"/>
      <c r="K271" s="250"/>
      <c r="L271" s="255"/>
      <c r="M271" s="256"/>
      <c r="N271" s="257"/>
      <c r="O271" s="257"/>
      <c r="P271" s="257"/>
      <c r="Q271" s="257"/>
      <c r="R271" s="257"/>
      <c r="S271" s="257"/>
      <c r="T271" s="258"/>
      <c r="U271" s="14"/>
      <c r="V271" s="14"/>
      <c r="W271" s="14"/>
      <c r="X271" s="14"/>
      <c r="Y271" s="14"/>
      <c r="Z271" s="14"/>
      <c r="AA271" s="14"/>
      <c r="AB271" s="14"/>
      <c r="AC271" s="14"/>
      <c r="AD271" s="14"/>
      <c r="AE271" s="14"/>
      <c r="AT271" s="259" t="s">
        <v>139</v>
      </c>
      <c r="AU271" s="259" t="s">
        <v>84</v>
      </c>
      <c r="AV271" s="14" t="s">
        <v>84</v>
      </c>
      <c r="AW271" s="14" t="s">
        <v>35</v>
      </c>
      <c r="AX271" s="14" t="s">
        <v>74</v>
      </c>
      <c r="AY271" s="259" t="s">
        <v>126</v>
      </c>
    </row>
    <row r="272" s="15" customFormat="1">
      <c r="A272" s="15"/>
      <c r="B272" s="260"/>
      <c r="C272" s="261"/>
      <c r="D272" s="234" t="s">
        <v>139</v>
      </c>
      <c r="E272" s="262" t="s">
        <v>28</v>
      </c>
      <c r="F272" s="263" t="s">
        <v>155</v>
      </c>
      <c r="G272" s="261"/>
      <c r="H272" s="264">
        <v>2.6440000000000001</v>
      </c>
      <c r="I272" s="265"/>
      <c r="J272" s="261"/>
      <c r="K272" s="261"/>
      <c r="L272" s="266"/>
      <c r="M272" s="267"/>
      <c r="N272" s="268"/>
      <c r="O272" s="268"/>
      <c r="P272" s="268"/>
      <c r="Q272" s="268"/>
      <c r="R272" s="268"/>
      <c r="S272" s="268"/>
      <c r="T272" s="269"/>
      <c r="U272" s="15"/>
      <c r="V272" s="15"/>
      <c r="W272" s="15"/>
      <c r="X272" s="15"/>
      <c r="Y272" s="15"/>
      <c r="Z272" s="15"/>
      <c r="AA272" s="15"/>
      <c r="AB272" s="15"/>
      <c r="AC272" s="15"/>
      <c r="AD272" s="15"/>
      <c r="AE272" s="15"/>
      <c r="AT272" s="270" t="s">
        <v>139</v>
      </c>
      <c r="AU272" s="270" t="s">
        <v>84</v>
      </c>
      <c r="AV272" s="15" t="s">
        <v>133</v>
      </c>
      <c r="AW272" s="15" t="s">
        <v>35</v>
      </c>
      <c r="AX272" s="15" t="s">
        <v>82</v>
      </c>
      <c r="AY272" s="270" t="s">
        <v>126</v>
      </c>
    </row>
    <row r="273" s="2" customFormat="1" ht="16.5" customHeight="1">
      <c r="A273" s="40"/>
      <c r="B273" s="41"/>
      <c r="C273" s="221" t="s">
        <v>313</v>
      </c>
      <c r="D273" s="221" t="s">
        <v>128</v>
      </c>
      <c r="E273" s="222" t="s">
        <v>1025</v>
      </c>
      <c r="F273" s="223" t="s">
        <v>1026</v>
      </c>
      <c r="G273" s="224" t="s">
        <v>131</v>
      </c>
      <c r="H273" s="225">
        <v>277.05000000000001</v>
      </c>
      <c r="I273" s="226"/>
      <c r="J273" s="227">
        <f>ROUND(I273*H273,2)</f>
        <v>0</v>
      </c>
      <c r="K273" s="223" t="s">
        <v>132</v>
      </c>
      <c r="L273" s="46"/>
      <c r="M273" s="228" t="s">
        <v>28</v>
      </c>
      <c r="N273" s="229" t="s">
        <v>47</v>
      </c>
      <c r="O273" s="87"/>
      <c r="P273" s="230">
        <f>O273*H273</f>
        <v>0</v>
      </c>
      <c r="Q273" s="230">
        <v>0</v>
      </c>
      <c r="R273" s="230">
        <f>Q273*H273</f>
        <v>0</v>
      </c>
      <c r="S273" s="230">
        <v>0</v>
      </c>
      <c r="T273" s="231">
        <f>S273*H273</f>
        <v>0</v>
      </c>
      <c r="U273" s="40"/>
      <c r="V273" s="40"/>
      <c r="W273" s="40"/>
      <c r="X273" s="40"/>
      <c r="Y273" s="40"/>
      <c r="Z273" s="40"/>
      <c r="AA273" s="40"/>
      <c r="AB273" s="40"/>
      <c r="AC273" s="40"/>
      <c r="AD273" s="40"/>
      <c r="AE273" s="40"/>
      <c r="AR273" s="232" t="s">
        <v>133</v>
      </c>
      <c r="AT273" s="232" t="s">
        <v>128</v>
      </c>
      <c r="AU273" s="232" t="s">
        <v>84</v>
      </c>
      <c r="AY273" s="19" t="s">
        <v>126</v>
      </c>
      <c r="BE273" s="233">
        <f>IF(N273="základní",J273,0)</f>
        <v>0</v>
      </c>
      <c r="BF273" s="233">
        <f>IF(N273="snížená",J273,0)</f>
        <v>0</v>
      </c>
      <c r="BG273" s="233">
        <f>IF(N273="zákl. přenesená",J273,0)</f>
        <v>0</v>
      </c>
      <c r="BH273" s="233">
        <f>IF(N273="sníž. přenesená",J273,0)</f>
        <v>0</v>
      </c>
      <c r="BI273" s="233">
        <f>IF(N273="nulová",J273,0)</f>
        <v>0</v>
      </c>
      <c r="BJ273" s="19" t="s">
        <v>133</v>
      </c>
      <c r="BK273" s="233">
        <f>ROUND(I273*H273,2)</f>
        <v>0</v>
      </c>
      <c r="BL273" s="19" t="s">
        <v>133</v>
      </c>
      <c r="BM273" s="232" t="s">
        <v>1027</v>
      </c>
    </row>
    <row r="274" s="2" customFormat="1">
      <c r="A274" s="40"/>
      <c r="B274" s="41"/>
      <c r="C274" s="42"/>
      <c r="D274" s="234" t="s">
        <v>135</v>
      </c>
      <c r="E274" s="42"/>
      <c r="F274" s="235" t="s">
        <v>1028</v>
      </c>
      <c r="G274" s="42"/>
      <c r="H274" s="42"/>
      <c r="I274" s="139"/>
      <c r="J274" s="42"/>
      <c r="K274" s="42"/>
      <c r="L274" s="46"/>
      <c r="M274" s="236"/>
      <c r="N274" s="237"/>
      <c r="O274" s="87"/>
      <c r="P274" s="87"/>
      <c r="Q274" s="87"/>
      <c r="R274" s="87"/>
      <c r="S274" s="87"/>
      <c r="T274" s="88"/>
      <c r="U274" s="40"/>
      <c r="V274" s="40"/>
      <c r="W274" s="40"/>
      <c r="X274" s="40"/>
      <c r="Y274" s="40"/>
      <c r="Z274" s="40"/>
      <c r="AA274" s="40"/>
      <c r="AB274" s="40"/>
      <c r="AC274" s="40"/>
      <c r="AD274" s="40"/>
      <c r="AE274" s="40"/>
      <c r="AT274" s="19" t="s">
        <v>135</v>
      </c>
      <c r="AU274" s="19" t="s">
        <v>84</v>
      </c>
    </row>
    <row r="275" s="2" customFormat="1">
      <c r="A275" s="40"/>
      <c r="B275" s="41"/>
      <c r="C275" s="42"/>
      <c r="D275" s="234" t="s">
        <v>137</v>
      </c>
      <c r="E275" s="42"/>
      <c r="F275" s="238" t="s">
        <v>318</v>
      </c>
      <c r="G275" s="42"/>
      <c r="H275" s="42"/>
      <c r="I275" s="139"/>
      <c r="J275" s="42"/>
      <c r="K275" s="42"/>
      <c r="L275" s="46"/>
      <c r="M275" s="236"/>
      <c r="N275" s="237"/>
      <c r="O275" s="87"/>
      <c r="P275" s="87"/>
      <c r="Q275" s="87"/>
      <c r="R275" s="87"/>
      <c r="S275" s="87"/>
      <c r="T275" s="88"/>
      <c r="U275" s="40"/>
      <c r="V275" s="40"/>
      <c r="W275" s="40"/>
      <c r="X275" s="40"/>
      <c r="Y275" s="40"/>
      <c r="Z275" s="40"/>
      <c r="AA275" s="40"/>
      <c r="AB275" s="40"/>
      <c r="AC275" s="40"/>
      <c r="AD275" s="40"/>
      <c r="AE275" s="40"/>
      <c r="AT275" s="19" t="s">
        <v>137</v>
      </c>
      <c r="AU275" s="19" t="s">
        <v>84</v>
      </c>
    </row>
    <row r="276" s="13" customFormat="1">
      <c r="A276" s="13"/>
      <c r="B276" s="239"/>
      <c r="C276" s="240"/>
      <c r="D276" s="234" t="s">
        <v>139</v>
      </c>
      <c r="E276" s="241" t="s">
        <v>28</v>
      </c>
      <c r="F276" s="242" t="s">
        <v>1029</v>
      </c>
      <c r="G276" s="240"/>
      <c r="H276" s="241" t="s">
        <v>28</v>
      </c>
      <c r="I276" s="243"/>
      <c r="J276" s="240"/>
      <c r="K276" s="240"/>
      <c r="L276" s="244"/>
      <c r="M276" s="245"/>
      <c r="N276" s="246"/>
      <c r="O276" s="246"/>
      <c r="P276" s="246"/>
      <c r="Q276" s="246"/>
      <c r="R276" s="246"/>
      <c r="S276" s="246"/>
      <c r="T276" s="247"/>
      <c r="U276" s="13"/>
      <c r="V276" s="13"/>
      <c r="W276" s="13"/>
      <c r="X276" s="13"/>
      <c r="Y276" s="13"/>
      <c r="Z276" s="13"/>
      <c r="AA276" s="13"/>
      <c r="AB276" s="13"/>
      <c r="AC276" s="13"/>
      <c r="AD276" s="13"/>
      <c r="AE276" s="13"/>
      <c r="AT276" s="248" t="s">
        <v>139</v>
      </c>
      <c r="AU276" s="248" t="s">
        <v>84</v>
      </c>
      <c r="AV276" s="13" t="s">
        <v>82</v>
      </c>
      <c r="AW276" s="13" t="s">
        <v>35</v>
      </c>
      <c r="AX276" s="13" t="s">
        <v>74</v>
      </c>
      <c r="AY276" s="248" t="s">
        <v>126</v>
      </c>
    </row>
    <row r="277" s="13" customFormat="1">
      <c r="A277" s="13"/>
      <c r="B277" s="239"/>
      <c r="C277" s="240"/>
      <c r="D277" s="234" t="s">
        <v>139</v>
      </c>
      <c r="E277" s="241" t="s">
        <v>28</v>
      </c>
      <c r="F277" s="242" t="s">
        <v>1030</v>
      </c>
      <c r="G277" s="240"/>
      <c r="H277" s="241" t="s">
        <v>28</v>
      </c>
      <c r="I277" s="243"/>
      <c r="J277" s="240"/>
      <c r="K277" s="240"/>
      <c r="L277" s="244"/>
      <c r="M277" s="245"/>
      <c r="N277" s="246"/>
      <c r="O277" s="246"/>
      <c r="P277" s="246"/>
      <c r="Q277" s="246"/>
      <c r="R277" s="246"/>
      <c r="S277" s="246"/>
      <c r="T277" s="247"/>
      <c r="U277" s="13"/>
      <c r="V277" s="13"/>
      <c r="W277" s="13"/>
      <c r="X277" s="13"/>
      <c r="Y277" s="13"/>
      <c r="Z277" s="13"/>
      <c r="AA277" s="13"/>
      <c r="AB277" s="13"/>
      <c r="AC277" s="13"/>
      <c r="AD277" s="13"/>
      <c r="AE277" s="13"/>
      <c r="AT277" s="248" t="s">
        <v>139</v>
      </c>
      <c r="AU277" s="248" t="s">
        <v>84</v>
      </c>
      <c r="AV277" s="13" t="s">
        <v>82</v>
      </c>
      <c r="AW277" s="13" t="s">
        <v>35</v>
      </c>
      <c r="AX277" s="13" t="s">
        <v>74</v>
      </c>
      <c r="AY277" s="248" t="s">
        <v>126</v>
      </c>
    </row>
    <row r="278" s="14" customFormat="1">
      <c r="A278" s="14"/>
      <c r="B278" s="249"/>
      <c r="C278" s="250"/>
      <c r="D278" s="234" t="s">
        <v>139</v>
      </c>
      <c r="E278" s="251" t="s">
        <v>28</v>
      </c>
      <c r="F278" s="252" t="s">
        <v>1031</v>
      </c>
      <c r="G278" s="250"/>
      <c r="H278" s="253">
        <v>8</v>
      </c>
      <c r="I278" s="254"/>
      <c r="J278" s="250"/>
      <c r="K278" s="250"/>
      <c r="L278" s="255"/>
      <c r="M278" s="256"/>
      <c r="N278" s="257"/>
      <c r="O278" s="257"/>
      <c r="P278" s="257"/>
      <c r="Q278" s="257"/>
      <c r="R278" s="257"/>
      <c r="S278" s="257"/>
      <c r="T278" s="258"/>
      <c r="U278" s="14"/>
      <c r="V278" s="14"/>
      <c r="W278" s="14"/>
      <c r="X278" s="14"/>
      <c r="Y278" s="14"/>
      <c r="Z278" s="14"/>
      <c r="AA278" s="14"/>
      <c r="AB278" s="14"/>
      <c r="AC278" s="14"/>
      <c r="AD278" s="14"/>
      <c r="AE278" s="14"/>
      <c r="AT278" s="259" t="s">
        <v>139</v>
      </c>
      <c r="AU278" s="259" t="s">
        <v>84</v>
      </c>
      <c r="AV278" s="14" t="s">
        <v>84</v>
      </c>
      <c r="AW278" s="14" t="s">
        <v>35</v>
      </c>
      <c r="AX278" s="14" t="s">
        <v>74</v>
      </c>
      <c r="AY278" s="259" t="s">
        <v>126</v>
      </c>
    </row>
    <row r="279" s="14" customFormat="1">
      <c r="A279" s="14"/>
      <c r="B279" s="249"/>
      <c r="C279" s="250"/>
      <c r="D279" s="234" t="s">
        <v>139</v>
      </c>
      <c r="E279" s="251" t="s">
        <v>28</v>
      </c>
      <c r="F279" s="252" t="s">
        <v>1032</v>
      </c>
      <c r="G279" s="250"/>
      <c r="H279" s="253">
        <v>3.2999999999999998</v>
      </c>
      <c r="I279" s="254"/>
      <c r="J279" s="250"/>
      <c r="K279" s="250"/>
      <c r="L279" s="255"/>
      <c r="M279" s="256"/>
      <c r="N279" s="257"/>
      <c r="O279" s="257"/>
      <c r="P279" s="257"/>
      <c r="Q279" s="257"/>
      <c r="R279" s="257"/>
      <c r="S279" s="257"/>
      <c r="T279" s="258"/>
      <c r="U279" s="14"/>
      <c r="V279" s="14"/>
      <c r="W279" s="14"/>
      <c r="X279" s="14"/>
      <c r="Y279" s="14"/>
      <c r="Z279" s="14"/>
      <c r="AA279" s="14"/>
      <c r="AB279" s="14"/>
      <c r="AC279" s="14"/>
      <c r="AD279" s="14"/>
      <c r="AE279" s="14"/>
      <c r="AT279" s="259" t="s">
        <v>139</v>
      </c>
      <c r="AU279" s="259" t="s">
        <v>84</v>
      </c>
      <c r="AV279" s="14" t="s">
        <v>84</v>
      </c>
      <c r="AW279" s="14" t="s">
        <v>35</v>
      </c>
      <c r="AX279" s="14" t="s">
        <v>74</v>
      </c>
      <c r="AY279" s="259" t="s">
        <v>126</v>
      </c>
    </row>
    <row r="280" s="14" customFormat="1">
      <c r="A280" s="14"/>
      <c r="B280" s="249"/>
      <c r="C280" s="250"/>
      <c r="D280" s="234" t="s">
        <v>139</v>
      </c>
      <c r="E280" s="251" t="s">
        <v>28</v>
      </c>
      <c r="F280" s="252" t="s">
        <v>1033</v>
      </c>
      <c r="G280" s="250"/>
      <c r="H280" s="253">
        <v>1.75</v>
      </c>
      <c r="I280" s="254"/>
      <c r="J280" s="250"/>
      <c r="K280" s="250"/>
      <c r="L280" s="255"/>
      <c r="M280" s="256"/>
      <c r="N280" s="257"/>
      <c r="O280" s="257"/>
      <c r="P280" s="257"/>
      <c r="Q280" s="257"/>
      <c r="R280" s="257"/>
      <c r="S280" s="257"/>
      <c r="T280" s="258"/>
      <c r="U280" s="14"/>
      <c r="V280" s="14"/>
      <c r="W280" s="14"/>
      <c r="X280" s="14"/>
      <c r="Y280" s="14"/>
      <c r="Z280" s="14"/>
      <c r="AA280" s="14"/>
      <c r="AB280" s="14"/>
      <c r="AC280" s="14"/>
      <c r="AD280" s="14"/>
      <c r="AE280" s="14"/>
      <c r="AT280" s="259" t="s">
        <v>139</v>
      </c>
      <c r="AU280" s="259" t="s">
        <v>84</v>
      </c>
      <c r="AV280" s="14" t="s">
        <v>84</v>
      </c>
      <c r="AW280" s="14" t="s">
        <v>35</v>
      </c>
      <c r="AX280" s="14" t="s">
        <v>74</v>
      </c>
      <c r="AY280" s="259" t="s">
        <v>126</v>
      </c>
    </row>
    <row r="281" s="13" customFormat="1">
      <c r="A281" s="13"/>
      <c r="B281" s="239"/>
      <c r="C281" s="240"/>
      <c r="D281" s="234" t="s">
        <v>139</v>
      </c>
      <c r="E281" s="241" t="s">
        <v>28</v>
      </c>
      <c r="F281" s="242" t="s">
        <v>1034</v>
      </c>
      <c r="G281" s="240"/>
      <c r="H281" s="241" t="s">
        <v>28</v>
      </c>
      <c r="I281" s="243"/>
      <c r="J281" s="240"/>
      <c r="K281" s="240"/>
      <c r="L281" s="244"/>
      <c r="M281" s="245"/>
      <c r="N281" s="246"/>
      <c r="O281" s="246"/>
      <c r="P281" s="246"/>
      <c r="Q281" s="246"/>
      <c r="R281" s="246"/>
      <c r="S281" s="246"/>
      <c r="T281" s="247"/>
      <c r="U281" s="13"/>
      <c r="V281" s="13"/>
      <c r="W281" s="13"/>
      <c r="X281" s="13"/>
      <c r="Y281" s="13"/>
      <c r="Z281" s="13"/>
      <c r="AA281" s="13"/>
      <c r="AB281" s="13"/>
      <c r="AC281" s="13"/>
      <c r="AD281" s="13"/>
      <c r="AE281" s="13"/>
      <c r="AT281" s="248" t="s">
        <v>139</v>
      </c>
      <c r="AU281" s="248" t="s">
        <v>84</v>
      </c>
      <c r="AV281" s="13" t="s">
        <v>82</v>
      </c>
      <c r="AW281" s="13" t="s">
        <v>35</v>
      </c>
      <c r="AX281" s="13" t="s">
        <v>74</v>
      </c>
      <c r="AY281" s="248" t="s">
        <v>126</v>
      </c>
    </row>
    <row r="282" s="14" customFormat="1">
      <c r="A282" s="14"/>
      <c r="B282" s="249"/>
      <c r="C282" s="250"/>
      <c r="D282" s="234" t="s">
        <v>139</v>
      </c>
      <c r="E282" s="251" t="s">
        <v>28</v>
      </c>
      <c r="F282" s="252" t="s">
        <v>1035</v>
      </c>
      <c r="G282" s="250"/>
      <c r="H282" s="253">
        <v>264</v>
      </c>
      <c r="I282" s="254"/>
      <c r="J282" s="250"/>
      <c r="K282" s="250"/>
      <c r="L282" s="255"/>
      <c r="M282" s="256"/>
      <c r="N282" s="257"/>
      <c r="O282" s="257"/>
      <c r="P282" s="257"/>
      <c r="Q282" s="257"/>
      <c r="R282" s="257"/>
      <c r="S282" s="257"/>
      <c r="T282" s="258"/>
      <c r="U282" s="14"/>
      <c r="V282" s="14"/>
      <c r="W282" s="14"/>
      <c r="X282" s="14"/>
      <c r="Y282" s="14"/>
      <c r="Z282" s="14"/>
      <c r="AA282" s="14"/>
      <c r="AB282" s="14"/>
      <c r="AC282" s="14"/>
      <c r="AD282" s="14"/>
      <c r="AE282" s="14"/>
      <c r="AT282" s="259" t="s">
        <v>139</v>
      </c>
      <c r="AU282" s="259" t="s">
        <v>84</v>
      </c>
      <c r="AV282" s="14" t="s">
        <v>84</v>
      </c>
      <c r="AW282" s="14" t="s">
        <v>35</v>
      </c>
      <c r="AX282" s="14" t="s">
        <v>74</v>
      </c>
      <c r="AY282" s="259" t="s">
        <v>126</v>
      </c>
    </row>
    <row r="283" s="15" customFormat="1">
      <c r="A283" s="15"/>
      <c r="B283" s="260"/>
      <c r="C283" s="261"/>
      <c r="D283" s="234" t="s">
        <v>139</v>
      </c>
      <c r="E283" s="262" t="s">
        <v>28</v>
      </c>
      <c r="F283" s="263" t="s">
        <v>155</v>
      </c>
      <c r="G283" s="261"/>
      <c r="H283" s="264">
        <v>277.05000000000001</v>
      </c>
      <c r="I283" s="265"/>
      <c r="J283" s="261"/>
      <c r="K283" s="261"/>
      <c r="L283" s="266"/>
      <c r="M283" s="267"/>
      <c r="N283" s="268"/>
      <c r="O283" s="268"/>
      <c r="P283" s="268"/>
      <c r="Q283" s="268"/>
      <c r="R283" s="268"/>
      <c r="S283" s="268"/>
      <c r="T283" s="269"/>
      <c r="U283" s="15"/>
      <c r="V283" s="15"/>
      <c r="W283" s="15"/>
      <c r="X283" s="15"/>
      <c r="Y283" s="15"/>
      <c r="Z283" s="15"/>
      <c r="AA283" s="15"/>
      <c r="AB283" s="15"/>
      <c r="AC283" s="15"/>
      <c r="AD283" s="15"/>
      <c r="AE283" s="15"/>
      <c r="AT283" s="270" t="s">
        <v>139</v>
      </c>
      <c r="AU283" s="270" t="s">
        <v>84</v>
      </c>
      <c r="AV283" s="15" t="s">
        <v>133</v>
      </c>
      <c r="AW283" s="15" t="s">
        <v>35</v>
      </c>
      <c r="AX283" s="15" t="s">
        <v>82</v>
      </c>
      <c r="AY283" s="270" t="s">
        <v>126</v>
      </c>
    </row>
    <row r="284" s="2" customFormat="1" ht="16.5" customHeight="1">
      <c r="A284" s="40"/>
      <c r="B284" s="41"/>
      <c r="C284" s="271" t="s">
        <v>7</v>
      </c>
      <c r="D284" s="271" t="s">
        <v>327</v>
      </c>
      <c r="E284" s="272" t="s">
        <v>343</v>
      </c>
      <c r="F284" s="273" t="s">
        <v>344</v>
      </c>
      <c r="G284" s="274" t="s">
        <v>330</v>
      </c>
      <c r="H284" s="275">
        <v>8.3119999999999994</v>
      </c>
      <c r="I284" s="276"/>
      <c r="J284" s="277">
        <f>ROUND(I284*H284,2)</f>
        <v>0</v>
      </c>
      <c r="K284" s="273" t="s">
        <v>132</v>
      </c>
      <c r="L284" s="278"/>
      <c r="M284" s="279" t="s">
        <v>28</v>
      </c>
      <c r="N284" s="280" t="s">
        <v>47</v>
      </c>
      <c r="O284" s="87"/>
      <c r="P284" s="230">
        <f>O284*H284</f>
        <v>0</v>
      </c>
      <c r="Q284" s="230">
        <v>0.001</v>
      </c>
      <c r="R284" s="230">
        <f>Q284*H284</f>
        <v>0.0083119999999999999</v>
      </c>
      <c r="S284" s="230">
        <v>0</v>
      </c>
      <c r="T284" s="231">
        <f>S284*H284</f>
        <v>0</v>
      </c>
      <c r="U284" s="40"/>
      <c r="V284" s="40"/>
      <c r="W284" s="40"/>
      <c r="X284" s="40"/>
      <c r="Y284" s="40"/>
      <c r="Z284" s="40"/>
      <c r="AA284" s="40"/>
      <c r="AB284" s="40"/>
      <c r="AC284" s="40"/>
      <c r="AD284" s="40"/>
      <c r="AE284" s="40"/>
      <c r="AR284" s="232" t="s">
        <v>197</v>
      </c>
      <c r="AT284" s="232" t="s">
        <v>327</v>
      </c>
      <c r="AU284" s="232" t="s">
        <v>84</v>
      </c>
      <c r="AY284" s="19" t="s">
        <v>126</v>
      </c>
      <c r="BE284" s="233">
        <f>IF(N284="základní",J284,0)</f>
        <v>0</v>
      </c>
      <c r="BF284" s="233">
        <f>IF(N284="snížená",J284,0)</f>
        <v>0</v>
      </c>
      <c r="BG284" s="233">
        <f>IF(N284="zákl. přenesená",J284,0)</f>
        <v>0</v>
      </c>
      <c r="BH284" s="233">
        <f>IF(N284="sníž. přenesená",J284,0)</f>
        <v>0</v>
      </c>
      <c r="BI284" s="233">
        <f>IF(N284="nulová",J284,0)</f>
        <v>0</v>
      </c>
      <c r="BJ284" s="19" t="s">
        <v>133</v>
      </c>
      <c r="BK284" s="233">
        <f>ROUND(I284*H284,2)</f>
        <v>0</v>
      </c>
      <c r="BL284" s="19" t="s">
        <v>133</v>
      </c>
      <c r="BM284" s="232" t="s">
        <v>1036</v>
      </c>
    </row>
    <row r="285" s="2" customFormat="1">
      <c r="A285" s="40"/>
      <c r="B285" s="41"/>
      <c r="C285" s="42"/>
      <c r="D285" s="234" t="s">
        <v>135</v>
      </c>
      <c r="E285" s="42"/>
      <c r="F285" s="235" t="s">
        <v>344</v>
      </c>
      <c r="G285" s="42"/>
      <c r="H285" s="42"/>
      <c r="I285" s="139"/>
      <c r="J285" s="42"/>
      <c r="K285" s="42"/>
      <c r="L285" s="46"/>
      <c r="M285" s="236"/>
      <c r="N285" s="237"/>
      <c r="O285" s="87"/>
      <c r="P285" s="87"/>
      <c r="Q285" s="87"/>
      <c r="R285" s="87"/>
      <c r="S285" s="87"/>
      <c r="T285" s="88"/>
      <c r="U285" s="40"/>
      <c r="V285" s="40"/>
      <c r="W285" s="40"/>
      <c r="X285" s="40"/>
      <c r="Y285" s="40"/>
      <c r="Z285" s="40"/>
      <c r="AA285" s="40"/>
      <c r="AB285" s="40"/>
      <c r="AC285" s="40"/>
      <c r="AD285" s="40"/>
      <c r="AE285" s="40"/>
      <c r="AT285" s="19" t="s">
        <v>135</v>
      </c>
      <c r="AU285" s="19" t="s">
        <v>84</v>
      </c>
    </row>
    <row r="286" s="13" customFormat="1">
      <c r="A286" s="13"/>
      <c r="B286" s="239"/>
      <c r="C286" s="240"/>
      <c r="D286" s="234" t="s">
        <v>139</v>
      </c>
      <c r="E286" s="241" t="s">
        <v>28</v>
      </c>
      <c r="F286" s="242" t="s">
        <v>346</v>
      </c>
      <c r="G286" s="240"/>
      <c r="H286" s="241" t="s">
        <v>28</v>
      </c>
      <c r="I286" s="243"/>
      <c r="J286" s="240"/>
      <c r="K286" s="240"/>
      <c r="L286" s="244"/>
      <c r="M286" s="245"/>
      <c r="N286" s="246"/>
      <c r="O286" s="246"/>
      <c r="P286" s="246"/>
      <c r="Q286" s="246"/>
      <c r="R286" s="246"/>
      <c r="S286" s="246"/>
      <c r="T286" s="247"/>
      <c r="U286" s="13"/>
      <c r="V286" s="13"/>
      <c r="W286" s="13"/>
      <c r="X286" s="13"/>
      <c r="Y286" s="13"/>
      <c r="Z286" s="13"/>
      <c r="AA286" s="13"/>
      <c r="AB286" s="13"/>
      <c r="AC286" s="13"/>
      <c r="AD286" s="13"/>
      <c r="AE286" s="13"/>
      <c r="AT286" s="248" t="s">
        <v>139</v>
      </c>
      <c r="AU286" s="248" t="s">
        <v>84</v>
      </c>
      <c r="AV286" s="13" t="s">
        <v>82</v>
      </c>
      <c r="AW286" s="13" t="s">
        <v>35</v>
      </c>
      <c r="AX286" s="13" t="s">
        <v>74</v>
      </c>
      <c r="AY286" s="248" t="s">
        <v>126</v>
      </c>
    </row>
    <row r="287" s="14" customFormat="1">
      <c r="A287" s="14"/>
      <c r="B287" s="249"/>
      <c r="C287" s="250"/>
      <c r="D287" s="234" t="s">
        <v>139</v>
      </c>
      <c r="E287" s="251" t="s">
        <v>28</v>
      </c>
      <c r="F287" s="252" t="s">
        <v>1037</v>
      </c>
      <c r="G287" s="250"/>
      <c r="H287" s="253">
        <v>277.05000000000001</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139</v>
      </c>
      <c r="AU287" s="259" t="s">
        <v>84</v>
      </c>
      <c r="AV287" s="14" t="s">
        <v>84</v>
      </c>
      <c r="AW287" s="14" t="s">
        <v>35</v>
      </c>
      <c r="AX287" s="14" t="s">
        <v>82</v>
      </c>
      <c r="AY287" s="259" t="s">
        <v>126</v>
      </c>
    </row>
    <row r="288" s="14" customFormat="1">
      <c r="A288" s="14"/>
      <c r="B288" s="249"/>
      <c r="C288" s="250"/>
      <c r="D288" s="234" t="s">
        <v>139</v>
      </c>
      <c r="E288" s="250"/>
      <c r="F288" s="252" t="s">
        <v>1038</v>
      </c>
      <c r="G288" s="250"/>
      <c r="H288" s="253">
        <v>8.3119999999999994</v>
      </c>
      <c r="I288" s="254"/>
      <c r="J288" s="250"/>
      <c r="K288" s="250"/>
      <c r="L288" s="255"/>
      <c r="M288" s="256"/>
      <c r="N288" s="257"/>
      <c r="O288" s="257"/>
      <c r="P288" s="257"/>
      <c r="Q288" s="257"/>
      <c r="R288" s="257"/>
      <c r="S288" s="257"/>
      <c r="T288" s="258"/>
      <c r="U288" s="14"/>
      <c r="V288" s="14"/>
      <c r="W288" s="14"/>
      <c r="X288" s="14"/>
      <c r="Y288" s="14"/>
      <c r="Z288" s="14"/>
      <c r="AA288" s="14"/>
      <c r="AB288" s="14"/>
      <c r="AC288" s="14"/>
      <c r="AD288" s="14"/>
      <c r="AE288" s="14"/>
      <c r="AT288" s="259" t="s">
        <v>139</v>
      </c>
      <c r="AU288" s="259" t="s">
        <v>84</v>
      </c>
      <c r="AV288" s="14" t="s">
        <v>84</v>
      </c>
      <c r="AW288" s="14" t="s">
        <v>4</v>
      </c>
      <c r="AX288" s="14" t="s">
        <v>82</v>
      </c>
      <c r="AY288" s="259" t="s">
        <v>126</v>
      </c>
    </row>
    <row r="289" s="2" customFormat="1" ht="16.5" customHeight="1">
      <c r="A289" s="40"/>
      <c r="B289" s="41"/>
      <c r="C289" s="221" t="s">
        <v>335</v>
      </c>
      <c r="D289" s="221" t="s">
        <v>128</v>
      </c>
      <c r="E289" s="222" t="s">
        <v>1039</v>
      </c>
      <c r="F289" s="223" t="s">
        <v>1040</v>
      </c>
      <c r="G289" s="224" t="s">
        <v>131</v>
      </c>
      <c r="H289" s="225">
        <v>70.599999999999994</v>
      </c>
      <c r="I289" s="226"/>
      <c r="J289" s="227">
        <f>ROUND(I289*H289,2)</f>
        <v>0</v>
      </c>
      <c r="K289" s="223" t="s">
        <v>132</v>
      </c>
      <c r="L289" s="46"/>
      <c r="M289" s="228" t="s">
        <v>28</v>
      </c>
      <c r="N289" s="229" t="s">
        <v>47</v>
      </c>
      <c r="O289" s="87"/>
      <c r="P289" s="230">
        <f>O289*H289</f>
        <v>0</v>
      </c>
      <c r="Q289" s="230">
        <v>0</v>
      </c>
      <c r="R289" s="230">
        <f>Q289*H289</f>
        <v>0</v>
      </c>
      <c r="S289" s="230">
        <v>0</v>
      </c>
      <c r="T289" s="231">
        <f>S289*H289</f>
        <v>0</v>
      </c>
      <c r="U289" s="40"/>
      <c r="V289" s="40"/>
      <c r="W289" s="40"/>
      <c r="X289" s="40"/>
      <c r="Y289" s="40"/>
      <c r="Z289" s="40"/>
      <c r="AA289" s="40"/>
      <c r="AB289" s="40"/>
      <c r="AC289" s="40"/>
      <c r="AD289" s="40"/>
      <c r="AE289" s="40"/>
      <c r="AR289" s="232" t="s">
        <v>133</v>
      </c>
      <c r="AT289" s="232" t="s">
        <v>128</v>
      </c>
      <c r="AU289" s="232" t="s">
        <v>84</v>
      </c>
      <c r="AY289" s="19" t="s">
        <v>126</v>
      </c>
      <c r="BE289" s="233">
        <f>IF(N289="základní",J289,0)</f>
        <v>0</v>
      </c>
      <c r="BF289" s="233">
        <f>IF(N289="snížená",J289,0)</f>
        <v>0</v>
      </c>
      <c r="BG289" s="233">
        <f>IF(N289="zákl. přenesená",J289,0)</f>
        <v>0</v>
      </c>
      <c r="BH289" s="233">
        <f>IF(N289="sníž. přenesená",J289,0)</f>
        <v>0</v>
      </c>
      <c r="BI289" s="233">
        <f>IF(N289="nulová",J289,0)</f>
        <v>0</v>
      </c>
      <c r="BJ289" s="19" t="s">
        <v>133</v>
      </c>
      <c r="BK289" s="233">
        <f>ROUND(I289*H289,2)</f>
        <v>0</v>
      </c>
      <c r="BL289" s="19" t="s">
        <v>133</v>
      </c>
      <c r="BM289" s="232" t="s">
        <v>1041</v>
      </c>
    </row>
    <row r="290" s="2" customFormat="1">
      <c r="A290" s="40"/>
      <c r="B290" s="41"/>
      <c r="C290" s="42"/>
      <c r="D290" s="234" t="s">
        <v>135</v>
      </c>
      <c r="E290" s="42"/>
      <c r="F290" s="235" t="s">
        <v>1042</v>
      </c>
      <c r="G290" s="42"/>
      <c r="H290" s="42"/>
      <c r="I290" s="139"/>
      <c r="J290" s="42"/>
      <c r="K290" s="42"/>
      <c r="L290" s="46"/>
      <c r="M290" s="236"/>
      <c r="N290" s="237"/>
      <c r="O290" s="87"/>
      <c r="P290" s="87"/>
      <c r="Q290" s="87"/>
      <c r="R290" s="87"/>
      <c r="S290" s="87"/>
      <c r="T290" s="88"/>
      <c r="U290" s="40"/>
      <c r="V290" s="40"/>
      <c r="W290" s="40"/>
      <c r="X290" s="40"/>
      <c r="Y290" s="40"/>
      <c r="Z290" s="40"/>
      <c r="AA290" s="40"/>
      <c r="AB290" s="40"/>
      <c r="AC290" s="40"/>
      <c r="AD290" s="40"/>
      <c r="AE290" s="40"/>
      <c r="AT290" s="19" t="s">
        <v>135</v>
      </c>
      <c r="AU290" s="19" t="s">
        <v>84</v>
      </c>
    </row>
    <row r="291" s="2" customFormat="1">
      <c r="A291" s="40"/>
      <c r="B291" s="41"/>
      <c r="C291" s="42"/>
      <c r="D291" s="234" t="s">
        <v>137</v>
      </c>
      <c r="E291" s="42"/>
      <c r="F291" s="238" t="s">
        <v>1043</v>
      </c>
      <c r="G291" s="42"/>
      <c r="H291" s="42"/>
      <c r="I291" s="139"/>
      <c r="J291" s="42"/>
      <c r="K291" s="42"/>
      <c r="L291" s="46"/>
      <c r="M291" s="236"/>
      <c r="N291" s="237"/>
      <c r="O291" s="87"/>
      <c r="P291" s="87"/>
      <c r="Q291" s="87"/>
      <c r="R291" s="87"/>
      <c r="S291" s="87"/>
      <c r="T291" s="88"/>
      <c r="U291" s="40"/>
      <c r="V291" s="40"/>
      <c r="W291" s="40"/>
      <c r="X291" s="40"/>
      <c r="Y291" s="40"/>
      <c r="Z291" s="40"/>
      <c r="AA291" s="40"/>
      <c r="AB291" s="40"/>
      <c r="AC291" s="40"/>
      <c r="AD291" s="40"/>
      <c r="AE291" s="40"/>
      <c r="AT291" s="19" t="s">
        <v>137</v>
      </c>
      <c r="AU291" s="19" t="s">
        <v>84</v>
      </c>
    </row>
    <row r="292" s="13" customFormat="1">
      <c r="A292" s="13"/>
      <c r="B292" s="239"/>
      <c r="C292" s="240"/>
      <c r="D292" s="234" t="s">
        <v>139</v>
      </c>
      <c r="E292" s="241" t="s">
        <v>28</v>
      </c>
      <c r="F292" s="242" t="s">
        <v>1029</v>
      </c>
      <c r="G292" s="240"/>
      <c r="H292" s="241" t="s">
        <v>28</v>
      </c>
      <c r="I292" s="243"/>
      <c r="J292" s="240"/>
      <c r="K292" s="240"/>
      <c r="L292" s="244"/>
      <c r="M292" s="245"/>
      <c r="N292" s="246"/>
      <c r="O292" s="246"/>
      <c r="P292" s="246"/>
      <c r="Q292" s="246"/>
      <c r="R292" s="246"/>
      <c r="S292" s="246"/>
      <c r="T292" s="247"/>
      <c r="U292" s="13"/>
      <c r="V292" s="13"/>
      <c r="W292" s="13"/>
      <c r="X292" s="13"/>
      <c r="Y292" s="13"/>
      <c r="Z292" s="13"/>
      <c r="AA292" s="13"/>
      <c r="AB292" s="13"/>
      <c r="AC292" s="13"/>
      <c r="AD292" s="13"/>
      <c r="AE292" s="13"/>
      <c r="AT292" s="248" t="s">
        <v>139</v>
      </c>
      <c r="AU292" s="248" t="s">
        <v>84</v>
      </c>
      <c r="AV292" s="13" t="s">
        <v>82</v>
      </c>
      <c r="AW292" s="13" t="s">
        <v>35</v>
      </c>
      <c r="AX292" s="13" t="s">
        <v>74</v>
      </c>
      <c r="AY292" s="248" t="s">
        <v>126</v>
      </c>
    </row>
    <row r="293" s="13" customFormat="1">
      <c r="A293" s="13"/>
      <c r="B293" s="239"/>
      <c r="C293" s="240"/>
      <c r="D293" s="234" t="s">
        <v>139</v>
      </c>
      <c r="E293" s="241" t="s">
        <v>28</v>
      </c>
      <c r="F293" s="242" t="s">
        <v>1044</v>
      </c>
      <c r="G293" s="240"/>
      <c r="H293" s="241" t="s">
        <v>28</v>
      </c>
      <c r="I293" s="243"/>
      <c r="J293" s="240"/>
      <c r="K293" s="240"/>
      <c r="L293" s="244"/>
      <c r="M293" s="245"/>
      <c r="N293" s="246"/>
      <c r="O293" s="246"/>
      <c r="P293" s="246"/>
      <c r="Q293" s="246"/>
      <c r="R293" s="246"/>
      <c r="S293" s="246"/>
      <c r="T293" s="247"/>
      <c r="U293" s="13"/>
      <c r="V293" s="13"/>
      <c r="W293" s="13"/>
      <c r="X293" s="13"/>
      <c r="Y293" s="13"/>
      <c r="Z293" s="13"/>
      <c r="AA293" s="13"/>
      <c r="AB293" s="13"/>
      <c r="AC293" s="13"/>
      <c r="AD293" s="13"/>
      <c r="AE293" s="13"/>
      <c r="AT293" s="248" t="s">
        <v>139</v>
      </c>
      <c r="AU293" s="248" t="s">
        <v>84</v>
      </c>
      <c r="AV293" s="13" t="s">
        <v>82</v>
      </c>
      <c r="AW293" s="13" t="s">
        <v>35</v>
      </c>
      <c r="AX293" s="13" t="s">
        <v>74</v>
      </c>
      <c r="AY293" s="248" t="s">
        <v>126</v>
      </c>
    </row>
    <row r="294" s="14" customFormat="1">
      <c r="A294" s="14"/>
      <c r="B294" s="249"/>
      <c r="C294" s="250"/>
      <c r="D294" s="234" t="s">
        <v>139</v>
      </c>
      <c r="E294" s="251" t="s">
        <v>28</v>
      </c>
      <c r="F294" s="252" t="s">
        <v>1045</v>
      </c>
      <c r="G294" s="250"/>
      <c r="H294" s="253">
        <v>36</v>
      </c>
      <c r="I294" s="254"/>
      <c r="J294" s="250"/>
      <c r="K294" s="250"/>
      <c r="L294" s="255"/>
      <c r="M294" s="256"/>
      <c r="N294" s="257"/>
      <c r="O294" s="257"/>
      <c r="P294" s="257"/>
      <c r="Q294" s="257"/>
      <c r="R294" s="257"/>
      <c r="S294" s="257"/>
      <c r="T294" s="258"/>
      <c r="U294" s="14"/>
      <c r="V294" s="14"/>
      <c r="W294" s="14"/>
      <c r="X294" s="14"/>
      <c r="Y294" s="14"/>
      <c r="Z294" s="14"/>
      <c r="AA294" s="14"/>
      <c r="AB294" s="14"/>
      <c r="AC294" s="14"/>
      <c r="AD294" s="14"/>
      <c r="AE294" s="14"/>
      <c r="AT294" s="259" t="s">
        <v>139</v>
      </c>
      <c r="AU294" s="259" t="s">
        <v>84</v>
      </c>
      <c r="AV294" s="14" t="s">
        <v>84</v>
      </c>
      <c r="AW294" s="14" t="s">
        <v>35</v>
      </c>
      <c r="AX294" s="14" t="s">
        <v>74</v>
      </c>
      <c r="AY294" s="259" t="s">
        <v>126</v>
      </c>
    </row>
    <row r="295" s="14" customFormat="1">
      <c r="A295" s="14"/>
      <c r="B295" s="249"/>
      <c r="C295" s="250"/>
      <c r="D295" s="234" t="s">
        <v>139</v>
      </c>
      <c r="E295" s="251" t="s">
        <v>28</v>
      </c>
      <c r="F295" s="252" t="s">
        <v>1046</v>
      </c>
      <c r="G295" s="250"/>
      <c r="H295" s="253">
        <v>30.399999999999999</v>
      </c>
      <c r="I295" s="254"/>
      <c r="J295" s="250"/>
      <c r="K295" s="250"/>
      <c r="L295" s="255"/>
      <c r="M295" s="256"/>
      <c r="N295" s="257"/>
      <c r="O295" s="257"/>
      <c r="P295" s="257"/>
      <c r="Q295" s="257"/>
      <c r="R295" s="257"/>
      <c r="S295" s="257"/>
      <c r="T295" s="258"/>
      <c r="U295" s="14"/>
      <c r="V295" s="14"/>
      <c r="W295" s="14"/>
      <c r="X295" s="14"/>
      <c r="Y295" s="14"/>
      <c r="Z295" s="14"/>
      <c r="AA295" s="14"/>
      <c r="AB295" s="14"/>
      <c r="AC295" s="14"/>
      <c r="AD295" s="14"/>
      <c r="AE295" s="14"/>
      <c r="AT295" s="259" t="s">
        <v>139</v>
      </c>
      <c r="AU295" s="259" t="s">
        <v>84</v>
      </c>
      <c r="AV295" s="14" t="s">
        <v>84</v>
      </c>
      <c r="AW295" s="14" t="s">
        <v>35</v>
      </c>
      <c r="AX295" s="14" t="s">
        <v>74</v>
      </c>
      <c r="AY295" s="259" t="s">
        <v>126</v>
      </c>
    </row>
    <row r="296" s="13" customFormat="1">
      <c r="A296" s="13"/>
      <c r="B296" s="239"/>
      <c r="C296" s="240"/>
      <c r="D296" s="234" t="s">
        <v>139</v>
      </c>
      <c r="E296" s="241" t="s">
        <v>28</v>
      </c>
      <c r="F296" s="242" t="s">
        <v>1047</v>
      </c>
      <c r="G296" s="240"/>
      <c r="H296" s="241" t="s">
        <v>28</v>
      </c>
      <c r="I296" s="243"/>
      <c r="J296" s="240"/>
      <c r="K296" s="240"/>
      <c r="L296" s="244"/>
      <c r="M296" s="245"/>
      <c r="N296" s="246"/>
      <c r="O296" s="246"/>
      <c r="P296" s="246"/>
      <c r="Q296" s="246"/>
      <c r="R296" s="246"/>
      <c r="S296" s="246"/>
      <c r="T296" s="247"/>
      <c r="U296" s="13"/>
      <c r="V296" s="13"/>
      <c r="W296" s="13"/>
      <c r="X296" s="13"/>
      <c r="Y296" s="13"/>
      <c r="Z296" s="13"/>
      <c r="AA296" s="13"/>
      <c r="AB296" s="13"/>
      <c r="AC296" s="13"/>
      <c r="AD296" s="13"/>
      <c r="AE296" s="13"/>
      <c r="AT296" s="248" t="s">
        <v>139</v>
      </c>
      <c r="AU296" s="248" t="s">
        <v>84</v>
      </c>
      <c r="AV296" s="13" t="s">
        <v>82</v>
      </c>
      <c r="AW296" s="13" t="s">
        <v>35</v>
      </c>
      <c r="AX296" s="13" t="s">
        <v>74</v>
      </c>
      <c r="AY296" s="248" t="s">
        <v>126</v>
      </c>
    </row>
    <row r="297" s="14" customFormat="1">
      <c r="A297" s="14"/>
      <c r="B297" s="249"/>
      <c r="C297" s="250"/>
      <c r="D297" s="234" t="s">
        <v>139</v>
      </c>
      <c r="E297" s="251" t="s">
        <v>28</v>
      </c>
      <c r="F297" s="252" t="s">
        <v>1048</v>
      </c>
      <c r="G297" s="250"/>
      <c r="H297" s="253">
        <v>4.2000000000000002</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139</v>
      </c>
      <c r="AU297" s="259" t="s">
        <v>84</v>
      </c>
      <c r="AV297" s="14" t="s">
        <v>84</v>
      </c>
      <c r="AW297" s="14" t="s">
        <v>35</v>
      </c>
      <c r="AX297" s="14" t="s">
        <v>74</v>
      </c>
      <c r="AY297" s="259" t="s">
        <v>126</v>
      </c>
    </row>
    <row r="298" s="15" customFormat="1">
      <c r="A298" s="15"/>
      <c r="B298" s="260"/>
      <c r="C298" s="261"/>
      <c r="D298" s="234" t="s">
        <v>139</v>
      </c>
      <c r="E298" s="262" t="s">
        <v>28</v>
      </c>
      <c r="F298" s="263" t="s">
        <v>155</v>
      </c>
      <c r="G298" s="261"/>
      <c r="H298" s="264">
        <v>70.599999999999994</v>
      </c>
      <c r="I298" s="265"/>
      <c r="J298" s="261"/>
      <c r="K298" s="261"/>
      <c r="L298" s="266"/>
      <c r="M298" s="267"/>
      <c r="N298" s="268"/>
      <c r="O298" s="268"/>
      <c r="P298" s="268"/>
      <c r="Q298" s="268"/>
      <c r="R298" s="268"/>
      <c r="S298" s="268"/>
      <c r="T298" s="269"/>
      <c r="U298" s="15"/>
      <c r="V298" s="15"/>
      <c r="W298" s="15"/>
      <c r="X298" s="15"/>
      <c r="Y298" s="15"/>
      <c r="Z298" s="15"/>
      <c r="AA298" s="15"/>
      <c r="AB298" s="15"/>
      <c r="AC298" s="15"/>
      <c r="AD298" s="15"/>
      <c r="AE298" s="15"/>
      <c r="AT298" s="270" t="s">
        <v>139</v>
      </c>
      <c r="AU298" s="270" t="s">
        <v>84</v>
      </c>
      <c r="AV298" s="15" t="s">
        <v>133</v>
      </c>
      <c r="AW298" s="15" t="s">
        <v>35</v>
      </c>
      <c r="AX298" s="15" t="s">
        <v>82</v>
      </c>
      <c r="AY298" s="270" t="s">
        <v>126</v>
      </c>
    </row>
    <row r="299" s="2" customFormat="1" ht="16.5" customHeight="1">
      <c r="A299" s="40"/>
      <c r="B299" s="41"/>
      <c r="C299" s="221" t="s">
        <v>342</v>
      </c>
      <c r="D299" s="221" t="s">
        <v>128</v>
      </c>
      <c r="E299" s="222" t="s">
        <v>772</v>
      </c>
      <c r="F299" s="223" t="s">
        <v>773</v>
      </c>
      <c r="G299" s="224" t="s">
        <v>131</v>
      </c>
      <c r="H299" s="225">
        <v>55.189999999999998</v>
      </c>
      <c r="I299" s="226"/>
      <c r="J299" s="227">
        <f>ROUND(I299*H299,2)</f>
        <v>0</v>
      </c>
      <c r="K299" s="223" t="s">
        <v>132</v>
      </c>
      <c r="L299" s="46"/>
      <c r="M299" s="228" t="s">
        <v>28</v>
      </c>
      <c r="N299" s="229" t="s">
        <v>47</v>
      </c>
      <c r="O299" s="87"/>
      <c r="P299" s="230">
        <f>O299*H299</f>
        <v>0</v>
      </c>
      <c r="Q299" s="230">
        <v>0</v>
      </c>
      <c r="R299" s="230">
        <f>Q299*H299</f>
        <v>0</v>
      </c>
      <c r="S299" s="230">
        <v>0</v>
      </c>
      <c r="T299" s="231">
        <f>S299*H299</f>
        <v>0</v>
      </c>
      <c r="U299" s="40"/>
      <c r="V299" s="40"/>
      <c r="W299" s="40"/>
      <c r="X299" s="40"/>
      <c r="Y299" s="40"/>
      <c r="Z299" s="40"/>
      <c r="AA299" s="40"/>
      <c r="AB299" s="40"/>
      <c r="AC299" s="40"/>
      <c r="AD299" s="40"/>
      <c r="AE299" s="40"/>
      <c r="AR299" s="232" t="s">
        <v>133</v>
      </c>
      <c r="AT299" s="232" t="s">
        <v>128</v>
      </c>
      <c r="AU299" s="232" t="s">
        <v>84</v>
      </c>
      <c r="AY299" s="19" t="s">
        <v>126</v>
      </c>
      <c r="BE299" s="233">
        <f>IF(N299="základní",J299,0)</f>
        <v>0</v>
      </c>
      <c r="BF299" s="233">
        <f>IF(N299="snížená",J299,0)</f>
        <v>0</v>
      </c>
      <c r="BG299" s="233">
        <f>IF(N299="zákl. přenesená",J299,0)</f>
        <v>0</v>
      </c>
      <c r="BH299" s="233">
        <f>IF(N299="sníž. přenesená",J299,0)</f>
        <v>0</v>
      </c>
      <c r="BI299" s="233">
        <f>IF(N299="nulová",J299,0)</f>
        <v>0</v>
      </c>
      <c r="BJ299" s="19" t="s">
        <v>133</v>
      </c>
      <c r="BK299" s="233">
        <f>ROUND(I299*H299,2)</f>
        <v>0</v>
      </c>
      <c r="BL299" s="19" t="s">
        <v>133</v>
      </c>
      <c r="BM299" s="232" t="s">
        <v>774</v>
      </c>
    </row>
    <row r="300" s="2" customFormat="1">
      <c r="A300" s="40"/>
      <c r="B300" s="41"/>
      <c r="C300" s="42"/>
      <c r="D300" s="234" t="s">
        <v>135</v>
      </c>
      <c r="E300" s="42"/>
      <c r="F300" s="235" t="s">
        <v>775</v>
      </c>
      <c r="G300" s="42"/>
      <c r="H300" s="42"/>
      <c r="I300" s="139"/>
      <c r="J300" s="42"/>
      <c r="K300" s="42"/>
      <c r="L300" s="46"/>
      <c r="M300" s="236"/>
      <c r="N300" s="237"/>
      <c r="O300" s="87"/>
      <c r="P300" s="87"/>
      <c r="Q300" s="87"/>
      <c r="R300" s="87"/>
      <c r="S300" s="87"/>
      <c r="T300" s="88"/>
      <c r="U300" s="40"/>
      <c r="V300" s="40"/>
      <c r="W300" s="40"/>
      <c r="X300" s="40"/>
      <c r="Y300" s="40"/>
      <c r="Z300" s="40"/>
      <c r="AA300" s="40"/>
      <c r="AB300" s="40"/>
      <c r="AC300" s="40"/>
      <c r="AD300" s="40"/>
      <c r="AE300" s="40"/>
      <c r="AT300" s="19" t="s">
        <v>135</v>
      </c>
      <c r="AU300" s="19" t="s">
        <v>84</v>
      </c>
    </row>
    <row r="301" s="2" customFormat="1">
      <c r="A301" s="40"/>
      <c r="B301" s="41"/>
      <c r="C301" s="42"/>
      <c r="D301" s="234" t="s">
        <v>137</v>
      </c>
      <c r="E301" s="42"/>
      <c r="F301" s="238" t="s">
        <v>776</v>
      </c>
      <c r="G301" s="42"/>
      <c r="H301" s="42"/>
      <c r="I301" s="139"/>
      <c r="J301" s="42"/>
      <c r="K301" s="42"/>
      <c r="L301" s="46"/>
      <c r="M301" s="236"/>
      <c r="N301" s="237"/>
      <c r="O301" s="87"/>
      <c r="P301" s="87"/>
      <c r="Q301" s="87"/>
      <c r="R301" s="87"/>
      <c r="S301" s="87"/>
      <c r="T301" s="88"/>
      <c r="U301" s="40"/>
      <c r="V301" s="40"/>
      <c r="W301" s="40"/>
      <c r="X301" s="40"/>
      <c r="Y301" s="40"/>
      <c r="Z301" s="40"/>
      <c r="AA301" s="40"/>
      <c r="AB301" s="40"/>
      <c r="AC301" s="40"/>
      <c r="AD301" s="40"/>
      <c r="AE301" s="40"/>
      <c r="AT301" s="19" t="s">
        <v>137</v>
      </c>
      <c r="AU301" s="19" t="s">
        <v>84</v>
      </c>
    </row>
    <row r="302" s="13" customFormat="1">
      <c r="A302" s="13"/>
      <c r="B302" s="239"/>
      <c r="C302" s="240"/>
      <c r="D302" s="234" t="s">
        <v>139</v>
      </c>
      <c r="E302" s="241" t="s">
        <v>28</v>
      </c>
      <c r="F302" s="242" t="s">
        <v>1049</v>
      </c>
      <c r="G302" s="240"/>
      <c r="H302" s="241" t="s">
        <v>28</v>
      </c>
      <c r="I302" s="243"/>
      <c r="J302" s="240"/>
      <c r="K302" s="240"/>
      <c r="L302" s="244"/>
      <c r="M302" s="245"/>
      <c r="N302" s="246"/>
      <c r="O302" s="246"/>
      <c r="P302" s="246"/>
      <c r="Q302" s="246"/>
      <c r="R302" s="246"/>
      <c r="S302" s="246"/>
      <c r="T302" s="247"/>
      <c r="U302" s="13"/>
      <c r="V302" s="13"/>
      <c r="W302" s="13"/>
      <c r="X302" s="13"/>
      <c r="Y302" s="13"/>
      <c r="Z302" s="13"/>
      <c r="AA302" s="13"/>
      <c r="AB302" s="13"/>
      <c r="AC302" s="13"/>
      <c r="AD302" s="13"/>
      <c r="AE302" s="13"/>
      <c r="AT302" s="248" t="s">
        <v>139</v>
      </c>
      <c r="AU302" s="248" t="s">
        <v>84</v>
      </c>
      <c r="AV302" s="13" t="s">
        <v>82</v>
      </c>
      <c r="AW302" s="13" t="s">
        <v>35</v>
      </c>
      <c r="AX302" s="13" t="s">
        <v>74</v>
      </c>
      <c r="AY302" s="248" t="s">
        <v>126</v>
      </c>
    </row>
    <row r="303" s="13" customFormat="1">
      <c r="A303" s="13"/>
      <c r="B303" s="239"/>
      <c r="C303" s="240"/>
      <c r="D303" s="234" t="s">
        <v>139</v>
      </c>
      <c r="E303" s="241" t="s">
        <v>28</v>
      </c>
      <c r="F303" s="242" t="s">
        <v>969</v>
      </c>
      <c r="G303" s="240"/>
      <c r="H303" s="241" t="s">
        <v>28</v>
      </c>
      <c r="I303" s="243"/>
      <c r="J303" s="240"/>
      <c r="K303" s="240"/>
      <c r="L303" s="244"/>
      <c r="M303" s="245"/>
      <c r="N303" s="246"/>
      <c r="O303" s="246"/>
      <c r="P303" s="246"/>
      <c r="Q303" s="246"/>
      <c r="R303" s="246"/>
      <c r="S303" s="246"/>
      <c r="T303" s="247"/>
      <c r="U303" s="13"/>
      <c r="V303" s="13"/>
      <c r="W303" s="13"/>
      <c r="X303" s="13"/>
      <c r="Y303" s="13"/>
      <c r="Z303" s="13"/>
      <c r="AA303" s="13"/>
      <c r="AB303" s="13"/>
      <c r="AC303" s="13"/>
      <c r="AD303" s="13"/>
      <c r="AE303" s="13"/>
      <c r="AT303" s="248" t="s">
        <v>139</v>
      </c>
      <c r="AU303" s="248" t="s">
        <v>84</v>
      </c>
      <c r="AV303" s="13" t="s">
        <v>82</v>
      </c>
      <c r="AW303" s="13" t="s">
        <v>35</v>
      </c>
      <c r="AX303" s="13" t="s">
        <v>74</v>
      </c>
      <c r="AY303" s="248" t="s">
        <v>126</v>
      </c>
    </row>
    <row r="304" s="14" customFormat="1">
      <c r="A304" s="14"/>
      <c r="B304" s="249"/>
      <c r="C304" s="250"/>
      <c r="D304" s="234" t="s">
        <v>139</v>
      </c>
      <c r="E304" s="251" t="s">
        <v>28</v>
      </c>
      <c r="F304" s="252" t="s">
        <v>1050</v>
      </c>
      <c r="G304" s="250"/>
      <c r="H304" s="253">
        <v>18.850000000000001</v>
      </c>
      <c r="I304" s="254"/>
      <c r="J304" s="250"/>
      <c r="K304" s="250"/>
      <c r="L304" s="255"/>
      <c r="M304" s="256"/>
      <c r="N304" s="257"/>
      <c r="O304" s="257"/>
      <c r="P304" s="257"/>
      <c r="Q304" s="257"/>
      <c r="R304" s="257"/>
      <c r="S304" s="257"/>
      <c r="T304" s="258"/>
      <c r="U304" s="14"/>
      <c r="V304" s="14"/>
      <c r="W304" s="14"/>
      <c r="X304" s="14"/>
      <c r="Y304" s="14"/>
      <c r="Z304" s="14"/>
      <c r="AA304" s="14"/>
      <c r="AB304" s="14"/>
      <c r="AC304" s="14"/>
      <c r="AD304" s="14"/>
      <c r="AE304" s="14"/>
      <c r="AT304" s="259" t="s">
        <v>139</v>
      </c>
      <c r="AU304" s="259" t="s">
        <v>84</v>
      </c>
      <c r="AV304" s="14" t="s">
        <v>84</v>
      </c>
      <c r="AW304" s="14" t="s">
        <v>35</v>
      </c>
      <c r="AX304" s="14" t="s">
        <v>74</v>
      </c>
      <c r="AY304" s="259" t="s">
        <v>126</v>
      </c>
    </row>
    <row r="305" s="14" customFormat="1">
      <c r="A305" s="14"/>
      <c r="B305" s="249"/>
      <c r="C305" s="250"/>
      <c r="D305" s="234" t="s">
        <v>139</v>
      </c>
      <c r="E305" s="251" t="s">
        <v>28</v>
      </c>
      <c r="F305" s="252" t="s">
        <v>1051</v>
      </c>
      <c r="G305" s="250"/>
      <c r="H305" s="253">
        <v>1.8</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139</v>
      </c>
      <c r="AU305" s="259" t="s">
        <v>84</v>
      </c>
      <c r="AV305" s="14" t="s">
        <v>84</v>
      </c>
      <c r="AW305" s="14" t="s">
        <v>35</v>
      </c>
      <c r="AX305" s="14" t="s">
        <v>74</v>
      </c>
      <c r="AY305" s="259" t="s">
        <v>126</v>
      </c>
    </row>
    <row r="306" s="14" customFormat="1">
      <c r="A306" s="14"/>
      <c r="B306" s="249"/>
      <c r="C306" s="250"/>
      <c r="D306" s="234" t="s">
        <v>139</v>
      </c>
      <c r="E306" s="251" t="s">
        <v>28</v>
      </c>
      <c r="F306" s="252" t="s">
        <v>914</v>
      </c>
      <c r="G306" s="250"/>
      <c r="H306" s="253">
        <v>6</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139</v>
      </c>
      <c r="AU306" s="259" t="s">
        <v>84</v>
      </c>
      <c r="AV306" s="14" t="s">
        <v>84</v>
      </c>
      <c r="AW306" s="14" t="s">
        <v>35</v>
      </c>
      <c r="AX306" s="14" t="s">
        <v>74</v>
      </c>
      <c r="AY306" s="259" t="s">
        <v>126</v>
      </c>
    </row>
    <row r="307" s="16" customFormat="1">
      <c r="A307" s="16"/>
      <c r="B307" s="281"/>
      <c r="C307" s="282"/>
      <c r="D307" s="234" t="s">
        <v>139</v>
      </c>
      <c r="E307" s="283" t="s">
        <v>28</v>
      </c>
      <c r="F307" s="284" t="s">
        <v>479</v>
      </c>
      <c r="G307" s="282"/>
      <c r="H307" s="285">
        <v>26.649999999999999</v>
      </c>
      <c r="I307" s="286"/>
      <c r="J307" s="282"/>
      <c r="K307" s="282"/>
      <c r="L307" s="287"/>
      <c r="M307" s="288"/>
      <c r="N307" s="289"/>
      <c r="O307" s="289"/>
      <c r="P307" s="289"/>
      <c r="Q307" s="289"/>
      <c r="R307" s="289"/>
      <c r="S307" s="289"/>
      <c r="T307" s="290"/>
      <c r="U307" s="16"/>
      <c r="V307" s="16"/>
      <c r="W307" s="16"/>
      <c r="X307" s="16"/>
      <c r="Y307" s="16"/>
      <c r="Z307" s="16"/>
      <c r="AA307" s="16"/>
      <c r="AB307" s="16"/>
      <c r="AC307" s="16"/>
      <c r="AD307" s="16"/>
      <c r="AE307" s="16"/>
      <c r="AT307" s="291" t="s">
        <v>139</v>
      </c>
      <c r="AU307" s="291" t="s">
        <v>84</v>
      </c>
      <c r="AV307" s="16" t="s">
        <v>156</v>
      </c>
      <c r="AW307" s="16" t="s">
        <v>35</v>
      </c>
      <c r="AX307" s="16" t="s">
        <v>74</v>
      </c>
      <c r="AY307" s="291" t="s">
        <v>126</v>
      </c>
    </row>
    <row r="308" s="13" customFormat="1">
      <c r="A308" s="13"/>
      <c r="B308" s="239"/>
      <c r="C308" s="240"/>
      <c r="D308" s="234" t="s">
        <v>139</v>
      </c>
      <c r="E308" s="241" t="s">
        <v>28</v>
      </c>
      <c r="F308" s="242" t="s">
        <v>1052</v>
      </c>
      <c r="G308" s="240"/>
      <c r="H308" s="241" t="s">
        <v>28</v>
      </c>
      <c r="I308" s="243"/>
      <c r="J308" s="240"/>
      <c r="K308" s="240"/>
      <c r="L308" s="244"/>
      <c r="M308" s="245"/>
      <c r="N308" s="246"/>
      <c r="O308" s="246"/>
      <c r="P308" s="246"/>
      <c r="Q308" s="246"/>
      <c r="R308" s="246"/>
      <c r="S308" s="246"/>
      <c r="T308" s="247"/>
      <c r="U308" s="13"/>
      <c r="V308" s="13"/>
      <c r="W308" s="13"/>
      <c r="X308" s="13"/>
      <c r="Y308" s="13"/>
      <c r="Z308" s="13"/>
      <c r="AA308" s="13"/>
      <c r="AB308" s="13"/>
      <c r="AC308" s="13"/>
      <c r="AD308" s="13"/>
      <c r="AE308" s="13"/>
      <c r="AT308" s="248" t="s">
        <v>139</v>
      </c>
      <c r="AU308" s="248" t="s">
        <v>84</v>
      </c>
      <c r="AV308" s="13" t="s">
        <v>82</v>
      </c>
      <c r="AW308" s="13" t="s">
        <v>35</v>
      </c>
      <c r="AX308" s="13" t="s">
        <v>74</v>
      </c>
      <c r="AY308" s="248" t="s">
        <v>126</v>
      </c>
    </row>
    <row r="309" s="14" customFormat="1">
      <c r="A309" s="14"/>
      <c r="B309" s="249"/>
      <c r="C309" s="250"/>
      <c r="D309" s="234" t="s">
        <v>139</v>
      </c>
      <c r="E309" s="251" t="s">
        <v>28</v>
      </c>
      <c r="F309" s="252" t="s">
        <v>1053</v>
      </c>
      <c r="G309" s="250"/>
      <c r="H309" s="253">
        <v>17.399999999999999</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139</v>
      </c>
      <c r="AU309" s="259" t="s">
        <v>84</v>
      </c>
      <c r="AV309" s="14" t="s">
        <v>84</v>
      </c>
      <c r="AW309" s="14" t="s">
        <v>35</v>
      </c>
      <c r="AX309" s="14" t="s">
        <v>74</v>
      </c>
      <c r="AY309" s="259" t="s">
        <v>126</v>
      </c>
    </row>
    <row r="310" s="13" customFormat="1">
      <c r="A310" s="13"/>
      <c r="B310" s="239"/>
      <c r="C310" s="240"/>
      <c r="D310" s="234" t="s">
        <v>139</v>
      </c>
      <c r="E310" s="241" t="s">
        <v>28</v>
      </c>
      <c r="F310" s="242" t="s">
        <v>979</v>
      </c>
      <c r="G310" s="240"/>
      <c r="H310" s="241" t="s">
        <v>28</v>
      </c>
      <c r="I310" s="243"/>
      <c r="J310" s="240"/>
      <c r="K310" s="240"/>
      <c r="L310" s="244"/>
      <c r="M310" s="245"/>
      <c r="N310" s="246"/>
      <c r="O310" s="246"/>
      <c r="P310" s="246"/>
      <c r="Q310" s="246"/>
      <c r="R310" s="246"/>
      <c r="S310" s="246"/>
      <c r="T310" s="247"/>
      <c r="U310" s="13"/>
      <c r="V310" s="13"/>
      <c r="W310" s="13"/>
      <c r="X310" s="13"/>
      <c r="Y310" s="13"/>
      <c r="Z310" s="13"/>
      <c r="AA310" s="13"/>
      <c r="AB310" s="13"/>
      <c r="AC310" s="13"/>
      <c r="AD310" s="13"/>
      <c r="AE310" s="13"/>
      <c r="AT310" s="248" t="s">
        <v>139</v>
      </c>
      <c r="AU310" s="248" t="s">
        <v>84</v>
      </c>
      <c r="AV310" s="13" t="s">
        <v>82</v>
      </c>
      <c r="AW310" s="13" t="s">
        <v>35</v>
      </c>
      <c r="AX310" s="13" t="s">
        <v>74</v>
      </c>
      <c r="AY310" s="248" t="s">
        <v>126</v>
      </c>
    </row>
    <row r="311" s="14" customFormat="1">
      <c r="A311" s="14"/>
      <c r="B311" s="249"/>
      <c r="C311" s="250"/>
      <c r="D311" s="234" t="s">
        <v>139</v>
      </c>
      <c r="E311" s="251" t="s">
        <v>28</v>
      </c>
      <c r="F311" s="252" t="s">
        <v>1054</v>
      </c>
      <c r="G311" s="250"/>
      <c r="H311" s="253">
        <v>1.2</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139</v>
      </c>
      <c r="AU311" s="259" t="s">
        <v>84</v>
      </c>
      <c r="AV311" s="14" t="s">
        <v>84</v>
      </c>
      <c r="AW311" s="14" t="s">
        <v>35</v>
      </c>
      <c r="AX311" s="14" t="s">
        <v>74</v>
      </c>
      <c r="AY311" s="259" t="s">
        <v>126</v>
      </c>
    </row>
    <row r="312" s="13" customFormat="1">
      <c r="A312" s="13"/>
      <c r="B312" s="239"/>
      <c r="C312" s="240"/>
      <c r="D312" s="234" t="s">
        <v>139</v>
      </c>
      <c r="E312" s="241" t="s">
        <v>28</v>
      </c>
      <c r="F312" s="242" t="s">
        <v>931</v>
      </c>
      <c r="G312" s="240"/>
      <c r="H312" s="241" t="s">
        <v>28</v>
      </c>
      <c r="I312" s="243"/>
      <c r="J312" s="240"/>
      <c r="K312" s="240"/>
      <c r="L312" s="244"/>
      <c r="M312" s="245"/>
      <c r="N312" s="246"/>
      <c r="O312" s="246"/>
      <c r="P312" s="246"/>
      <c r="Q312" s="246"/>
      <c r="R312" s="246"/>
      <c r="S312" s="246"/>
      <c r="T312" s="247"/>
      <c r="U312" s="13"/>
      <c r="V312" s="13"/>
      <c r="W312" s="13"/>
      <c r="X312" s="13"/>
      <c r="Y312" s="13"/>
      <c r="Z312" s="13"/>
      <c r="AA312" s="13"/>
      <c r="AB312" s="13"/>
      <c r="AC312" s="13"/>
      <c r="AD312" s="13"/>
      <c r="AE312" s="13"/>
      <c r="AT312" s="248" t="s">
        <v>139</v>
      </c>
      <c r="AU312" s="248" t="s">
        <v>84</v>
      </c>
      <c r="AV312" s="13" t="s">
        <v>82</v>
      </c>
      <c r="AW312" s="13" t="s">
        <v>35</v>
      </c>
      <c r="AX312" s="13" t="s">
        <v>74</v>
      </c>
      <c r="AY312" s="248" t="s">
        <v>126</v>
      </c>
    </row>
    <row r="313" s="14" customFormat="1">
      <c r="A313" s="14"/>
      <c r="B313" s="249"/>
      <c r="C313" s="250"/>
      <c r="D313" s="234" t="s">
        <v>139</v>
      </c>
      <c r="E313" s="251" t="s">
        <v>28</v>
      </c>
      <c r="F313" s="252" t="s">
        <v>1055</v>
      </c>
      <c r="G313" s="250"/>
      <c r="H313" s="253">
        <v>1.44</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139</v>
      </c>
      <c r="AU313" s="259" t="s">
        <v>84</v>
      </c>
      <c r="AV313" s="14" t="s">
        <v>84</v>
      </c>
      <c r="AW313" s="14" t="s">
        <v>35</v>
      </c>
      <c r="AX313" s="14" t="s">
        <v>74</v>
      </c>
      <c r="AY313" s="259" t="s">
        <v>126</v>
      </c>
    </row>
    <row r="314" s="13" customFormat="1">
      <c r="A314" s="13"/>
      <c r="B314" s="239"/>
      <c r="C314" s="240"/>
      <c r="D314" s="234" t="s">
        <v>139</v>
      </c>
      <c r="E314" s="241" t="s">
        <v>28</v>
      </c>
      <c r="F314" s="242" t="s">
        <v>981</v>
      </c>
      <c r="G314" s="240"/>
      <c r="H314" s="241" t="s">
        <v>28</v>
      </c>
      <c r="I314" s="243"/>
      <c r="J314" s="240"/>
      <c r="K314" s="240"/>
      <c r="L314" s="244"/>
      <c r="M314" s="245"/>
      <c r="N314" s="246"/>
      <c r="O314" s="246"/>
      <c r="P314" s="246"/>
      <c r="Q314" s="246"/>
      <c r="R314" s="246"/>
      <c r="S314" s="246"/>
      <c r="T314" s="247"/>
      <c r="U314" s="13"/>
      <c r="V314" s="13"/>
      <c r="W314" s="13"/>
      <c r="X314" s="13"/>
      <c r="Y314" s="13"/>
      <c r="Z314" s="13"/>
      <c r="AA314" s="13"/>
      <c r="AB314" s="13"/>
      <c r="AC314" s="13"/>
      <c r="AD314" s="13"/>
      <c r="AE314" s="13"/>
      <c r="AT314" s="248" t="s">
        <v>139</v>
      </c>
      <c r="AU314" s="248" t="s">
        <v>84</v>
      </c>
      <c r="AV314" s="13" t="s">
        <v>82</v>
      </c>
      <c r="AW314" s="13" t="s">
        <v>35</v>
      </c>
      <c r="AX314" s="13" t="s">
        <v>74</v>
      </c>
      <c r="AY314" s="248" t="s">
        <v>126</v>
      </c>
    </row>
    <row r="315" s="14" customFormat="1">
      <c r="A315" s="14"/>
      <c r="B315" s="249"/>
      <c r="C315" s="250"/>
      <c r="D315" s="234" t="s">
        <v>139</v>
      </c>
      <c r="E315" s="251" t="s">
        <v>28</v>
      </c>
      <c r="F315" s="252" t="s">
        <v>1056</v>
      </c>
      <c r="G315" s="250"/>
      <c r="H315" s="253">
        <v>7.5</v>
      </c>
      <c r="I315" s="254"/>
      <c r="J315" s="250"/>
      <c r="K315" s="250"/>
      <c r="L315" s="255"/>
      <c r="M315" s="256"/>
      <c r="N315" s="257"/>
      <c r="O315" s="257"/>
      <c r="P315" s="257"/>
      <c r="Q315" s="257"/>
      <c r="R315" s="257"/>
      <c r="S315" s="257"/>
      <c r="T315" s="258"/>
      <c r="U315" s="14"/>
      <c r="V315" s="14"/>
      <c r="W315" s="14"/>
      <c r="X315" s="14"/>
      <c r="Y315" s="14"/>
      <c r="Z315" s="14"/>
      <c r="AA315" s="14"/>
      <c r="AB315" s="14"/>
      <c r="AC315" s="14"/>
      <c r="AD315" s="14"/>
      <c r="AE315" s="14"/>
      <c r="AT315" s="259" t="s">
        <v>139</v>
      </c>
      <c r="AU315" s="259" t="s">
        <v>84</v>
      </c>
      <c r="AV315" s="14" t="s">
        <v>84</v>
      </c>
      <c r="AW315" s="14" t="s">
        <v>35</v>
      </c>
      <c r="AX315" s="14" t="s">
        <v>74</v>
      </c>
      <c r="AY315" s="259" t="s">
        <v>126</v>
      </c>
    </row>
    <row r="316" s="13" customFormat="1">
      <c r="A316" s="13"/>
      <c r="B316" s="239"/>
      <c r="C316" s="240"/>
      <c r="D316" s="234" t="s">
        <v>139</v>
      </c>
      <c r="E316" s="241" t="s">
        <v>28</v>
      </c>
      <c r="F316" s="242" t="s">
        <v>1057</v>
      </c>
      <c r="G316" s="240"/>
      <c r="H316" s="241" t="s">
        <v>28</v>
      </c>
      <c r="I316" s="243"/>
      <c r="J316" s="240"/>
      <c r="K316" s="240"/>
      <c r="L316" s="244"/>
      <c r="M316" s="245"/>
      <c r="N316" s="246"/>
      <c r="O316" s="246"/>
      <c r="P316" s="246"/>
      <c r="Q316" s="246"/>
      <c r="R316" s="246"/>
      <c r="S316" s="246"/>
      <c r="T316" s="247"/>
      <c r="U316" s="13"/>
      <c r="V316" s="13"/>
      <c r="W316" s="13"/>
      <c r="X316" s="13"/>
      <c r="Y316" s="13"/>
      <c r="Z316" s="13"/>
      <c r="AA316" s="13"/>
      <c r="AB316" s="13"/>
      <c r="AC316" s="13"/>
      <c r="AD316" s="13"/>
      <c r="AE316" s="13"/>
      <c r="AT316" s="248" t="s">
        <v>139</v>
      </c>
      <c r="AU316" s="248" t="s">
        <v>84</v>
      </c>
      <c r="AV316" s="13" t="s">
        <v>82</v>
      </c>
      <c r="AW316" s="13" t="s">
        <v>35</v>
      </c>
      <c r="AX316" s="13" t="s">
        <v>74</v>
      </c>
      <c r="AY316" s="248" t="s">
        <v>126</v>
      </c>
    </row>
    <row r="317" s="14" customFormat="1">
      <c r="A317" s="14"/>
      <c r="B317" s="249"/>
      <c r="C317" s="250"/>
      <c r="D317" s="234" t="s">
        <v>139</v>
      </c>
      <c r="E317" s="251" t="s">
        <v>28</v>
      </c>
      <c r="F317" s="252" t="s">
        <v>1058</v>
      </c>
      <c r="G317" s="250"/>
      <c r="H317" s="253">
        <v>1</v>
      </c>
      <c r="I317" s="254"/>
      <c r="J317" s="250"/>
      <c r="K317" s="250"/>
      <c r="L317" s="255"/>
      <c r="M317" s="256"/>
      <c r="N317" s="257"/>
      <c r="O317" s="257"/>
      <c r="P317" s="257"/>
      <c r="Q317" s="257"/>
      <c r="R317" s="257"/>
      <c r="S317" s="257"/>
      <c r="T317" s="258"/>
      <c r="U317" s="14"/>
      <c r="V317" s="14"/>
      <c r="W317" s="14"/>
      <c r="X317" s="14"/>
      <c r="Y317" s="14"/>
      <c r="Z317" s="14"/>
      <c r="AA317" s="14"/>
      <c r="AB317" s="14"/>
      <c r="AC317" s="14"/>
      <c r="AD317" s="14"/>
      <c r="AE317" s="14"/>
      <c r="AT317" s="259" t="s">
        <v>139</v>
      </c>
      <c r="AU317" s="259" t="s">
        <v>84</v>
      </c>
      <c r="AV317" s="14" t="s">
        <v>84</v>
      </c>
      <c r="AW317" s="14" t="s">
        <v>35</v>
      </c>
      <c r="AX317" s="14" t="s">
        <v>74</v>
      </c>
      <c r="AY317" s="259" t="s">
        <v>126</v>
      </c>
    </row>
    <row r="318" s="15" customFormat="1">
      <c r="A318" s="15"/>
      <c r="B318" s="260"/>
      <c r="C318" s="261"/>
      <c r="D318" s="234" t="s">
        <v>139</v>
      </c>
      <c r="E318" s="262" t="s">
        <v>28</v>
      </c>
      <c r="F318" s="263" t="s">
        <v>155</v>
      </c>
      <c r="G318" s="261"/>
      <c r="H318" s="264">
        <v>55.189999999999998</v>
      </c>
      <c r="I318" s="265"/>
      <c r="J318" s="261"/>
      <c r="K318" s="261"/>
      <c r="L318" s="266"/>
      <c r="M318" s="267"/>
      <c r="N318" s="268"/>
      <c r="O318" s="268"/>
      <c r="P318" s="268"/>
      <c r="Q318" s="268"/>
      <c r="R318" s="268"/>
      <c r="S318" s="268"/>
      <c r="T318" s="269"/>
      <c r="U318" s="15"/>
      <c r="V318" s="15"/>
      <c r="W318" s="15"/>
      <c r="X318" s="15"/>
      <c r="Y318" s="15"/>
      <c r="Z318" s="15"/>
      <c r="AA318" s="15"/>
      <c r="AB318" s="15"/>
      <c r="AC318" s="15"/>
      <c r="AD318" s="15"/>
      <c r="AE318" s="15"/>
      <c r="AT318" s="270" t="s">
        <v>139</v>
      </c>
      <c r="AU318" s="270" t="s">
        <v>84</v>
      </c>
      <c r="AV318" s="15" t="s">
        <v>133</v>
      </c>
      <c r="AW318" s="15" t="s">
        <v>35</v>
      </c>
      <c r="AX318" s="15" t="s">
        <v>82</v>
      </c>
      <c r="AY318" s="270" t="s">
        <v>126</v>
      </c>
    </row>
    <row r="319" s="12" customFormat="1" ht="22.8" customHeight="1">
      <c r="A319" s="12"/>
      <c r="B319" s="205"/>
      <c r="C319" s="206"/>
      <c r="D319" s="207" t="s">
        <v>73</v>
      </c>
      <c r="E319" s="219" t="s">
        <v>84</v>
      </c>
      <c r="F319" s="219" t="s">
        <v>781</v>
      </c>
      <c r="G319" s="206"/>
      <c r="H319" s="206"/>
      <c r="I319" s="209"/>
      <c r="J319" s="220">
        <f>BK319</f>
        <v>0</v>
      </c>
      <c r="K319" s="206"/>
      <c r="L319" s="211"/>
      <c r="M319" s="212"/>
      <c r="N319" s="213"/>
      <c r="O319" s="213"/>
      <c r="P319" s="214">
        <f>SUM(P320:P347)</f>
        <v>0</v>
      </c>
      <c r="Q319" s="213"/>
      <c r="R319" s="214">
        <f>SUM(R320:R347)</f>
        <v>11.474469599999999</v>
      </c>
      <c r="S319" s="213"/>
      <c r="T319" s="215">
        <f>SUM(T320:T347)</f>
        <v>0</v>
      </c>
      <c r="U319" s="12"/>
      <c r="V319" s="12"/>
      <c r="W319" s="12"/>
      <c r="X319" s="12"/>
      <c r="Y319" s="12"/>
      <c r="Z319" s="12"/>
      <c r="AA319" s="12"/>
      <c r="AB319" s="12"/>
      <c r="AC319" s="12"/>
      <c r="AD319" s="12"/>
      <c r="AE319" s="12"/>
      <c r="AR319" s="216" t="s">
        <v>82</v>
      </c>
      <c r="AT319" s="217" t="s">
        <v>73</v>
      </c>
      <c r="AU319" s="217" t="s">
        <v>82</v>
      </c>
      <c r="AY319" s="216" t="s">
        <v>126</v>
      </c>
      <c r="BK319" s="218">
        <f>SUM(BK320:BK347)</f>
        <v>0</v>
      </c>
    </row>
    <row r="320" s="2" customFormat="1" ht="16.5" customHeight="1">
      <c r="A320" s="40"/>
      <c r="B320" s="41"/>
      <c r="C320" s="221" t="s">
        <v>349</v>
      </c>
      <c r="D320" s="221" t="s">
        <v>128</v>
      </c>
      <c r="E320" s="222" t="s">
        <v>1059</v>
      </c>
      <c r="F320" s="223" t="s">
        <v>783</v>
      </c>
      <c r="G320" s="224" t="s">
        <v>384</v>
      </c>
      <c r="H320" s="225">
        <v>1</v>
      </c>
      <c r="I320" s="226"/>
      <c r="J320" s="227">
        <f>ROUND(I320*H320,2)</f>
        <v>0</v>
      </c>
      <c r="K320" s="223" t="s">
        <v>28</v>
      </c>
      <c r="L320" s="46"/>
      <c r="M320" s="228" t="s">
        <v>28</v>
      </c>
      <c r="N320" s="229" t="s">
        <v>47</v>
      </c>
      <c r="O320" s="87"/>
      <c r="P320" s="230">
        <f>O320*H320</f>
        <v>0</v>
      </c>
      <c r="Q320" s="230">
        <v>0</v>
      </c>
      <c r="R320" s="230">
        <f>Q320*H320</f>
        <v>0</v>
      </c>
      <c r="S320" s="230">
        <v>0</v>
      </c>
      <c r="T320" s="231">
        <f>S320*H320</f>
        <v>0</v>
      </c>
      <c r="U320" s="40"/>
      <c r="V320" s="40"/>
      <c r="W320" s="40"/>
      <c r="X320" s="40"/>
      <c r="Y320" s="40"/>
      <c r="Z320" s="40"/>
      <c r="AA320" s="40"/>
      <c r="AB320" s="40"/>
      <c r="AC320" s="40"/>
      <c r="AD320" s="40"/>
      <c r="AE320" s="40"/>
      <c r="AR320" s="232" t="s">
        <v>133</v>
      </c>
      <c r="AT320" s="232" t="s">
        <v>128</v>
      </c>
      <c r="AU320" s="232" t="s">
        <v>84</v>
      </c>
      <c r="AY320" s="19" t="s">
        <v>126</v>
      </c>
      <c r="BE320" s="233">
        <f>IF(N320="základní",J320,0)</f>
        <v>0</v>
      </c>
      <c r="BF320" s="233">
        <f>IF(N320="snížená",J320,0)</f>
        <v>0</v>
      </c>
      <c r="BG320" s="233">
        <f>IF(N320="zákl. přenesená",J320,0)</f>
        <v>0</v>
      </c>
      <c r="BH320" s="233">
        <f>IF(N320="sníž. přenesená",J320,0)</f>
        <v>0</v>
      </c>
      <c r="BI320" s="233">
        <f>IF(N320="nulová",J320,0)</f>
        <v>0</v>
      </c>
      <c r="BJ320" s="19" t="s">
        <v>133</v>
      </c>
      <c r="BK320" s="233">
        <f>ROUND(I320*H320,2)</f>
        <v>0</v>
      </c>
      <c r="BL320" s="19" t="s">
        <v>133</v>
      </c>
      <c r="BM320" s="232" t="s">
        <v>1060</v>
      </c>
    </row>
    <row r="321" s="2" customFormat="1">
      <c r="A321" s="40"/>
      <c r="B321" s="41"/>
      <c r="C321" s="42"/>
      <c r="D321" s="234" t="s">
        <v>135</v>
      </c>
      <c r="E321" s="42"/>
      <c r="F321" s="235" t="s">
        <v>783</v>
      </c>
      <c r="G321" s="42"/>
      <c r="H321" s="42"/>
      <c r="I321" s="139"/>
      <c r="J321" s="42"/>
      <c r="K321" s="42"/>
      <c r="L321" s="46"/>
      <c r="M321" s="236"/>
      <c r="N321" s="237"/>
      <c r="O321" s="87"/>
      <c r="P321" s="87"/>
      <c r="Q321" s="87"/>
      <c r="R321" s="87"/>
      <c r="S321" s="87"/>
      <c r="T321" s="88"/>
      <c r="U321" s="40"/>
      <c r="V321" s="40"/>
      <c r="W321" s="40"/>
      <c r="X321" s="40"/>
      <c r="Y321" s="40"/>
      <c r="Z321" s="40"/>
      <c r="AA321" s="40"/>
      <c r="AB321" s="40"/>
      <c r="AC321" s="40"/>
      <c r="AD321" s="40"/>
      <c r="AE321" s="40"/>
      <c r="AT321" s="19" t="s">
        <v>135</v>
      </c>
      <c r="AU321" s="19" t="s">
        <v>84</v>
      </c>
    </row>
    <row r="322" s="13" customFormat="1">
      <c r="A322" s="13"/>
      <c r="B322" s="239"/>
      <c r="C322" s="240"/>
      <c r="D322" s="234" t="s">
        <v>139</v>
      </c>
      <c r="E322" s="241" t="s">
        <v>28</v>
      </c>
      <c r="F322" s="242" t="s">
        <v>785</v>
      </c>
      <c r="G322" s="240"/>
      <c r="H322" s="241" t="s">
        <v>28</v>
      </c>
      <c r="I322" s="243"/>
      <c r="J322" s="240"/>
      <c r="K322" s="240"/>
      <c r="L322" s="244"/>
      <c r="M322" s="245"/>
      <c r="N322" s="246"/>
      <c r="O322" s="246"/>
      <c r="P322" s="246"/>
      <c r="Q322" s="246"/>
      <c r="R322" s="246"/>
      <c r="S322" s="246"/>
      <c r="T322" s="247"/>
      <c r="U322" s="13"/>
      <c r="V322" s="13"/>
      <c r="W322" s="13"/>
      <c r="X322" s="13"/>
      <c r="Y322" s="13"/>
      <c r="Z322" s="13"/>
      <c r="AA322" s="13"/>
      <c r="AB322" s="13"/>
      <c r="AC322" s="13"/>
      <c r="AD322" s="13"/>
      <c r="AE322" s="13"/>
      <c r="AT322" s="248" t="s">
        <v>139</v>
      </c>
      <c r="AU322" s="248" t="s">
        <v>84</v>
      </c>
      <c r="AV322" s="13" t="s">
        <v>82</v>
      </c>
      <c r="AW322" s="13" t="s">
        <v>35</v>
      </c>
      <c r="AX322" s="13" t="s">
        <v>74</v>
      </c>
      <c r="AY322" s="248" t="s">
        <v>126</v>
      </c>
    </row>
    <row r="323" s="13" customFormat="1">
      <c r="A323" s="13"/>
      <c r="B323" s="239"/>
      <c r="C323" s="240"/>
      <c r="D323" s="234" t="s">
        <v>139</v>
      </c>
      <c r="E323" s="241" t="s">
        <v>28</v>
      </c>
      <c r="F323" s="242" t="s">
        <v>786</v>
      </c>
      <c r="G323" s="240"/>
      <c r="H323" s="241" t="s">
        <v>28</v>
      </c>
      <c r="I323" s="243"/>
      <c r="J323" s="240"/>
      <c r="K323" s="240"/>
      <c r="L323" s="244"/>
      <c r="M323" s="245"/>
      <c r="N323" s="246"/>
      <c r="O323" s="246"/>
      <c r="P323" s="246"/>
      <c r="Q323" s="246"/>
      <c r="R323" s="246"/>
      <c r="S323" s="246"/>
      <c r="T323" s="247"/>
      <c r="U323" s="13"/>
      <c r="V323" s="13"/>
      <c r="W323" s="13"/>
      <c r="X323" s="13"/>
      <c r="Y323" s="13"/>
      <c r="Z323" s="13"/>
      <c r="AA323" s="13"/>
      <c r="AB323" s="13"/>
      <c r="AC323" s="13"/>
      <c r="AD323" s="13"/>
      <c r="AE323" s="13"/>
      <c r="AT323" s="248" t="s">
        <v>139</v>
      </c>
      <c r="AU323" s="248" t="s">
        <v>84</v>
      </c>
      <c r="AV323" s="13" t="s">
        <v>82</v>
      </c>
      <c r="AW323" s="13" t="s">
        <v>35</v>
      </c>
      <c r="AX323" s="13" t="s">
        <v>74</v>
      </c>
      <c r="AY323" s="248" t="s">
        <v>126</v>
      </c>
    </row>
    <row r="324" s="13" customFormat="1">
      <c r="A324" s="13"/>
      <c r="B324" s="239"/>
      <c r="C324" s="240"/>
      <c r="D324" s="234" t="s">
        <v>139</v>
      </c>
      <c r="E324" s="241" t="s">
        <v>28</v>
      </c>
      <c r="F324" s="242" t="s">
        <v>787</v>
      </c>
      <c r="G324" s="240"/>
      <c r="H324" s="241" t="s">
        <v>28</v>
      </c>
      <c r="I324" s="243"/>
      <c r="J324" s="240"/>
      <c r="K324" s="240"/>
      <c r="L324" s="244"/>
      <c r="M324" s="245"/>
      <c r="N324" s="246"/>
      <c r="O324" s="246"/>
      <c r="P324" s="246"/>
      <c r="Q324" s="246"/>
      <c r="R324" s="246"/>
      <c r="S324" s="246"/>
      <c r="T324" s="247"/>
      <c r="U324" s="13"/>
      <c r="V324" s="13"/>
      <c r="W324" s="13"/>
      <c r="X324" s="13"/>
      <c r="Y324" s="13"/>
      <c r="Z324" s="13"/>
      <c r="AA324" s="13"/>
      <c r="AB324" s="13"/>
      <c r="AC324" s="13"/>
      <c r="AD324" s="13"/>
      <c r="AE324" s="13"/>
      <c r="AT324" s="248" t="s">
        <v>139</v>
      </c>
      <c r="AU324" s="248" t="s">
        <v>84</v>
      </c>
      <c r="AV324" s="13" t="s">
        <v>82</v>
      </c>
      <c r="AW324" s="13" t="s">
        <v>35</v>
      </c>
      <c r="AX324" s="13" t="s">
        <v>74</v>
      </c>
      <c r="AY324" s="248" t="s">
        <v>126</v>
      </c>
    </row>
    <row r="325" s="13" customFormat="1">
      <c r="A325" s="13"/>
      <c r="B325" s="239"/>
      <c r="C325" s="240"/>
      <c r="D325" s="234" t="s">
        <v>139</v>
      </c>
      <c r="E325" s="241" t="s">
        <v>28</v>
      </c>
      <c r="F325" s="242" t="s">
        <v>1061</v>
      </c>
      <c r="G325" s="240"/>
      <c r="H325" s="241" t="s">
        <v>28</v>
      </c>
      <c r="I325" s="243"/>
      <c r="J325" s="240"/>
      <c r="K325" s="240"/>
      <c r="L325" s="244"/>
      <c r="M325" s="245"/>
      <c r="N325" s="246"/>
      <c r="O325" s="246"/>
      <c r="P325" s="246"/>
      <c r="Q325" s="246"/>
      <c r="R325" s="246"/>
      <c r="S325" s="246"/>
      <c r="T325" s="247"/>
      <c r="U325" s="13"/>
      <c r="V325" s="13"/>
      <c r="W325" s="13"/>
      <c r="X325" s="13"/>
      <c r="Y325" s="13"/>
      <c r="Z325" s="13"/>
      <c r="AA325" s="13"/>
      <c r="AB325" s="13"/>
      <c r="AC325" s="13"/>
      <c r="AD325" s="13"/>
      <c r="AE325" s="13"/>
      <c r="AT325" s="248" t="s">
        <v>139</v>
      </c>
      <c r="AU325" s="248" t="s">
        <v>84</v>
      </c>
      <c r="AV325" s="13" t="s">
        <v>82</v>
      </c>
      <c r="AW325" s="13" t="s">
        <v>35</v>
      </c>
      <c r="AX325" s="13" t="s">
        <v>74</v>
      </c>
      <c r="AY325" s="248" t="s">
        <v>126</v>
      </c>
    </row>
    <row r="326" s="13" customFormat="1">
      <c r="A326" s="13"/>
      <c r="B326" s="239"/>
      <c r="C326" s="240"/>
      <c r="D326" s="234" t="s">
        <v>139</v>
      </c>
      <c r="E326" s="241" t="s">
        <v>28</v>
      </c>
      <c r="F326" s="242" t="s">
        <v>1062</v>
      </c>
      <c r="G326" s="240"/>
      <c r="H326" s="241" t="s">
        <v>28</v>
      </c>
      <c r="I326" s="243"/>
      <c r="J326" s="240"/>
      <c r="K326" s="240"/>
      <c r="L326" s="244"/>
      <c r="M326" s="245"/>
      <c r="N326" s="246"/>
      <c r="O326" s="246"/>
      <c r="P326" s="246"/>
      <c r="Q326" s="246"/>
      <c r="R326" s="246"/>
      <c r="S326" s="246"/>
      <c r="T326" s="247"/>
      <c r="U326" s="13"/>
      <c r="V326" s="13"/>
      <c r="W326" s="13"/>
      <c r="X326" s="13"/>
      <c r="Y326" s="13"/>
      <c r="Z326" s="13"/>
      <c r="AA326" s="13"/>
      <c r="AB326" s="13"/>
      <c r="AC326" s="13"/>
      <c r="AD326" s="13"/>
      <c r="AE326" s="13"/>
      <c r="AT326" s="248" t="s">
        <v>139</v>
      </c>
      <c r="AU326" s="248" t="s">
        <v>84</v>
      </c>
      <c r="AV326" s="13" t="s">
        <v>82</v>
      </c>
      <c r="AW326" s="13" t="s">
        <v>35</v>
      </c>
      <c r="AX326" s="13" t="s">
        <v>74</v>
      </c>
      <c r="AY326" s="248" t="s">
        <v>126</v>
      </c>
    </row>
    <row r="327" s="13" customFormat="1">
      <c r="A327" s="13"/>
      <c r="B327" s="239"/>
      <c r="C327" s="240"/>
      <c r="D327" s="234" t="s">
        <v>139</v>
      </c>
      <c r="E327" s="241" t="s">
        <v>28</v>
      </c>
      <c r="F327" s="242" t="s">
        <v>1063</v>
      </c>
      <c r="G327" s="240"/>
      <c r="H327" s="241" t="s">
        <v>28</v>
      </c>
      <c r="I327" s="243"/>
      <c r="J327" s="240"/>
      <c r="K327" s="240"/>
      <c r="L327" s="244"/>
      <c r="M327" s="245"/>
      <c r="N327" s="246"/>
      <c r="O327" s="246"/>
      <c r="P327" s="246"/>
      <c r="Q327" s="246"/>
      <c r="R327" s="246"/>
      <c r="S327" s="246"/>
      <c r="T327" s="247"/>
      <c r="U327" s="13"/>
      <c r="V327" s="13"/>
      <c r="W327" s="13"/>
      <c r="X327" s="13"/>
      <c r="Y327" s="13"/>
      <c r="Z327" s="13"/>
      <c r="AA327" s="13"/>
      <c r="AB327" s="13"/>
      <c r="AC327" s="13"/>
      <c r="AD327" s="13"/>
      <c r="AE327" s="13"/>
      <c r="AT327" s="248" t="s">
        <v>139</v>
      </c>
      <c r="AU327" s="248" t="s">
        <v>84</v>
      </c>
      <c r="AV327" s="13" t="s">
        <v>82</v>
      </c>
      <c r="AW327" s="13" t="s">
        <v>35</v>
      </c>
      <c r="AX327" s="13" t="s">
        <v>74</v>
      </c>
      <c r="AY327" s="248" t="s">
        <v>126</v>
      </c>
    </row>
    <row r="328" s="13" customFormat="1">
      <c r="A328" s="13"/>
      <c r="B328" s="239"/>
      <c r="C328" s="240"/>
      <c r="D328" s="234" t="s">
        <v>139</v>
      </c>
      <c r="E328" s="241" t="s">
        <v>28</v>
      </c>
      <c r="F328" s="242" t="s">
        <v>1064</v>
      </c>
      <c r="G328" s="240"/>
      <c r="H328" s="241" t="s">
        <v>28</v>
      </c>
      <c r="I328" s="243"/>
      <c r="J328" s="240"/>
      <c r="K328" s="240"/>
      <c r="L328" s="244"/>
      <c r="M328" s="245"/>
      <c r="N328" s="246"/>
      <c r="O328" s="246"/>
      <c r="P328" s="246"/>
      <c r="Q328" s="246"/>
      <c r="R328" s="246"/>
      <c r="S328" s="246"/>
      <c r="T328" s="247"/>
      <c r="U328" s="13"/>
      <c r="V328" s="13"/>
      <c r="W328" s="13"/>
      <c r="X328" s="13"/>
      <c r="Y328" s="13"/>
      <c r="Z328" s="13"/>
      <c r="AA328" s="13"/>
      <c r="AB328" s="13"/>
      <c r="AC328" s="13"/>
      <c r="AD328" s="13"/>
      <c r="AE328" s="13"/>
      <c r="AT328" s="248" t="s">
        <v>139</v>
      </c>
      <c r="AU328" s="248" t="s">
        <v>84</v>
      </c>
      <c r="AV328" s="13" t="s">
        <v>82</v>
      </c>
      <c r="AW328" s="13" t="s">
        <v>35</v>
      </c>
      <c r="AX328" s="13" t="s">
        <v>74</v>
      </c>
      <c r="AY328" s="248" t="s">
        <v>126</v>
      </c>
    </row>
    <row r="329" s="13" customFormat="1">
      <c r="A329" s="13"/>
      <c r="B329" s="239"/>
      <c r="C329" s="240"/>
      <c r="D329" s="234" t="s">
        <v>139</v>
      </c>
      <c r="E329" s="241" t="s">
        <v>28</v>
      </c>
      <c r="F329" s="242" t="s">
        <v>1065</v>
      </c>
      <c r="G329" s="240"/>
      <c r="H329" s="241" t="s">
        <v>28</v>
      </c>
      <c r="I329" s="243"/>
      <c r="J329" s="240"/>
      <c r="K329" s="240"/>
      <c r="L329" s="244"/>
      <c r="M329" s="245"/>
      <c r="N329" s="246"/>
      <c r="O329" s="246"/>
      <c r="P329" s="246"/>
      <c r="Q329" s="246"/>
      <c r="R329" s="246"/>
      <c r="S329" s="246"/>
      <c r="T329" s="247"/>
      <c r="U329" s="13"/>
      <c r="V329" s="13"/>
      <c r="W329" s="13"/>
      <c r="X329" s="13"/>
      <c r="Y329" s="13"/>
      <c r="Z329" s="13"/>
      <c r="AA329" s="13"/>
      <c r="AB329" s="13"/>
      <c r="AC329" s="13"/>
      <c r="AD329" s="13"/>
      <c r="AE329" s="13"/>
      <c r="AT329" s="248" t="s">
        <v>139</v>
      </c>
      <c r="AU329" s="248" t="s">
        <v>84</v>
      </c>
      <c r="AV329" s="13" t="s">
        <v>82</v>
      </c>
      <c r="AW329" s="13" t="s">
        <v>35</v>
      </c>
      <c r="AX329" s="13" t="s">
        <v>74</v>
      </c>
      <c r="AY329" s="248" t="s">
        <v>126</v>
      </c>
    </row>
    <row r="330" s="13" customFormat="1">
      <c r="A330" s="13"/>
      <c r="B330" s="239"/>
      <c r="C330" s="240"/>
      <c r="D330" s="234" t="s">
        <v>139</v>
      </c>
      <c r="E330" s="241" t="s">
        <v>28</v>
      </c>
      <c r="F330" s="242" t="s">
        <v>1066</v>
      </c>
      <c r="G330" s="240"/>
      <c r="H330" s="241" t="s">
        <v>28</v>
      </c>
      <c r="I330" s="243"/>
      <c r="J330" s="240"/>
      <c r="K330" s="240"/>
      <c r="L330" s="244"/>
      <c r="M330" s="245"/>
      <c r="N330" s="246"/>
      <c r="O330" s="246"/>
      <c r="P330" s="246"/>
      <c r="Q330" s="246"/>
      <c r="R330" s="246"/>
      <c r="S330" s="246"/>
      <c r="T330" s="247"/>
      <c r="U330" s="13"/>
      <c r="V330" s="13"/>
      <c r="W330" s="13"/>
      <c r="X330" s="13"/>
      <c r="Y330" s="13"/>
      <c r="Z330" s="13"/>
      <c r="AA330" s="13"/>
      <c r="AB330" s="13"/>
      <c r="AC330" s="13"/>
      <c r="AD330" s="13"/>
      <c r="AE330" s="13"/>
      <c r="AT330" s="248" t="s">
        <v>139</v>
      </c>
      <c r="AU330" s="248" t="s">
        <v>84</v>
      </c>
      <c r="AV330" s="13" t="s">
        <v>82</v>
      </c>
      <c r="AW330" s="13" t="s">
        <v>35</v>
      </c>
      <c r="AX330" s="13" t="s">
        <v>74</v>
      </c>
      <c r="AY330" s="248" t="s">
        <v>126</v>
      </c>
    </row>
    <row r="331" s="13" customFormat="1">
      <c r="A331" s="13"/>
      <c r="B331" s="239"/>
      <c r="C331" s="240"/>
      <c r="D331" s="234" t="s">
        <v>139</v>
      </c>
      <c r="E331" s="241" t="s">
        <v>28</v>
      </c>
      <c r="F331" s="242" t="s">
        <v>1067</v>
      </c>
      <c r="G331" s="240"/>
      <c r="H331" s="241" t="s">
        <v>28</v>
      </c>
      <c r="I331" s="243"/>
      <c r="J331" s="240"/>
      <c r="K331" s="240"/>
      <c r="L331" s="244"/>
      <c r="M331" s="245"/>
      <c r="N331" s="246"/>
      <c r="O331" s="246"/>
      <c r="P331" s="246"/>
      <c r="Q331" s="246"/>
      <c r="R331" s="246"/>
      <c r="S331" s="246"/>
      <c r="T331" s="247"/>
      <c r="U331" s="13"/>
      <c r="V331" s="13"/>
      <c r="W331" s="13"/>
      <c r="X331" s="13"/>
      <c r="Y331" s="13"/>
      <c r="Z331" s="13"/>
      <c r="AA331" s="13"/>
      <c r="AB331" s="13"/>
      <c r="AC331" s="13"/>
      <c r="AD331" s="13"/>
      <c r="AE331" s="13"/>
      <c r="AT331" s="248" t="s">
        <v>139</v>
      </c>
      <c r="AU331" s="248" t="s">
        <v>84</v>
      </c>
      <c r="AV331" s="13" t="s">
        <v>82</v>
      </c>
      <c r="AW331" s="13" t="s">
        <v>35</v>
      </c>
      <c r="AX331" s="13" t="s">
        <v>74</v>
      </c>
      <c r="AY331" s="248" t="s">
        <v>126</v>
      </c>
    </row>
    <row r="332" s="14" customFormat="1">
      <c r="A332" s="14"/>
      <c r="B332" s="249"/>
      <c r="C332" s="250"/>
      <c r="D332" s="234" t="s">
        <v>139</v>
      </c>
      <c r="E332" s="251" t="s">
        <v>28</v>
      </c>
      <c r="F332" s="252" t="s">
        <v>82</v>
      </c>
      <c r="G332" s="250"/>
      <c r="H332" s="253">
        <v>1</v>
      </c>
      <c r="I332" s="254"/>
      <c r="J332" s="250"/>
      <c r="K332" s="250"/>
      <c r="L332" s="255"/>
      <c r="M332" s="256"/>
      <c r="N332" s="257"/>
      <c r="O332" s="257"/>
      <c r="P332" s="257"/>
      <c r="Q332" s="257"/>
      <c r="R332" s="257"/>
      <c r="S332" s="257"/>
      <c r="T332" s="258"/>
      <c r="U332" s="14"/>
      <c r="V332" s="14"/>
      <c r="W332" s="14"/>
      <c r="X332" s="14"/>
      <c r="Y332" s="14"/>
      <c r="Z332" s="14"/>
      <c r="AA332" s="14"/>
      <c r="AB332" s="14"/>
      <c r="AC332" s="14"/>
      <c r="AD332" s="14"/>
      <c r="AE332" s="14"/>
      <c r="AT332" s="259" t="s">
        <v>139</v>
      </c>
      <c r="AU332" s="259" t="s">
        <v>84</v>
      </c>
      <c r="AV332" s="14" t="s">
        <v>84</v>
      </c>
      <c r="AW332" s="14" t="s">
        <v>35</v>
      </c>
      <c r="AX332" s="14" t="s">
        <v>74</v>
      </c>
      <c r="AY332" s="259" t="s">
        <v>126</v>
      </c>
    </row>
    <row r="333" s="15" customFormat="1">
      <c r="A333" s="15"/>
      <c r="B333" s="260"/>
      <c r="C333" s="261"/>
      <c r="D333" s="234" t="s">
        <v>139</v>
      </c>
      <c r="E333" s="262" t="s">
        <v>28</v>
      </c>
      <c r="F333" s="263" t="s">
        <v>155</v>
      </c>
      <c r="G333" s="261"/>
      <c r="H333" s="264">
        <v>1</v>
      </c>
      <c r="I333" s="265"/>
      <c r="J333" s="261"/>
      <c r="K333" s="261"/>
      <c r="L333" s="266"/>
      <c r="M333" s="267"/>
      <c r="N333" s="268"/>
      <c r="O333" s="268"/>
      <c r="P333" s="268"/>
      <c r="Q333" s="268"/>
      <c r="R333" s="268"/>
      <c r="S333" s="268"/>
      <c r="T333" s="269"/>
      <c r="U333" s="15"/>
      <c r="V333" s="15"/>
      <c r="W333" s="15"/>
      <c r="X333" s="15"/>
      <c r="Y333" s="15"/>
      <c r="Z333" s="15"/>
      <c r="AA333" s="15"/>
      <c r="AB333" s="15"/>
      <c r="AC333" s="15"/>
      <c r="AD333" s="15"/>
      <c r="AE333" s="15"/>
      <c r="AT333" s="270" t="s">
        <v>139</v>
      </c>
      <c r="AU333" s="270" t="s">
        <v>84</v>
      </c>
      <c r="AV333" s="15" t="s">
        <v>133</v>
      </c>
      <c r="AW333" s="15" t="s">
        <v>35</v>
      </c>
      <c r="AX333" s="15" t="s">
        <v>82</v>
      </c>
      <c r="AY333" s="270" t="s">
        <v>126</v>
      </c>
    </row>
    <row r="334" s="2" customFormat="1" ht="16.5" customHeight="1">
      <c r="A334" s="40"/>
      <c r="B334" s="41"/>
      <c r="C334" s="221" t="s">
        <v>173</v>
      </c>
      <c r="D334" s="221" t="s">
        <v>128</v>
      </c>
      <c r="E334" s="222" t="s">
        <v>790</v>
      </c>
      <c r="F334" s="223" t="s">
        <v>791</v>
      </c>
      <c r="G334" s="224" t="s">
        <v>144</v>
      </c>
      <c r="H334" s="225">
        <v>4.4699999999999998</v>
      </c>
      <c r="I334" s="226"/>
      <c r="J334" s="227">
        <f>ROUND(I334*H334,2)</f>
        <v>0</v>
      </c>
      <c r="K334" s="223" t="s">
        <v>132</v>
      </c>
      <c r="L334" s="46"/>
      <c r="M334" s="228" t="s">
        <v>28</v>
      </c>
      <c r="N334" s="229" t="s">
        <v>47</v>
      </c>
      <c r="O334" s="87"/>
      <c r="P334" s="230">
        <f>O334*H334</f>
        <v>0</v>
      </c>
      <c r="Q334" s="230">
        <v>2.5517799999999999</v>
      </c>
      <c r="R334" s="230">
        <f>Q334*H334</f>
        <v>11.406456599999999</v>
      </c>
      <c r="S334" s="230">
        <v>0</v>
      </c>
      <c r="T334" s="231">
        <f>S334*H334</f>
        <v>0</v>
      </c>
      <c r="U334" s="40"/>
      <c r="V334" s="40"/>
      <c r="W334" s="40"/>
      <c r="X334" s="40"/>
      <c r="Y334" s="40"/>
      <c r="Z334" s="40"/>
      <c r="AA334" s="40"/>
      <c r="AB334" s="40"/>
      <c r="AC334" s="40"/>
      <c r="AD334" s="40"/>
      <c r="AE334" s="40"/>
      <c r="AR334" s="232" t="s">
        <v>133</v>
      </c>
      <c r="AT334" s="232" t="s">
        <v>128</v>
      </c>
      <c r="AU334" s="232" t="s">
        <v>84</v>
      </c>
      <c r="AY334" s="19" t="s">
        <v>126</v>
      </c>
      <c r="BE334" s="233">
        <f>IF(N334="základní",J334,0)</f>
        <v>0</v>
      </c>
      <c r="BF334" s="233">
        <f>IF(N334="snížená",J334,0)</f>
        <v>0</v>
      </c>
      <c r="BG334" s="233">
        <f>IF(N334="zákl. přenesená",J334,0)</f>
        <v>0</v>
      </c>
      <c r="BH334" s="233">
        <f>IF(N334="sníž. přenesená",J334,0)</f>
        <v>0</v>
      </c>
      <c r="BI334" s="233">
        <f>IF(N334="nulová",J334,0)</f>
        <v>0</v>
      </c>
      <c r="BJ334" s="19" t="s">
        <v>133</v>
      </c>
      <c r="BK334" s="233">
        <f>ROUND(I334*H334,2)</f>
        <v>0</v>
      </c>
      <c r="BL334" s="19" t="s">
        <v>133</v>
      </c>
      <c r="BM334" s="232" t="s">
        <v>792</v>
      </c>
    </row>
    <row r="335" s="2" customFormat="1">
      <c r="A335" s="40"/>
      <c r="B335" s="41"/>
      <c r="C335" s="42"/>
      <c r="D335" s="234" t="s">
        <v>135</v>
      </c>
      <c r="E335" s="42"/>
      <c r="F335" s="235" t="s">
        <v>793</v>
      </c>
      <c r="G335" s="42"/>
      <c r="H335" s="42"/>
      <c r="I335" s="139"/>
      <c r="J335" s="42"/>
      <c r="K335" s="42"/>
      <c r="L335" s="46"/>
      <c r="M335" s="236"/>
      <c r="N335" s="237"/>
      <c r="O335" s="87"/>
      <c r="P335" s="87"/>
      <c r="Q335" s="87"/>
      <c r="R335" s="87"/>
      <c r="S335" s="87"/>
      <c r="T335" s="88"/>
      <c r="U335" s="40"/>
      <c r="V335" s="40"/>
      <c r="W335" s="40"/>
      <c r="X335" s="40"/>
      <c r="Y335" s="40"/>
      <c r="Z335" s="40"/>
      <c r="AA335" s="40"/>
      <c r="AB335" s="40"/>
      <c r="AC335" s="40"/>
      <c r="AD335" s="40"/>
      <c r="AE335" s="40"/>
      <c r="AT335" s="19" t="s">
        <v>135</v>
      </c>
      <c r="AU335" s="19" t="s">
        <v>84</v>
      </c>
    </row>
    <row r="336" s="2" customFormat="1">
      <c r="A336" s="40"/>
      <c r="B336" s="41"/>
      <c r="C336" s="42"/>
      <c r="D336" s="234" t="s">
        <v>137</v>
      </c>
      <c r="E336" s="42"/>
      <c r="F336" s="238" t="s">
        <v>794</v>
      </c>
      <c r="G336" s="42"/>
      <c r="H336" s="42"/>
      <c r="I336" s="139"/>
      <c r="J336" s="42"/>
      <c r="K336" s="42"/>
      <c r="L336" s="46"/>
      <c r="M336" s="236"/>
      <c r="N336" s="237"/>
      <c r="O336" s="87"/>
      <c r="P336" s="87"/>
      <c r="Q336" s="87"/>
      <c r="R336" s="87"/>
      <c r="S336" s="87"/>
      <c r="T336" s="88"/>
      <c r="U336" s="40"/>
      <c r="V336" s="40"/>
      <c r="W336" s="40"/>
      <c r="X336" s="40"/>
      <c r="Y336" s="40"/>
      <c r="Z336" s="40"/>
      <c r="AA336" s="40"/>
      <c r="AB336" s="40"/>
      <c r="AC336" s="40"/>
      <c r="AD336" s="40"/>
      <c r="AE336" s="40"/>
      <c r="AT336" s="19" t="s">
        <v>137</v>
      </c>
      <c r="AU336" s="19" t="s">
        <v>84</v>
      </c>
    </row>
    <row r="337" s="13" customFormat="1">
      <c r="A337" s="13"/>
      <c r="B337" s="239"/>
      <c r="C337" s="240"/>
      <c r="D337" s="234" t="s">
        <v>139</v>
      </c>
      <c r="E337" s="241" t="s">
        <v>28</v>
      </c>
      <c r="F337" s="242" t="s">
        <v>1068</v>
      </c>
      <c r="G337" s="240"/>
      <c r="H337" s="241" t="s">
        <v>28</v>
      </c>
      <c r="I337" s="243"/>
      <c r="J337" s="240"/>
      <c r="K337" s="240"/>
      <c r="L337" s="244"/>
      <c r="M337" s="245"/>
      <c r="N337" s="246"/>
      <c r="O337" s="246"/>
      <c r="P337" s="246"/>
      <c r="Q337" s="246"/>
      <c r="R337" s="246"/>
      <c r="S337" s="246"/>
      <c r="T337" s="247"/>
      <c r="U337" s="13"/>
      <c r="V337" s="13"/>
      <c r="W337" s="13"/>
      <c r="X337" s="13"/>
      <c r="Y337" s="13"/>
      <c r="Z337" s="13"/>
      <c r="AA337" s="13"/>
      <c r="AB337" s="13"/>
      <c r="AC337" s="13"/>
      <c r="AD337" s="13"/>
      <c r="AE337" s="13"/>
      <c r="AT337" s="248" t="s">
        <v>139</v>
      </c>
      <c r="AU337" s="248" t="s">
        <v>84</v>
      </c>
      <c r="AV337" s="13" t="s">
        <v>82</v>
      </c>
      <c r="AW337" s="13" t="s">
        <v>35</v>
      </c>
      <c r="AX337" s="13" t="s">
        <v>74</v>
      </c>
      <c r="AY337" s="248" t="s">
        <v>126</v>
      </c>
    </row>
    <row r="338" s="13" customFormat="1">
      <c r="A338" s="13"/>
      <c r="B338" s="239"/>
      <c r="C338" s="240"/>
      <c r="D338" s="234" t="s">
        <v>139</v>
      </c>
      <c r="E338" s="241" t="s">
        <v>28</v>
      </c>
      <c r="F338" s="242" t="s">
        <v>1069</v>
      </c>
      <c r="G338" s="240"/>
      <c r="H338" s="241" t="s">
        <v>28</v>
      </c>
      <c r="I338" s="243"/>
      <c r="J338" s="240"/>
      <c r="K338" s="240"/>
      <c r="L338" s="244"/>
      <c r="M338" s="245"/>
      <c r="N338" s="246"/>
      <c r="O338" s="246"/>
      <c r="P338" s="246"/>
      <c r="Q338" s="246"/>
      <c r="R338" s="246"/>
      <c r="S338" s="246"/>
      <c r="T338" s="247"/>
      <c r="U338" s="13"/>
      <c r="V338" s="13"/>
      <c r="W338" s="13"/>
      <c r="X338" s="13"/>
      <c r="Y338" s="13"/>
      <c r="Z338" s="13"/>
      <c r="AA338" s="13"/>
      <c r="AB338" s="13"/>
      <c r="AC338" s="13"/>
      <c r="AD338" s="13"/>
      <c r="AE338" s="13"/>
      <c r="AT338" s="248" t="s">
        <v>139</v>
      </c>
      <c r="AU338" s="248" t="s">
        <v>84</v>
      </c>
      <c r="AV338" s="13" t="s">
        <v>82</v>
      </c>
      <c r="AW338" s="13" t="s">
        <v>35</v>
      </c>
      <c r="AX338" s="13" t="s">
        <v>74</v>
      </c>
      <c r="AY338" s="248" t="s">
        <v>126</v>
      </c>
    </row>
    <row r="339" s="14" customFormat="1">
      <c r="A339" s="14"/>
      <c r="B339" s="249"/>
      <c r="C339" s="250"/>
      <c r="D339" s="234" t="s">
        <v>139</v>
      </c>
      <c r="E339" s="251" t="s">
        <v>28</v>
      </c>
      <c r="F339" s="252" t="s">
        <v>1070</v>
      </c>
      <c r="G339" s="250"/>
      <c r="H339" s="253">
        <v>4.4699999999999998</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139</v>
      </c>
      <c r="AU339" s="259" t="s">
        <v>84</v>
      </c>
      <c r="AV339" s="14" t="s">
        <v>84</v>
      </c>
      <c r="AW339" s="14" t="s">
        <v>35</v>
      </c>
      <c r="AX339" s="14" t="s">
        <v>82</v>
      </c>
      <c r="AY339" s="259" t="s">
        <v>126</v>
      </c>
    </row>
    <row r="340" s="2" customFormat="1" ht="16.5" customHeight="1">
      <c r="A340" s="40"/>
      <c r="B340" s="41"/>
      <c r="C340" s="221" t="s">
        <v>361</v>
      </c>
      <c r="D340" s="221" t="s">
        <v>128</v>
      </c>
      <c r="E340" s="222" t="s">
        <v>798</v>
      </c>
      <c r="F340" s="223" t="s">
        <v>799</v>
      </c>
      <c r="G340" s="224" t="s">
        <v>131</v>
      </c>
      <c r="H340" s="225">
        <v>14.85</v>
      </c>
      <c r="I340" s="226"/>
      <c r="J340" s="227">
        <f>ROUND(I340*H340,2)</f>
        <v>0</v>
      </c>
      <c r="K340" s="223" t="s">
        <v>132</v>
      </c>
      <c r="L340" s="46"/>
      <c r="M340" s="228" t="s">
        <v>28</v>
      </c>
      <c r="N340" s="229" t="s">
        <v>47</v>
      </c>
      <c r="O340" s="87"/>
      <c r="P340" s="230">
        <f>O340*H340</f>
        <v>0</v>
      </c>
      <c r="Q340" s="230">
        <v>0.0045799999999999999</v>
      </c>
      <c r="R340" s="230">
        <f>Q340*H340</f>
        <v>0.06801299999999999</v>
      </c>
      <c r="S340" s="230">
        <v>0</v>
      </c>
      <c r="T340" s="231">
        <f>S340*H340</f>
        <v>0</v>
      </c>
      <c r="U340" s="40"/>
      <c r="V340" s="40"/>
      <c r="W340" s="40"/>
      <c r="X340" s="40"/>
      <c r="Y340" s="40"/>
      <c r="Z340" s="40"/>
      <c r="AA340" s="40"/>
      <c r="AB340" s="40"/>
      <c r="AC340" s="40"/>
      <c r="AD340" s="40"/>
      <c r="AE340" s="40"/>
      <c r="AR340" s="232" t="s">
        <v>133</v>
      </c>
      <c r="AT340" s="232" t="s">
        <v>128</v>
      </c>
      <c r="AU340" s="232" t="s">
        <v>84</v>
      </c>
      <c r="AY340" s="19" t="s">
        <v>126</v>
      </c>
      <c r="BE340" s="233">
        <f>IF(N340="základní",J340,0)</f>
        <v>0</v>
      </c>
      <c r="BF340" s="233">
        <f>IF(N340="snížená",J340,0)</f>
        <v>0</v>
      </c>
      <c r="BG340" s="233">
        <f>IF(N340="zákl. přenesená",J340,0)</f>
        <v>0</v>
      </c>
      <c r="BH340" s="233">
        <f>IF(N340="sníž. přenesená",J340,0)</f>
        <v>0</v>
      </c>
      <c r="BI340" s="233">
        <f>IF(N340="nulová",J340,0)</f>
        <v>0</v>
      </c>
      <c r="BJ340" s="19" t="s">
        <v>133</v>
      </c>
      <c r="BK340" s="233">
        <f>ROUND(I340*H340,2)</f>
        <v>0</v>
      </c>
      <c r="BL340" s="19" t="s">
        <v>133</v>
      </c>
      <c r="BM340" s="232" t="s">
        <v>800</v>
      </c>
    </row>
    <row r="341" s="2" customFormat="1">
      <c r="A341" s="40"/>
      <c r="B341" s="41"/>
      <c r="C341" s="42"/>
      <c r="D341" s="234" t="s">
        <v>135</v>
      </c>
      <c r="E341" s="42"/>
      <c r="F341" s="235" t="s">
        <v>801</v>
      </c>
      <c r="G341" s="42"/>
      <c r="H341" s="42"/>
      <c r="I341" s="139"/>
      <c r="J341" s="42"/>
      <c r="K341" s="42"/>
      <c r="L341" s="46"/>
      <c r="M341" s="236"/>
      <c r="N341" s="237"/>
      <c r="O341" s="87"/>
      <c r="P341" s="87"/>
      <c r="Q341" s="87"/>
      <c r="R341" s="87"/>
      <c r="S341" s="87"/>
      <c r="T341" s="88"/>
      <c r="U341" s="40"/>
      <c r="V341" s="40"/>
      <c r="W341" s="40"/>
      <c r="X341" s="40"/>
      <c r="Y341" s="40"/>
      <c r="Z341" s="40"/>
      <c r="AA341" s="40"/>
      <c r="AB341" s="40"/>
      <c r="AC341" s="40"/>
      <c r="AD341" s="40"/>
      <c r="AE341" s="40"/>
      <c r="AT341" s="19" t="s">
        <v>135</v>
      </c>
      <c r="AU341" s="19" t="s">
        <v>84</v>
      </c>
    </row>
    <row r="342" s="13" customFormat="1">
      <c r="A342" s="13"/>
      <c r="B342" s="239"/>
      <c r="C342" s="240"/>
      <c r="D342" s="234" t="s">
        <v>139</v>
      </c>
      <c r="E342" s="241" t="s">
        <v>28</v>
      </c>
      <c r="F342" s="242" t="s">
        <v>1071</v>
      </c>
      <c r="G342" s="240"/>
      <c r="H342" s="241" t="s">
        <v>28</v>
      </c>
      <c r="I342" s="243"/>
      <c r="J342" s="240"/>
      <c r="K342" s="240"/>
      <c r="L342" s="244"/>
      <c r="M342" s="245"/>
      <c r="N342" s="246"/>
      <c r="O342" s="246"/>
      <c r="P342" s="246"/>
      <c r="Q342" s="246"/>
      <c r="R342" s="246"/>
      <c r="S342" s="246"/>
      <c r="T342" s="247"/>
      <c r="U342" s="13"/>
      <c r="V342" s="13"/>
      <c r="W342" s="13"/>
      <c r="X342" s="13"/>
      <c r="Y342" s="13"/>
      <c r="Z342" s="13"/>
      <c r="AA342" s="13"/>
      <c r="AB342" s="13"/>
      <c r="AC342" s="13"/>
      <c r="AD342" s="13"/>
      <c r="AE342" s="13"/>
      <c r="AT342" s="248" t="s">
        <v>139</v>
      </c>
      <c r="AU342" s="248" t="s">
        <v>84</v>
      </c>
      <c r="AV342" s="13" t="s">
        <v>82</v>
      </c>
      <c r="AW342" s="13" t="s">
        <v>35</v>
      </c>
      <c r="AX342" s="13" t="s">
        <v>74</v>
      </c>
      <c r="AY342" s="248" t="s">
        <v>126</v>
      </c>
    </row>
    <row r="343" s="14" customFormat="1">
      <c r="A343" s="14"/>
      <c r="B343" s="249"/>
      <c r="C343" s="250"/>
      <c r="D343" s="234" t="s">
        <v>139</v>
      </c>
      <c r="E343" s="251" t="s">
        <v>28</v>
      </c>
      <c r="F343" s="252" t="s">
        <v>1072</v>
      </c>
      <c r="G343" s="250"/>
      <c r="H343" s="253">
        <v>10.85</v>
      </c>
      <c r="I343" s="254"/>
      <c r="J343" s="250"/>
      <c r="K343" s="250"/>
      <c r="L343" s="255"/>
      <c r="M343" s="256"/>
      <c r="N343" s="257"/>
      <c r="O343" s="257"/>
      <c r="P343" s="257"/>
      <c r="Q343" s="257"/>
      <c r="R343" s="257"/>
      <c r="S343" s="257"/>
      <c r="T343" s="258"/>
      <c r="U343" s="14"/>
      <c r="V343" s="14"/>
      <c r="W343" s="14"/>
      <c r="X343" s="14"/>
      <c r="Y343" s="14"/>
      <c r="Z343" s="14"/>
      <c r="AA343" s="14"/>
      <c r="AB343" s="14"/>
      <c r="AC343" s="14"/>
      <c r="AD343" s="14"/>
      <c r="AE343" s="14"/>
      <c r="AT343" s="259" t="s">
        <v>139</v>
      </c>
      <c r="AU343" s="259" t="s">
        <v>84</v>
      </c>
      <c r="AV343" s="14" t="s">
        <v>84</v>
      </c>
      <c r="AW343" s="14" t="s">
        <v>35</v>
      </c>
      <c r="AX343" s="14" t="s">
        <v>74</v>
      </c>
      <c r="AY343" s="259" t="s">
        <v>126</v>
      </c>
    </row>
    <row r="344" s="14" customFormat="1">
      <c r="A344" s="14"/>
      <c r="B344" s="249"/>
      <c r="C344" s="250"/>
      <c r="D344" s="234" t="s">
        <v>139</v>
      </c>
      <c r="E344" s="251" t="s">
        <v>28</v>
      </c>
      <c r="F344" s="252" t="s">
        <v>1073</v>
      </c>
      <c r="G344" s="250"/>
      <c r="H344" s="253">
        <v>4</v>
      </c>
      <c r="I344" s="254"/>
      <c r="J344" s="250"/>
      <c r="K344" s="250"/>
      <c r="L344" s="255"/>
      <c r="M344" s="256"/>
      <c r="N344" s="257"/>
      <c r="O344" s="257"/>
      <c r="P344" s="257"/>
      <c r="Q344" s="257"/>
      <c r="R344" s="257"/>
      <c r="S344" s="257"/>
      <c r="T344" s="258"/>
      <c r="U344" s="14"/>
      <c r="V344" s="14"/>
      <c r="W344" s="14"/>
      <c r="X344" s="14"/>
      <c r="Y344" s="14"/>
      <c r="Z344" s="14"/>
      <c r="AA344" s="14"/>
      <c r="AB344" s="14"/>
      <c r="AC344" s="14"/>
      <c r="AD344" s="14"/>
      <c r="AE344" s="14"/>
      <c r="AT344" s="259" t="s">
        <v>139</v>
      </c>
      <c r="AU344" s="259" t="s">
        <v>84</v>
      </c>
      <c r="AV344" s="14" t="s">
        <v>84</v>
      </c>
      <c r="AW344" s="14" t="s">
        <v>35</v>
      </c>
      <c r="AX344" s="14" t="s">
        <v>74</v>
      </c>
      <c r="AY344" s="259" t="s">
        <v>126</v>
      </c>
    </row>
    <row r="345" s="15" customFormat="1">
      <c r="A345" s="15"/>
      <c r="B345" s="260"/>
      <c r="C345" s="261"/>
      <c r="D345" s="234" t="s">
        <v>139</v>
      </c>
      <c r="E345" s="262" t="s">
        <v>28</v>
      </c>
      <c r="F345" s="263" t="s">
        <v>155</v>
      </c>
      <c r="G345" s="261"/>
      <c r="H345" s="264">
        <v>14.85</v>
      </c>
      <c r="I345" s="265"/>
      <c r="J345" s="261"/>
      <c r="K345" s="261"/>
      <c r="L345" s="266"/>
      <c r="M345" s="267"/>
      <c r="N345" s="268"/>
      <c r="O345" s="268"/>
      <c r="P345" s="268"/>
      <c r="Q345" s="268"/>
      <c r="R345" s="268"/>
      <c r="S345" s="268"/>
      <c r="T345" s="269"/>
      <c r="U345" s="15"/>
      <c r="V345" s="15"/>
      <c r="W345" s="15"/>
      <c r="X345" s="15"/>
      <c r="Y345" s="15"/>
      <c r="Z345" s="15"/>
      <c r="AA345" s="15"/>
      <c r="AB345" s="15"/>
      <c r="AC345" s="15"/>
      <c r="AD345" s="15"/>
      <c r="AE345" s="15"/>
      <c r="AT345" s="270" t="s">
        <v>139</v>
      </c>
      <c r="AU345" s="270" t="s">
        <v>84</v>
      </c>
      <c r="AV345" s="15" t="s">
        <v>133</v>
      </c>
      <c r="AW345" s="15" t="s">
        <v>35</v>
      </c>
      <c r="AX345" s="15" t="s">
        <v>82</v>
      </c>
      <c r="AY345" s="270" t="s">
        <v>126</v>
      </c>
    </row>
    <row r="346" s="2" customFormat="1" ht="16.5" customHeight="1">
      <c r="A346" s="40"/>
      <c r="B346" s="41"/>
      <c r="C346" s="221" t="s">
        <v>367</v>
      </c>
      <c r="D346" s="221" t="s">
        <v>128</v>
      </c>
      <c r="E346" s="222" t="s">
        <v>804</v>
      </c>
      <c r="F346" s="223" t="s">
        <v>805</v>
      </c>
      <c r="G346" s="224" t="s">
        <v>131</v>
      </c>
      <c r="H346" s="225">
        <v>14.85</v>
      </c>
      <c r="I346" s="226"/>
      <c r="J346" s="227">
        <f>ROUND(I346*H346,2)</f>
        <v>0</v>
      </c>
      <c r="K346" s="223" t="s">
        <v>132</v>
      </c>
      <c r="L346" s="46"/>
      <c r="M346" s="228" t="s">
        <v>28</v>
      </c>
      <c r="N346" s="229" t="s">
        <v>47</v>
      </c>
      <c r="O346" s="87"/>
      <c r="P346" s="230">
        <f>O346*H346</f>
        <v>0</v>
      </c>
      <c r="Q346" s="230">
        <v>0</v>
      </c>
      <c r="R346" s="230">
        <f>Q346*H346</f>
        <v>0</v>
      </c>
      <c r="S346" s="230">
        <v>0</v>
      </c>
      <c r="T346" s="231">
        <f>S346*H346</f>
        <v>0</v>
      </c>
      <c r="U346" s="40"/>
      <c r="V346" s="40"/>
      <c r="W346" s="40"/>
      <c r="X346" s="40"/>
      <c r="Y346" s="40"/>
      <c r="Z346" s="40"/>
      <c r="AA346" s="40"/>
      <c r="AB346" s="40"/>
      <c r="AC346" s="40"/>
      <c r="AD346" s="40"/>
      <c r="AE346" s="40"/>
      <c r="AR346" s="232" t="s">
        <v>133</v>
      </c>
      <c r="AT346" s="232" t="s">
        <v>128</v>
      </c>
      <c r="AU346" s="232" t="s">
        <v>84</v>
      </c>
      <c r="AY346" s="19" t="s">
        <v>126</v>
      </c>
      <c r="BE346" s="233">
        <f>IF(N346="základní",J346,0)</f>
        <v>0</v>
      </c>
      <c r="BF346" s="233">
        <f>IF(N346="snížená",J346,0)</f>
        <v>0</v>
      </c>
      <c r="BG346" s="233">
        <f>IF(N346="zákl. přenesená",J346,0)</f>
        <v>0</v>
      </c>
      <c r="BH346" s="233">
        <f>IF(N346="sníž. přenesená",J346,0)</f>
        <v>0</v>
      </c>
      <c r="BI346" s="233">
        <f>IF(N346="nulová",J346,0)</f>
        <v>0</v>
      </c>
      <c r="BJ346" s="19" t="s">
        <v>133</v>
      </c>
      <c r="BK346" s="233">
        <f>ROUND(I346*H346,2)</f>
        <v>0</v>
      </c>
      <c r="BL346" s="19" t="s">
        <v>133</v>
      </c>
      <c r="BM346" s="232" t="s">
        <v>806</v>
      </c>
    </row>
    <row r="347" s="2" customFormat="1">
      <c r="A347" s="40"/>
      <c r="B347" s="41"/>
      <c r="C347" s="42"/>
      <c r="D347" s="234" t="s">
        <v>135</v>
      </c>
      <c r="E347" s="42"/>
      <c r="F347" s="235" t="s">
        <v>807</v>
      </c>
      <c r="G347" s="42"/>
      <c r="H347" s="42"/>
      <c r="I347" s="139"/>
      <c r="J347" s="42"/>
      <c r="K347" s="42"/>
      <c r="L347" s="46"/>
      <c r="M347" s="236"/>
      <c r="N347" s="237"/>
      <c r="O347" s="87"/>
      <c r="P347" s="87"/>
      <c r="Q347" s="87"/>
      <c r="R347" s="87"/>
      <c r="S347" s="87"/>
      <c r="T347" s="88"/>
      <c r="U347" s="40"/>
      <c r="V347" s="40"/>
      <c r="W347" s="40"/>
      <c r="X347" s="40"/>
      <c r="Y347" s="40"/>
      <c r="Z347" s="40"/>
      <c r="AA347" s="40"/>
      <c r="AB347" s="40"/>
      <c r="AC347" s="40"/>
      <c r="AD347" s="40"/>
      <c r="AE347" s="40"/>
      <c r="AT347" s="19" t="s">
        <v>135</v>
      </c>
      <c r="AU347" s="19" t="s">
        <v>84</v>
      </c>
    </row>
    <row r="348" s="12" customFormat="1" ht="22.8" customHeight="1">
      <c r="A348" s="12"/>
      <c r="B348" s="205"/>
      <c r="C348" s="206"/>
      <c r="D348" s="207" t="s">
        <v>73</v>
      </c>
      <c r="E348" s="219" t="s">
        <v>156</v>
      </c>
      <c r="F348" s="219" t="s">
        <v>389</v>
      </c>
      <c r="G348" s="206"/>
      <c r="H348" s="206"/>
      <c r="I348" s="209"/>
      <c r="J348" s="220">
        <f>BK348</f>
        <v>0</v>
      </c>
      <c r="K348" s="206"/>
      <c r="L348" s="211"/>
      <c r="M348" s="212"/>
      <c r="N348" s="213"/>
      <c r="O348" s="213"/>
      <c r="P348" s="214">
        <f>SUM(P349:P353)</f>
        <v>0</v>
      </c>
      <c r="Q348" s="213"/>
      <c r="R348" s="214">
        <f>SUM(R349:R353)</f>
        <v>0</v>
      </c>
      <c r="S348" s="213"/>
      <c r="T348" s="215">
        <f>SUM(T349:T353)</f>
        <v>0</v>
      </c>
      <c r="U348" s="12"/>
      <c r="V348" s="12"/>
      <c r="W348" s="12"/>
      <c r="X348" s="12"/>
      <c r="Y348" s="12"/>
      <c r="Z348" s="12"/>
      <c r="AA348" s="12"/>
      <c r="AB348" s="12"/>
      <c r="AC348" s="12"/>
      <c r="AD348" s="12"/>
      <c r="AE348" s="12"/>
      <c r="AR348" s="216" t="s">
        <v>82</v>
      </c>
      <c r="AT348" s="217" t="s">
        <v>73</v>
      </c>
      <c r="AU348" s="217" t="s">
        <v>82</v>
      </c>
      <c r="AY348" s="216" t="s">
        <v>126</v>
      </c>
      <c r="BK348" s="218">
        <f>SUM(BK349:BK353)</f>
        <v>0</v>
      </c>
    </row>
    <row r="349" s="2" customFormat="1" ht="16.5" customHeight="1">
      <c r="A349" s="40"/>
      <c r="B349" s="41"/>
      <c r="C349" s="221" t="s">
        <v>375</v>
      </c>
      <c r="D349" s="221" t="s">
        <v>128</v>
      </c>
      <c r="E349" s="222" t="s">
        <v>808</v>
      </c>
      <c r="F349" s="223" t="s">
        <v>809</v>
      </c>
      <c r="G349" s="224" t="s">
        <v>144</v>
      </c>
      <c r="H349" s="225">
        <v>0.41999999999999998</v>
      </c>
      <c r="I349" s="226"/>
      <c r="J349" s="227">
        <f>ROUND(I349*H349,2)</f>
        <v>0</v>
      </c>
      <c r="K349" s="223" t="s">
        <v>28</v>
      </c>
      <c r="L349" s="46"/>
      <c r="M349" s="228" t="s">
        <v>28</v>
      </c>
      <c r="N349" s="229" t="s">
        <v>47</v>
      </c>
      <c r="O349" s="87"/>
      <c r="P349" s="230">
        <f>O349*H349</f>
        <v>0</v>
      </c>
      <c r="Q349" s="230">
        <v>0</v>
      </c>
      <c r="R349" s="230">
        <f>Q349*H349</f>
        <v>0</v>
      </c>
      <c r="S349" s="230">
        <v>0</v>
      </c>
      <c r="T349" s="231">
        <f>S349*H349</f>
        <v>0</v>
      </c>
      <c r="U349" s="40"/>
      <c r="V349" s="40"/>
      <c r="W349" s="40"/>
      <c r="X349" s="40"/>
      <c r="Y349" s="40"/>
      <c r="Z349" s="40"/>
      <c r="AA349" s="40"/>
      <c r="AB349" s="40"/>
      <c r="AC349" s="40"/>
      <c r="AD349" s="40"/>
      <c r="AE349" s="40"/>
      <c r="AR349" s="232" t="s">
        <v>133</v>
      </c>
      <c r="AT349" s="232" t="s">
        <v>128</v>
      </c>
      <c r="AU349" s="232" t="s">
        <v>84</v>
      </c>
      <c r="AY349" s="19" t="s">
        <v>126</v>
      </c>
      <c r="BE349" s="233">
        <f>IF(N349="základní",J349,0)</f>
        <v>0</v>
      </c>
      <c r="BF349" s="233">
        <f>IF(N349="snížená",J349,0)</f>
        <v>0</v>
      </c>
      <c r="BG349" s="233">
        <f>IF(N349="zákl. přenesená",J349,0)</f>
        <v>0</v>
      </c>
      <c r="BH349" s="233">
        <f>IF(N349="sníž. přenesená",J349,0)</f>
        <v>0</v>
      </c>
      <c r="BI349" s="233">
        <f>IF(N349="nulová",J349,0)</f>
        <v>0</v>
      </c>
      <c r="BJ349" s="19" t="s">
        <v>133</v>
      </c>
      <c r="BK349" s="233">
        <f>ROUND(I349*H349,2)</f>
        <v>0</v>
      </c>
      <c r="BL349" s="19" t="s">
        <v>133</v>
      </c>
      <c r="BM349" s="232" t="s">
        <v>1074</v>
      </c>
    </row>
    <row r="350" s="2" customFormat="1">
      <c r="A350" s="40"/>
      <c r="B350" s="41"/>
      <c r="C350" s="42"/>
      <c r="D350" s="234" t="s">
        <v>135</v>
      </c>
      <c r="E350" s="42"/>
      <c r="F350" s="235" t="s">
        <v>811</v>
      </c>
      <c r="G350" s="42"/>
      <c r="H350" s="42"/>
      <c r="I350" s="139"/>
      <c r="J350" s="42"/>
      <c r="K350" s="42"/>
      <c r="L350" s="46"/>
      <c r="M350" s="236"/>
      <c r="N350" s="237"/>
      <c r="O350" s="87"/>
      <c r="P350" s="87"/>
      <c r="Q350" s="87"/>
      <c r="R350" s="87"/>
      <c r="S350" s="87"/>
      <c r="T350" s="88"/>
      <c r="U350" s="40"/>
      <c r="V350" s="40"/>
      <c r="W350" s="40"/>
      <c r="X350" s="40"/>
      <c r="Y350" s="40"/>
      <c r="Z350" s="40"/>
      <c r="AA350" s="40"/>
      <c r="AB350" s="40"/>
      <c r="AC350" s="40"/>
      <c r="AD350" s="40"/>
      <c r="AE350" s="40"/>
      <c r="AT350" s="19" t="s">
        <v>135</v>
      </c>
      <c r="AU350" s="19" t="s">
        <v>84</v>
      </c>
    </row>
    <row r="351" s="13" customFormat="1">
      <c r="A351" s="13"/>
      <c r="B351" s="239"/>
      <c r="C351" s="240"/>
      <c r="D351" s="234" t="s">
        <v>139</v>
      </c>
      <c r="E351" s="241" t="s">
        <v>28</v>
      </c>
      <c r="F351" s="242" t="s">
        <v>812</v>
      </c>
      <c r="G351" s="240"/>
      <c r="H351" s="241" t="s">
        <v>28</v>
      </c>
      <c r="I351" s="243"/>
      <c r="J351" s="240"/>
      <c r="K351" s="240"/>
      <c r="L351" s="244"/>
      <c r="M351" s="245"/>
      <c r="N351" s="246"/>
      <c r="O351" s="246"/>
      <c r="P351" s="246"/>
      <c r="Q351" s="246"/>
      <c r="R351" s="246"/>
      <c r="S351" s="246"/>
      <c r="T351" s="247"/>
      <c r="U351" s="13"/>
      <c r="V351" s="13"/>
      <c r="W351" s="13"/>
      <c r="X351" s="13"/>
      <c r="Y351" s="13"/>
      <c r="Z351" s="13"/>
      <c r="AA351" s="13"/>
      <c r="AB351" s="13"/>
      <c r="AC351" s="13"/>
      <c r="AD351" s="13"/>
      <c r="AE351" s="13"/>
      <c r="AT351" s="248" t="s">
        <v>139</v>
      </c>
      <c r="AU351" s="248" t="s">
        <v>84</v>
      </c>
      <c r="AV351" s="13" t="s">
        <v>82</v>
      </c>
      <c r="AW351" s="13" t="s">
        <v>35</v>
      </c>
      <c r="AX351" s="13" t="s">
        <v>74</v>
      </c>
      <c r="AY351" s="248" t="s">
        <v>126</v>
      </c>
    </row>
    <row r="352" s="13" customFormat="1">
      <c r="A352" s="13"/>
      <c r="B352" s="239"/>
      <c r="C352" s="240"/>
      <c r="D352" s="234" t="s">
        <v>139</v>
      </c>
      <c r="E352" s="241" t="s">
        <v>28</v>
      </c>
      <c r="F352" s="242" t="s">
        <v>1075</v>
      </c>
      <c r="G352" s="240"/>
      <c r="H352" s="241" t="s">
        <v>28</v>
      </c>
      <c r="I352" s="243"/>
      <c r="J352" s="240"/>
      <c r="K352" s="240"/>
      <c r="L352" s="244"/>
      <c r="M352" s="245"/>
      <c r="N352" s="246"/>
      <c r="O352" s="246"/>
      <c r="P352" s="246"/>
      <c r="Q352" s="246"/>
      <c r="R352" s="246"/>
      <c r="S352" s="246"/>
      <c r="T352" s="247"/>
      <c r="U352" s="13"/>
      <c r="V352" s="13"/>
      <c r="W352" s="13"/>
      <c r="X352" s="13"/>
      <c r="Y352" s="13"/>
      <c r="Z352" s="13"/>
      <c r="AA352" s="13"/>
      <c r="AB352" s="13"/>
      <c r="AC352" s="13"/>
      <c r="AD352" s="13"/>
      <c r="AE352" s="13"/>
      <c r="AT352" s="248" t="s">
        <v>139</v>
      </c>
      <c r="AU352" s="248" t="s">
        <v>84</v>
      </c>
      <c r="AV352" s="13" t="s">
        <v>82</v>
      </c>
      <c r="AW352" s="13" t="s">
        <v>35</v>
      </c>
      <c r="AX352" s="13" t="s">
        <v>74</v>
      </c>
      <c r="AY352" s="248" t="s">
        <v>126</v>
      </c>
    </row>
    <row r="353" s="14" customFormat="1">
      <c r="A353" s="14"/>
      <c r="B353" s="249"/>
      <c r="C353" s="250"/>
      <c r="D353" s="234" t="s">
        <v>139</v>
      </c>
      <c r="E353" s="251" t="s">
        <v>28</v>
      </c>
      <c r="F353" s="252" t="s">
        <v>1076</v>
      </c>
      <c r="G353" s="250"/>
      <c r="H353" s="253">
        <v>0.41999999999999998</v>
      </c>
      <c r="I353" s="254"/>
      <c r="J353" s="250"/>
      <c r="K353" s="250"/>
      <c r="L353" s="255"/>
      <c r="M353" s="256"/>
      <c r="N353" s="257"/>
      <c r="O353" s="257"/>
      <c r="P353" s="257"/>
      <c r="Q353" s="257"/>
      <c r="R353" s="257"/>
      <c r="S353" s="257"/>
      <c r="T353" s="258"/>
      <c r="U353" s="14"/>
      <c r="V353" s="14"/>
      <c r="W353" s="14"/>
      <c r="X353" s="14"/>
      <c r="Y353" s="14"/>
      <c r="Z353" s="14"/>
      <c r="AA353" s="14"/>
      <c r="AB353" s="14"/>
      <c r="AC353" s="14"/>
      <c r="AD353" s="14"/>
      <c r="AE353" s="14"/>
      <c r="AT353" s="259" t="s">
        <v>139</v>
      </c>
      <c r="AU353" s="259" t="s">
        <v>84</v>
      </c>
      <c r="AV353" s="14" t="s">
        <v>84</v>
      </c>
      <c r="AW353" s="14" t="s">
        <v>35</v>
      </c>
      <c r="AX353" s="14" t="s">
        <v>82</v>
      </c>
      <c r="AY353" s="259" t="s">
        <v>126</v>
      </c>
    </row>
    <row r="354" s="12" customFormat="1" ht="22.8" customHeight="1">
      <c r="A354" s="12"/>
      <c r="B354" s="205"/>
      <c r="C354" s="206"/>
      <c r="D354" s="207" t="s">
        <v>73</v>
      </c>
      <c r="E354" s="219" t="s">
        <v>133</v>
      </c>
      <c r="F354" s="219" t="s">
        <v>815</v>
      </c>
      <c r="G354" s="206"/>
      <c r="H354" s="206"/>
      <c r="I354" s="209"/>
      <c r="J354" s="220">
        <f>BK354</f>
        <v>0</v>
      </c>
      <c r="K354" s="206"/>
      <c r="L354" s="211"/>
      <c r="M354" s="212"/>
      <c r="N354" s="213"/>
      <c r="O354" s="213"/>
      <c r="P354" s="214">
        <f>SUM(P355:P479)</f>
        <v>0</v>
      </c>
      <c r="Q354" s="213"/>
      <c r="R354" s="214">
        <f>SUM(R355:R479)</f>
        <v>158.146246964</v>
      </c>
      <c r="S354" s="213"/>
      <c r="T354" s="215">
        <f>SUM(T355:T479)</f>
        <v>0</v>
      </c>
      <c r="U354" s="12"/>
      <c r="V354" s="12"/>
      <c r="W354" s="12"/>
      <c r="X354" s="12"/>
      <c r="Y354" s="12"/>
      <c r="Z354" s="12"/>
      <c r="AA354" s="12"/>
      <c r="AB354" s="12"/>
      <c r="AC354" s="12"/>
      <c r="AD354" s="12"/>
      <c r="AE354" s="12"/>
      <c r="AR354" s="216" t="s">
        <v>82</v>
      </c>
      <c r="AT354" s="217" t="s">
        <v>73</v>
      </c>
      <c r="AU354" s="217" t="s">
        <v>82</v>
      </c>
      <c r="AY354" s="216" t="s">
        <v>126</v>
      </c>
      <c r="BK354" s="218">
        <f>SUM(BK355:BK479)</f>
        <v>0</v>
      </c>
    </row>
    <row r="355" s="2" customFormat="1" ht="16.5" customHeight="1">
      <c r="A355" s="40"/>
      <c r="B355" s="41"/>
      <c r="C355" s="221" t="s">
        <v>381</v>
      </c>
      <c r="D355" s="221" t="s">
        <v>128</v>
      </c>
      <c r="E355" s="222" t="s">
        <v>816</v>
      </c>
      <c r="F355" s="223" t="s">
        <v>817</v>
      </c>
      <c r="G355" s="224" t="s">
        <v>131</v>
      </c>
      <c r="H355" s="225">
        <v>29.09</v>
      </c>
      <c r="I355" s="226"/>
      <c r="J355" s="227">
        <f>ROUND(I355*H355,2)</f>
        <v>0</v>
      </c>
      <c r="K355" s="223" t="s">
        <v>28</v>
      </c>
      <c r="L355" s="46"/>
      <c r="M355" s="228" t="s">
        <v>28</v>
      </c>
      <c r="N355" s="229" t="s">
        <v>47</v>
      </c>
      <c r="O355" s="87"/>
      <c r="P355" s="230">
        <f>O355*H355</f>
        <v>0</v>
      </c>
      <c r="Q355" s="230">
        <v>0</v>
      </c>
      <c r="R355" s="230">
        <f>Q355*H355</f>
        <v>0</v>
      </c>
      <c r="S355" s="230">
        <v>0</v>
      </c>
      <c r="T355" s="231">
        <f>S355*H355</f>
        <v>0</v>
      </c>
      <c r="U355" s="40"/>
      <c r="V355" s="40"/>
      <c r="W355" s="40"/>
      <c r="X355" s="40"/>
      <c r="Y355" s="40"/>
      <c r="Z355" s="40"/>
      <c r="AA355" s="40"/>
      <c r="AB355" s="40"/>
      <c r="AC355" s="40"/>
      <c r="AD355" s="40"/>
      <c r="AE355" s="40"/>
      <c r="AR355" s="232" t="s">
        <v>133</v>
      </c>
      <c r="AT355" s="232" t="s">
        <v>128</v>
      </c>
      <c r="AU355" s="232" t="s">
        <v>84</v>
      </c>
      <c r="AY355" s="19" t="s">
        <v>126</v>
      </c>
      <c r="BE355" s="233">
        <f>IF(N355="základní",J355,0)</f>
        <v>0</v>
      </c>
      <c r="BF355" s="233">
        <f>IF(N355="snížená",J355,0)</f>
        <v>0</v>
      </c>
      <c r="BG355" s="233">
        <f>IF(N355="zákl. přenesená",J355,0)</f>
        <v>0</v>
      </c>
      <c r="BH355" s="233">
        <f>IF(N355="sníž. přenesená",J355,0)</f>
        <v>0</v>
      </c>
      <c r="BI355" s="233">
        <f>IF(N355="nulová",J355,0)</f>
        <v>0</v>
      </c>
      <c r="BJ355" s="19" t="s">
        <v>133</v>
      </c>
      <c r="BK355" s="233">
        <f>ROUND(I355*H355,2)</f>
        <v>0</v>
      </c>
      <c r="BL355" s="19" t="s">
        <v>133</v>
      </c>
      <c r="BM355" s="232" t="s">
        <v>1077</v>
      </c>
    </row>
    <row r="356" s="2" customFormat="1">
      <c r="A356" s="40"/>
      <c r="B356" s="41"/>
      <c r="C356" s="42"/>
      <c r="D356" s="234" t="s">
        <v>135</v>
      </c>
      <c r="E356" s="42"/>
      <c r="F356" s="235" t="s">
        <v>819</v>
      </c>
      <c r="G356" s="42"/>
      <c r="H356" s="42"/>
      <c r="I356" s="139"/>
      <c r="J356" s="42"/>
      <c r="K356" s="42"/>
      <c r="L356" s="46"/>
      <c r="M356" s="236"/>
      <c r="N356" s="237"/>
      <c r="O356" s="87"/>
      <c r="P356" s="87"/>
      <c r="Q356" s="87"/>
      <c r="R356" s="87"/>
      <c r="S356" s="87"/>
      <c r="T356" s="88"/>
      <c r="U356" s="40"/>
      <c r="V356" s="40"/>
      <c r="W356" s="40"/>
      <c r="X356" s="40"/>
      <c r="Y356" s="40"/>
      <c r="Z356" s="40"/>
      <c r="AA356" s="40"/>
      <c r="AB356" s="40"/>
      <c r="AC356" s="40"/>
      <c r="AD356" s="40"/>
      <c r="AE356" s="40"/>
      <c r="AT356" s="19" t="s">
        <v>135</v>
      </c>
      <c r="AU356" s="19" t="s">
        <v>84</v>
      </c>
    </row>
    <row r="357" s="13" customFormat="1">
      <c r="A357" s="13"/>
      <c r="B357" s="239"/>
      <c r="C357" s="240"/>
      <c r="D357" s="234" t="s">
        <v>139</v>
      </c>
      <c r="E357" s="241" t="s">
        <v>28</v>
      </c>
      <c r="F357" s="242" t="s">
        <v>1078</v>
      </c>
      <c r="G357" s="240"/>
      <c r="H357" s="241" t="s">
        <v>28</v>
      </c>
      <c r="I357" s="243"/>
      <c r="J357" s="240"/>
      <c r="K357" s="240"/>
      <c r="L357" s="244"/>
      <c r="M357" s="245"/>
      <c r="N357" s="246"/>
      <c r="O357" s="246"/>
      <c r="P357" s="246"/>
      <c r="Q357" s="246"/>
      <c r="R357" s="246"/>
      <c r="S357" s="246"/>
      <c r="T357" s="247"/>
      <c r="U357" s="13"/>
      <c r="V357" s="13"/>
      <c r="W357" s="13"/>
      <c r="X357" s="13"/>
      <c r="Y357" s="13"/>
      <c r="Z357" s="13"/>
      <c r="AA357" s="13"/>
      <c r="AB357" s="13"/>
      <c r="AC357" s="13"/>
      <c r="AD357" s="13"/>
      <c r="AE357" s="13"/>
      <c r="AT357" s="248" t="s">
        <v>139</v>
      </c>
      <c r="AU357" s="248" t="s">
        <v>84</v>
      </c>
      <c r="AV357" s="13" t="s">
        <v>82</v>
      </c>
      <c r="AW357" s="13" t="s">
        <v>35</v>
      </c>
      <c r="AX357" s="13" t="s">
        <v>74</v>
      </c>
      <c r="AY357" s="248" t="s">
        <v>126</v>
      </c>
    </row>
    <row r="358" s="13" customFormat="1">
      <c r="A358" s="13"/>
      <c r="B358" s="239"/>
      <c r="C358" s="240"/>
      <c r="D358" s="234" t="s">
        <v>139</v>
      </c>
      <c r="E358" s="241" t="s">
        <v>28</v>
      </c>
      <c r="F358" s="242" t="s">
        <v>1079</v>
      </c>
      <c r="G358" s="240"/>
      <c r="H358" s="241" t="s">
        <v>28</v>
      </c>
      <c r="I358" s="243"/>
      <c r="J358" s="240"/>
      <c r="K358" s="240"/>
      <c r="L358" s="244"/>
      <c r="M358" s="245"/>
      <c r="N358" s="246"/>
      <c r="O358" s="246"/>
      <c r="P358" s="246"/>
      <c r="Q358" s="246"/>
      <c r="R358" s="246"/>
      <c r="S358" s="246"/>
      <c r="T358" s="247"/>
      <c r="U358" s="13"/>
      <c r="V358" s="13"/>
      <c r="W358" s="13"/>
      <c r="X358" s="13"/>
      <c r="Y358" s="13"/>
      <c r="Z358" s="13"/>
      <c r="AA358" s="13"/>
      <c r="AB358" s="13"/>
      <c r="AC358" s="13"/>
      <c r="AD358" s="13"/>
      <c r="AE358" s="13"/>
      <c r="AT358" s="248" t="s">
        <v>139</v>
      </c>
      <c r="AU358" s="248" t="s">
        <v>84</v>
      </c>
      <c r="AV358" s="13" t="s">
        <v>82</v>
      </c>
      <c r="AW358" s="13" t="s">
        <v>35</v>
      </c>
      <c r="AX358" s="13" t="s">
        <v>74</v>
      </c>
      <c r="AY358" s="248" t="s">
        <v>126</v>
      </c>
    </row>
    <row r="359" s="13" customFormat="1">
      <c r="A359" s="13"/>
      <c r="B359" s="239"/>
      <c r="C359" s="240"/>
      <c r="D359" s="234" t="s">
        <v>139</v>
      </c>
      <c r="E359" s="241" t="s">
        <v>28</v>
      </c>
      <c r="F359" s="242" t="s">
        <v>1080</v>
      </c>
      <c r="G359" s="240"/>
      <c r="H359" s="241" t="s">
        <v>28</v>
      </c>
      <c r="I359" s="243"/>
      <c r="J359" s="240"/>
      <c r="K359" s="240"/>
      <c r="L359" s="244"/>
      <c r="M359" s="245"/>
      <c r="N359" s="246"/>
      <c r="O359" s="246"/>
      <c r="P359" s="246"/>
      <c r="Q359" s="246"/>
      <c r="R359" s="246"/>
      <c r="S359" s="246"/>
      <c r="T359" s="247"/>
      <c r="U359" s="13"/>
      <c r="V359" s="13"/>
      <c r="W359" s="13"/>
      <c r="X359" s="13"/>
      <c r="Y359" s="13"/>
      <c r="Z359" s="13"/>
      <c r="AA359" s="13"/>
      <c r="AB359" s="13"/>
      <c r="AC359" s="13"/>
      <c r="AD359" s="13"/>
      <c r="AE359" s="13"/>
      <c r="AT359" s="248" t="s">
        <v>139</v>
      </c>
      <c r="AU359" s="248" t="s">
        <v>84</v>
      </c>
      <c r="AV359" s="13" t="s">
        <v>82</v>
      </c>
      <c r="AW359" s="13" t="s">
        <v>35</v>
      </c>
      <c r="AX359" s="13" t="s">
        <v>74</v>
      </c>
      <c r="AY359" s="248" t="s">
        <v>126</v>
      </c>
    </row>
    <row r="360" s="14" customFormat="1">
      <c r="A360" s="14"/>
      <c r="B360" s="249"/>
      <c r="C360" s="250"/>
      <c r="D360" s="234" t="s">
        <v>139</v>
      </c>
      <c r="E360" s="251" t="s">
        <v>28</v>
      </c>
      <c r="F360" s="252" t="s">
        <v>1050</v>
      </c>
      <c r="G360" s="250"/>
      <c r="H360" s="253">
        <v>18.850000000000001</v>
      </c>
      <c r="I360" s="254"/>
      <c r="J360" s="250"/>
      <c r="K360" s="250"/>
      <c r="L360" s="255"/>
      <c r="M360" s="256"/>
      <c r="N360" s="257"/>
      <c r="O360" s="257"/>
      <c r="P360" s="257"/>
      <c r="Q360" s="257"/>
      <c r="R360" s="257"/>
      <c r="S360" s="257"/>
      <c r="T360" s="258"/>
      <c r="U360" s="14"/>
      <c r="V360" s="14"/>
      <c r="W360" s="14"/>
      <c r="X360" s="14"/>
      <c r="Y360" s="14"/>
      <c r="Z360" s="14"/>
      <c r="AA360" s="14"/>
      <c r="AB360" s="14"/>
      <c r="AC360" s="14"/>
      <c r="AD360" s="14"/>
      <c r="AE360" s="14"/>
      <c r="AT360" s="259" t="s">
        <v>139</v>
      </c>
      <c r="AU360" s="259" t="s">
        <v>84</v>
      </c>
      <c r="AV360" s="14" t="s">
        <v>84</v>
      </c>
      <c r="AW360" s="14" t="s">
        <v>35</v>
      </c>
      <c r="AX360" s="14" t="s">
        <v>74</v>
      </c>
      <c r="AY360" s="259" t="s">
        <v>126</v>
      </c>
    </row>
    <row r="361" s="14" customFormat="1">
      <c r="A361" s="14"/>
      <c r="B361" s="249"/>
      <c r="C361" s="250"/>
      <c r="D361" s="234" t="s">
        <v>139</v>
      </c>
      <c r="E361" s="251" t="s">
        <v>28</v>
      </c>
      <c r="F361" s="252" t="s">
        <v>1051</v>
      </c>
      <c r="G361" s="250"/>
      <c r="H361" s="253">
        <v>1.8</v>
      </c>
      <c r="I361" s="254"/>
      <c r="J361" s="250"/>
      <c r="K361" s="250"/>
      <c r="L361" s="255"/>
      <c r="M361" s="256"/>
      <c r="N361" s="257"/>
      <c r="O361" s="257"/>
      <c r="P361" s="257"/>
      <c r="Q361" s="257"/>
      <c r="R361" s="257"/>
      <c r="S361" s="257"/>
      <c r="T361" s="258"/>
      <c r="U361" s="14"/>
      <c r="V361" s="14"/>
      <c r="W361" s="14"/>
      <c r="X361" s="14"/>
      <c r="Y361" s="14"/>
      <c r="Z361" s="14"/>
      <c r="AA361" s="14"/>
      <c r="AB361" s="14"/>
      <c r="AC361" s="14"/>
      <c r="AD361" s="14"/>
      <c r="AE361" s="14"/>
      <c r="AT361" s="259" t="s">
        <v>139</v>
      </c>
      <c r="AU361" s="259" t="s">
        <v>84</v>
      </c>
      <c r="AV361" s="14" t="s">
        <v>84</v>
      </c>
      <c r="AW361" s="14" t="s">
        <v>35</v>
      </c>
      <c r="AX361" s="14" t="s">
        <v>74</v>
      </c>
      <c r="AY361" s="259" t="s">
        <v>126</v>
      </c>
    </row>
    <row r="362" s="14" customFormat="1">
      <c r="A362" s="14"/>
      <c r="B362" s="249"/>
      <c r="C362" s="250"/>
      <c r="D362" s="234" t="s">
        <v>139</v>
      </c>
      <c r="E362" s="251" t="s">
        <v>28</v>
      </c>
      <c r="F362" s="252" t="s">
        <v>914</v>
      </c>
      <c r="G362" s="250"/>
      <c r="H362" s="253">
        <v>6</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139</v>
      </c>
      <c r="AU362" s="259" t="s">
        <v>84</v>
      </c>
      <c r="AV362" s="14" t="s">
        <v>84</v>
      </c>
      <c r="AW362" s="14" t="s">
        <v>35</v>
      </c>
      <c r="AX362" s="14" t="s">
        <v>74</v>
      </c>
      <c r="AY362" s="259" t="s">
        <v>126</v>
      </c>
    </row>
    <row r="363" s="16" customFormat="1">
      <c r="A363" s="16"/>
      <c r="B363" s="281"/>
      <c r="C363" s="282"/>
      <c r="D363" s="234" t="s">
        <v>139</v>
      </c>
      <c r="E363" s="283" t="s">
        <v>28</v>
      </c>
      <c r="F363" s="284" t="s">
        <v>479</v>
      </c>
      <c r="G363" s="282"/>
      <c r="H363" s="285">
        <v>26.649999999999999</v>
      </c>
      <c r="I363" s="286"/>
      <c r="J363" s="282"/>
      <c r="K363" s="282"/>
      <c r="L363" s="287"/>
      <c r="M363" s="288"/>
      <c r="N363" s="289"/>
      <c r="O363" s="289"/>
      <c r="P363" s="289"/>
      <c r="Q363" s="289"/>
      <c r="R363" s="289"/>
      <c r="S363" s="289"/>
      <c r="T363" s="290"/>
      <c r="U363" s="16"/>
      <c r="V363" s="16"/>
      <c r="W363" s="16"/>
      <c r="X363" s="16"/>
      <c r="Y363" s="16"/>
      <c r="Z363" s="16"/>
      <c r="AA363" s="16"/>
      <c r="AB363" s="16"/>
      <c r="AC363" s="16"/>
      <c r="AD363" s="16"/>
      <c r="AE363" s="16"/>
      <c r="AT363" s="291" t="s">
        <v>139</v>
      </c>
      <c r="AU363" s="291" t="s">
        <v>84</v>
      </c>
      <c r="AV363" s="16" t="s">
        <v>156</v>
      </c>
      <c r="AW363" s="16" t="s">
        <v>35</v>
      </c>
      <c r="AX363" s="16" t="s">
        <v>74</v>
      </c>
      <c r="AY363" s="291" t="s">
        <v>126</v>
      </c>
    </row>
    <row r="364" s="13" customFormat="1">
      <c r="A364" s="13"/>
      <c r="B364" s="239"/>
      <c r="C364" s="240"/>
      <c r="D364" s="234" t="s">
        <v>139</v>
      </c>
      <c r="E364" s="241" t="s">
        <v>28</v>
      </c>
      <c r="F364" s="242" t="s">
        <v>931</v>
      </c>
      <c r="G364" s="240"/>
      <c r="H364" s="241" t="s">
        <v>28</v>
      </c>
      <c r="I364" s="243"/>
      <c r="J364" s="240"/>
      <c r="K364" s="240"/>
      <c r="L364" s="244"/>
      <c r="M364" s="245"/>
      <c r="N364" s="246"/>
      <c r="O364" s="246"/>
      <c r="P364" s="246"/>
      <c r="Q364" s="246"/>
      <c r="R364" s="246"/>
      <c r="S364" s="246"/>
      <c r="T364" s="247"/>
      <c r="U364" s="13"/>
      <c r="V364" s="13"/>
      <c r="W364" s="13"/>
      <c r="X364" s="13"/>
      <c r="Y364" s="13"/>
      <c r="Z364" s="13"/>
      <c r="AA364" s="13"/>
      <c r="AB364" s="13"/>
      <c r="AC364" s="13"/>
      <c r="AD364" s="13"/>
      <c r="AE364" s="13"/>
      <c r="AT364" s="248" t="s">
        <v>139</v>
      </c>
      <c r="AU364" s="248" t="s">
        <v>84</v>
      </c>
      <c r="AV364" s="13" t="s">
        <v>82</v>
      </c>
      <c r="AW364" s="13" t="s">
        <v>35</v>
      </c>
      <c r="AX364" s="13" t="s">
        <v>74</v>
      </c>
      <c r="AY364" s="248" t="s">
        <v>126</v>
      </c>
    </row>
    <row r="365" s="14" customFormat="1">
      <c r="A365" s="14"/>
      <c r="B365" s="249"/>
      <c r="C365" s="250"/>
      <c r="D365" s="234" t="s">
        <v>139</v>
      </c>
      <c r="E365" s="251" t="s">
        <v>28</v>
      </c>
      <c r="F365" s="252" t="s">
        <v>1055</v>
      </c>
      <c r="G365" s="250"/>
      <c r="H365" s="253">
        <v>1.44</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139</v>
      </c>
      <c r="AU365" s="259" t="s">
        <v>84</v>
      </c>
      <c r="AV365" s="14" t="s">
        <v>84</v>
      </c>
      <c r="AW365" s="14" t="s">
        <v>35</v>
      </c>
      <c r="AX365" s="14" t="s">
        <v>74</v>
      </c>
      <c r="AY365" s="259" t="s">
        <v>126</v>
      </c>
    </row>
    <row r="366" s="13" customFormat="1">
      <c r="A366" s="13"/>
      <c r="B366" s="239"/>
      <c r="C366" s="240"/>
      <c r="D366" s="234" t="s">
        <v>139</v>
      </c>
      <c r="E366" s="241" t="s">
        <v>28</v>
      </c>
      <c r="F366" s="242" t="s">
        <v>1081</v>
      </c>
      <c r="G366" s="240"/>
      <c r="H366" s="241" t="s">
        <v>28</v>
      </c>
      <c r="I366" s="243"/>
      <c r="J366" s="240"/>
      <c r="K366" s="240"/>
      <c r="L366" s="244"/>
      <c r="M366" s="245"/>
      <c r="N366" s="246"/>
      <c r="O366" s="246"/>
      <c r="P366" s="246"/>
      <c r="Q366" s="246"/>
      <c r="R366" s="246"/>
      <c r="S366" s="246"/>
      <c r="T366" s="247"/>
      <c r="U366" s="13"/>
      <c r="V366" s="13"/>
      <c r="W366" s="13"/>
      <c r="X366" s="13"/>
      <c r="Y366" s="13"/>
      <c r="Z366" s="13"/>
      <c r="AA366" s="13"/>
      <c r="AB366" s="13"/>
      <c r="AC366" s="13"/>
      <c r="AD366" s="13"/>
      <c r="AE366" s="13"/>
      <c r="AT366" s="248" t="s">
        <v>139</v>
      </c>
      <c r="AU366" s="248" t="s">
        <v>84</v>
      </c>
      <c r="AV366" s="13" t="s">
        <v>82</v>
      </c>
      <c r="AW366" s="13" t="s">
        <v>35</v>
      </c>
      <c r="AX366" s="13" t="s">
        <v>74</v>
      </c>
      <c r="AY366" s="248" t="s">
        <v>126</v>
      </c>
    </row>
    <row r="367" s="14" customFormat="1">
      <c r="A367" s="14"/>
      <c r="B367" s="249"/>
      <c r="C367" s="250"/>
      <c r="D367" s="234" t="s">
        <v>139</v>
      </c>
      <c r="E367" s="251" t="s">
        <v>28</v>
      </c>
      <c r="F367" s="252" t="s">
        <v>1058</v>
      </c>
      <c r="G367" s="250"/>
      <c r="H367" s="253">
        <v>1</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139</v>
      </c>
      <c r="AU367" s="259" t="s">
        <v>84</v>
      </c>
      <c r="AV367" s="14" t="s">
        <v>84</v>
      </c>
      <c r="AW367" s="14" t="s">
        <v>35</v>
      </c>
      <c r="AX367" s="14" t="s">
        <v>74</v>
      </c>
      <c r="AY367" s="259" t="s">
        <v>126</v>
      </c>
    </row>
    <row r="368" s="15" customFormat="1">
      <c r="A368" s="15"/>
      <c r="B368" s="260"/>
      <c r="C368" s="261"/>
      <c r="D368" s="234" t="s">
        <v>139</v>
      </c>
      <c r="E368" s="262" t="s">
        <v>28</v>
      </c>
      <c r="F368" s="263" t="s">
        <v>155</v>
      </c>
      <c r="G368" s="261"/>
      <c r="H368" s="264">
        <v>29.09</v>
      </c>
      <c r="I368" s="265"/>
      <c r="J368" s="261"/>
      <c r="K368" s="261"/>
      <c r="L368" s="266"/>
      <c r="M368" s="267"/>
      <c r="N368" s="268"/>
      <c r="O368" s="268"/>
      <c r="P368" s="268"/>
      <c r="Q368" s="268"/>
      <c r="R368" s="268"/>
      <c r="S368" s="268"/>
      <c r="T368" s="269"/>
      <c r="U368" s="15"/>
      <c r="V368" s="15"/>
      <c r="W368" s="15"/>
      <c r="X368" s="15"/>
      <c r="Y368" s="15"/>
      <c r="Z368" s="15"/>
      <c r="AA368" s="15"/>
      <c r="AB368" s="15"/>
      <c r="AC368" s="15"/>
      <c r="AD368" s="15"/>
      <c r="AE368" s="15"/>
      <c r="AT368" s="270" t="s">
        <v>139</v>
      </c>
      <c r="AU368" s="270" t="s">
        <v>84</v>
      </c>
      <c r="AV368" s="15" t="s">
        <v>133</v>
      </c>
      <c r="AW368" s="15" t="s">
        <v>35</v>
      </c>
      <c r="AX368" s="15" t="s">
        <v>82</v>
      </c>
      <c r="AY368" s="270" t="s">
        <v>126</v>
      </c>
    </row>
    <row r="369" s="2" customFormat="1" ht="16.5" customHeight="1">
      <c r="A369" s="40"/>
      <c r="B369" s="41"/>
      <c r="C369" s="221" t="s">
        <v>390</v>
      </c>
      <c r="D369" s="221" t="s">
        <v>128</v>
      </c>
      <c r="E369" s="222" t="s">
        <v>824</v>
      </c>
      <c r="F369" s="223" t="s">
        <v>825</v>
      </c>
      <c r="G369" s="224" t="s">
        <v>131</v>
      </c>
      <c r="H369" s="225">
        <v>134.19</v>
      </c>
      <c r="I369" s="226"/>
      <c r="J369" s="227">
        <f>ROUND(I369*H369,2)</f>
        <v>0</v>
      </c>
      <c r="K369" s="223" t="s">
        <v>132</v>
      </c>
      <c r="L369" s="46"/>
      <c r="M369" s="228" t="s">
        <v>28</v>
      </c>
      <c r="N369" s="229" t="s">
        <v>47</v>
      </c>
      <c r="O369" s="87"/>
      <c r="P369" s="230">
        <f>O369*H369</f>
        <v>0</v>
      </c>
      <c r="Q369" s="230">
        <v>0.21251999999999999</v>
      </c>
      <c r="R369" s="230">
        <f>Q369*H369</f>
        <v>28.518058799999999</v>
      </c>
      <c r="S369" s="230">
        <v>0</v>
      </c>
      <c r="T369" s="231">
        <f>S369*H369</f>
        <v>0</v>
      </c>
      <c r="U369" s="40"/>
      <c r="V369" s="40"/>
      <c r="W369" s="40"/>
      <c r="X369" s="40"/>
      <c r="Y369" s="40"/>
      <c r="Z369" s="40"/>
      <c r="AA369" s="40"/>
      <c r="AB369" s="40"/>
      <c r="AC369" s="40"/>
      <c r="AD369" s="40"/>
      <c r="AE369" s="40"/>
      <c r="AR369" s="232" t="s">
        <v>133</v>
      </c>
      <c r="AT369" s="232" t="s">
        <v>128</v>
      </c>
      <c r="AU369" s="232" t="s">
        <v>84</v>
      </c>
      <c r="AY369" s="19" t="s">
        <v>126</v>
      </c>
      <c r="BE369" s="233">
        <f>IF(N369="základní",J369,0)</f>
        <v>0</v>
      </c>
      <c r="BF369" s="233">
        <f>IF(N369="snížená",J369,0)</f>
        <v>0</v>
      </c>
      <c r="BG369" s="233">
        <f>IF(N369="zákl. přenesená",J369,0)</f>
        <v>0</v>
      </c>
      <c r="BH369" s="233">
        <f>IF(N369="sníž. přenesená",J369,0)</f>
        <v>0</v>
      </c>
      <c r="BI369" s="233">
        <f>IF(N369="nulová",J369,0)</f>
        <v>0</v>
      </c>
      <c r="BJ369" s="19" t="s">
        <v>133</v>
      </c>
      <c r="BK369" s="233">
        <f>ROUND(I369*H369,2)</f>
        <v>0</v>
      </c>
      <c r="BL369" s="19" t="s">
        <v>133</v>
      </c>
      <c r="BM369" s="232" t="s">
        <v>826</v>
      </c>
    </row>
    <row r="370" s="2" customFormat="1">
      <c r="A370" s="40"/>
      <c r="B370" s="41"/>
      <c r="C370" s="42"/>
      <c r="D370" s="234" t="s">
        <v>135</v>
      </c>
      <c r="E370" s="42"/>
      <c r="F370" s="235" t="s">
        <v>827</v>
      </c>
      <c r="G370" s="42"/>
      <c r="H370" s="42"/>
      <c r="I370" s="139"/>
      <c r="J370" s="42"/>
      <c r="K370" s="42"/>
      <c r="L370" s="46"/>
      <c r="M370" s="236"/>
      <c r="N370" s="237"/>
      <c r="O370" s="87"/>
      <c r="P370" s="87"/>
      <c r="Q370" s="87"/>
      <c r="R370" s="87"/>
      <c r="S370" s="87"/>
      <c r="T370" s="88"/>
      <c r="U370" s="40"/>
      <c r="V370" s="40"/>
      <c r="W370" s="40"/>
      <c r="X370" s="40"/>
      <c r="Y370" s="40"/>
      <c r="Z370" s="40"/>
      <c r="AA370" s="40"/>
      <c r="AB370" s="40"/>
      <c r="AC370" s="40"/>
      <c r="AD370" s="40"/>
      <c r="AE370" s="40"/>
      <c r="AT370" s="19" t="s">
        <v>135</v>
      </c>
      <c r="AU370" s="19" t="s">
        <v>84</v>
      </c>
    </row>
    <row r="371" s="2" customFormat="1">
      <c r="A371" s="40"/>
      <c r="B371" s="41"/>
      <c r="C371" s="42"/>
      <c r="D371" s="234" t="s">
        <v>137</v>
      </c>
      <c r="E371" s="42"/>
      <c r="F371" s="238" t="s">
        <v>828</v>
      </c>
      <c r="G371" s="42"/>
      <c r="H371" s="42"/>
      <c r="I371" s="139"/>
      <c r="J371" s="42"/>
      <c r="K371" s="42"/>
      <c r="L371" s="46"/>
      <c r="M371" s="236"/>
      <c r="N371" s="237"/>
      <c r="O371" s="87"/>
      <c r="P371" s="87"/>
      <c r="Q371" s="87"/>
      <c r="R371" s="87"/>
      <c r="S371" s="87"/>
      <c r="T371" s="88"/>
      <c r="U371" s="40"/>
      <c r="V371" s="40"/>
      <c r="W371" s="40"/>
      <c r="X371" s="40"/>
      <c r="Y371" s="40"/>
      <c r="Z371" s="40"/>
      <c r="AA371" s="40"/>
      <c r="AB371" s="40"/>
      <c r="AC371" s="40"/>
      <c r="AD371" s="40"/>
      <c r="AE371" s="40"/>
      <c r="AT371" s="19" t="s">
        <v>137</v>
      </c>
      <c r="AU371" s="19" t="s">
        <v>84</v>
      </c>
    </row>
    <row r="372" s="13" customFormat="1">
      <c r="A372" s="13"/>
      <c r="B372" s="239"/>
      <c r="C372" s="240"/>
      <c r="D372" s="234" t="s">
        <v>139</v>
      </c>
      <c r="E372" s="241" t="s">
        <v>28</v>
      </c>
      <c r="F372" s="242" t="s">
        <v>1082</v>
      </c>
      <c r="G372" s="240"/>
      <c r="H372" s="241" t="s">
        <v>28</v>
      </c>
      <c r="I372" s="243"/>
      <c r="J372" s="240"/>
      <c r="K372" s="240"/>
      <c r="L372" s="244"/>
      <c r="M372" s="245"/>
      <c r="N372" s="246"/>
      <c r="O372" s="246"/>
      <c r="P372" s="246"/>
      <c r="Q372" s="246"/>
      <c r="R372" s="246"/>
      <c r="S372" s="246"/>
      <c r="T372" s="247"/>
      <c r="U372" s="13"/>
      <c r="V372" s="13"/>
      <c r="W372" s="13"/>
      <c r="X372" s="13"/>
      <c r="Y372" s="13"/>
      <c r="Z372" s="13"/>
      <c r="AA372" s="13"/>
      <c r="AB372" s="13"/>
      <c r="AC372" s="13"/>
      <c r="AD372" s="13"/>
      <c r="AE372" s="13"/>
      <c r="AT372" s="248" t="s">
        <v>139</v>
      </c>
      <c r="AU372" s="248" t="s">
        <v>84</v>
      </c>
      <c r="AV372" s="13" t="s">
        <v>82</v>
      </c>
      <c r="AW372" s="13" t="s">
        <v>35</v>
      </c>
      <c r="AX372" s="13" t="s">
        <v>74</v>
      </c>
      <c r="AY372" s="248" t="s">
        <v>126</v>
      </c>
    </row>
    <row r="373" s="13" customFormat="1">
      <c r="A373" s="13"/>
      <c r="B373" s="239"/>
      <c r="C373" s="240"/>
      <c r="D373" s="234" t="s">
        <v>139</v>
      </c>
      <c r="E373" s="241" t="s">
        <v>28</v>
      </c>
      <c r="F373" s="242" t="s">
        <v>1083</v>
      </c>
      <c r="G373" s="240"/>
      <c r="H373" s="241" t="s">
        <v>28</v>
      </c>
      <c r="I373" s="243"/>
      <c r="J373" s="240"/>
      <c r="K373" s="240"/>
      <c r="L373" s="244"/>
      <c r="M373" s="245"/>
      <c r="N373" s="246"/>
      <c r="O373" s="246"/>
      <c r="P373" s="246"/>
      <c r="Q373" s="246"/>
      <c r="R373" s="246"/>
      <c r="S373" s="246"/>
      <c r="T373" s="247"/>
      <c r="U373" s="13"/>
      <c r="V373" s="13"/>
      <c r="W373" s="13"/>
      <c r="X373" s="13"/>
      <c r="Y373" s="13"/>
      <c r="Z373" s="13"/>
      <c r="AA373" s="13"/>
      <c r="AB373" s="13"/>
      <c r="AC373" s="13"/>
      <c r="AD373" s="13"/>
      <c r="AE373" s="13"/>
      <c r="AT373" s="248" t="s">
        <v>139</v>
      </c>
      <c r="AU373" s="248" t="s">
        <v>84</v>
      </c>
      <c r="AV373" s="13" t="s">
        <v>82</v>
      </c>
      <c r="AW373" s="13" t="s">
        <v>35</v>
      </c>
      <c r="AX373" s="13" t="s">
        <v>74</v>
      </c>
      <c r="AY373" s="248" t="s">
        <v>126</v>
      </c>
    </row>
    <row r="374" s="13" customFormat="1">
      <c r="A374" s="13"/>
      <c r="B374" s="239"/>
      <c r="C374" s="240"/>
      <c r="D374" s="234" t="s">
        <v>139</v>
      </c>
      <c r="E374" s="241" t="s">
        <v>28</v>
      </c>
      <c r="F374" s="242" t="s">
        <v>969</v>
      </c>
      <c r="G374" s="240"/>
      <c r="H374" s="241" t="s">
        <v>28</v>
      </c>
      <c r="I374" s="243"/>
      <c r="J374" s="240"/>
      <c r="K374" s="240"/>
      <c r="L374" s="244"/>
      <c r="M374" s="245"/>
      <c r="N374" s="246"/>
      <c r="O374" s="246"/>
      <c r="P374" s="246"/>
      <c r="Q374" s="246"/>
      <c r="R374" s="246"/>
      <c r="S374" s="246"/>
      <c r="T374" s="247"/>
      <c r="U374" s="13"/>
      <c r="V374" s="13"/>
      <c r="W374" s="13"/>
      <c r="X374" s="13"/>
      <c r="Y374" s="13"/>
      <c r="Z374" s="13"/>
      <c r="AA374" s="13"/>
      <c r="AB374" s="13"/>
      <c r="AC374" s="13"/>
      <c r="AD374" s="13"/>
      <c r="AE374" s="13"/>
      <c r="AT374" s="248" t="s">
        <v>139</v>
      </c>
      <c r="AU374" s="248" t="s">
        <v>84</v>
      </c>
      <c r="AV374" s="13" t="s">
        <v>82</v>
      </c>
      <c r="AW374" s="13" t="s">
        <v>35</v>
      </c>
      <c r="AX374" s="13" t="s">
        <v>74</v>
      </c>
      <c r="AY374" s="248" t="s">
        <v>126</v>
      </c>
    </row>
    <row r="375" s="14" customFormat="1">
      <c r="A375" s="14"/>
      <c r="B375" s="249"/>
      <c r="C375" s="250"/>
      <c r="D375" s="234" t="s">
        <v>139</v>
      </c>
      <c r="E375" s="251" t="s">
        <v>28</v>
      </c>
      <c r="F375" s="252" t="s">
        <v>1050</v>
      </c>
      <c r="G375" s="250"/>
      <c r="H375" s="253">
        <v>18.850000000000001</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139</v>
      </c>
      <c r="AU375" s="259" t="s">
        <v>84</v>
      </c>
      <c r="AV375" s="14" t="s">
        <v>84</v>
      </c>
      <c r="AW375" s="14" t="s">
        <v>35</v>
      </c>
      <c r="AX375" s="14" t="s">
        <v>74</v>
      </c>
      <c r="AY375" s="259" t="s">
        <v>126</v>
      </c>
    </row>
    <row r="376" s="14" customFormat="1">
      <c r="A376" s="14"/>
      <c r="B376" s="249"/>
      <c r="C376" s="250"/>
      <c r="D376" s="234" t="s">
        <v>139</v>
      </c>
      <c r="E376" s="251" t="s">
        <v>28</v>
      </c>
      <c r="F376" s="252" t="s">
        <v>1051</v>
      </c>
      <c r="G376" s="250"/>
      <c r="H376" s="253">
        <v>1.8</v>
      </c>
      <c r="I376" s="254"/>
      <c r="J376" s="250"/>
      <c r="K376" s="250"/>
      <c r="L376" s="255"/>
      <c r="M376" s="256"/>
      <c r="N376" s="257"/>
      <c r="O376" s="257"/>
      <c r="P376" s="257"/>
      <c r="Q376" s="257"/>
      <c r="R376" s="257"/>
      <c r="S376" s="257"/>
      <c r="T376" s="258"/>
      <c r="U376" s="14"/>
      <c r="V376" s="14"/>
      <c r="W376" s="14"/>
      <c r="X376" s="14"/>
      <c r="Y376" s="14"/>
      <c r="Z376" s="14"/>
      <c r="AA376" s="14"/>
      <c r="AB376" s="14"/>
      <c r="AC376" s="14"/>
      <c r="AD376" s="14"/>
      <c r="AE376" s="14"/>
      <c r="AT376" s="259" t="s">
        <v>139</v>
      </c>
      <c r="AU376" s="259" t="s">
        <v>84</v>
      </c>
      <c r="AV376" s="14" t="s">
        <v>84</v>
      </c>
      <c r="AW376" s="14" t="s">
        <v>35</v>
      </c>
      <c r="AX376" s="14" t="s">
        <v>74</v>
      </c>
      <c r="AY376" s="259" t="s">
        <v>126</v>
      </c>
    </row>
    <row r="377" s="14" customFormat="1">
      <c r="A377" s="14"/>
      <c r="B377" s="249"/>
      <c r="C377" s="250"/>
      <c r="D377" s="234" t="s">
        <v>139</v>
      </c>
      <c r="E377" s="251" t="s">
        <v>28</v>
      </c>
      <c r="F377" s="252" t="s">
        <v>914</v>
      </c>
      <c r="G377" s="250"/>
      <c r="H377" s="253">
        <v>6</v>
      </c>
      <c r="I377" s="254"/>
      <c r="J377" s="250"/>
      <c r="K377" s="250"/>
      <c r="L377" s="255"/>
      <c r="M377" s="256"/>
      <c r="N377" s="257"/>
      <c r="O377" s="257"/>
      <c r="P377" s="257"/>
      <c r="Q377" s="257"/>
      <c r="R377" s="257"/>
      <c r="S377" s="257"/>
      <c r="T377" s="258"/>
      <c r="U377" s="14"/>
      <c r="V377" s="14"/>
      <c r="W377" s="14"/>
      <c r="X377" s="14"/>
      <c r="Y377" s="14"/>
      <c r="Z377" s="14"/>
      <c r="AA377" s="14"/>
      <c r="AB377" s="14"/>
      <c r="AC377" s="14"/>
      <c r="AD377" s="14"/>
      <c r="AE377" s="14"/>
      <c r="AT377" s="259" t="s">
        <v>139</v>
      </c>
      <c r="AU377" s="259" t="s">
        <v>84</v>
      </c>
      <c r="AV377" s="14" t="s">
        <v>84</v>
      </c>
      <c r="AW377" s="14" t="s">
        <v>35</v>
      </c>
      <c r="AX377" s="14" t="s">
        <v>74</v>
      </c>
      <c r="AY377" s="259" t="s">
        <v>126</v>
      </c>
    </row>
    <row r="378" s="16" customFormat="1">
      <c r="A378" s="16"/>
      <c r="B378" s="281"/>
      <c r="C378" s="282"/>
      <c r="D378" s="234" t="s">
        <v>139</v>
      </c>
      <c r="E378" s="283" t="s">
        <v>28</v>
      </c>
      <c r="F378" s="284" t="s">
        <v>479</v>
      </c>
      <c r="G378" s="282"/>
      <c r="H378" s="285">
        <v>26.649999999999999</v>
      </c>
      <c r="I378" s="286"/>
      <c r="J378" s="282"/>
      <c r="K378" s="282"/>
      <c r="L378" s="287"/>
      <c r="M378" s="288"/>
      <c r="N378" s="289"/>
      <c r="O378" s="289"/>
      <c r="P378" s="289"/>
      <c r="Q378" s="289"/>
      <c r="R378" s="289"/>
      <c r="S378" s="289"/>
      <c r="T378" s="290"/>
      <c r="U378" s="16"/>
      <c r="V378" s="16"/>
      <c r="W378" s="16"/>
      <c r="X378" s="16"/>
      <c r="Y378" s="16"/>
      <c r="Z378" s="16"/>
      <c r="AA378" s="16"/>
      <c r="AB378" s="16"/>
      <c r="AC378" s="16"/>
      <c r="AD378" s="16"/>
      <c r="AE378" s="16"/>
      <c r="AT378" s="291" t="s">
        <v>139</v>
      </c>
      <c r="AU378" s="291" t="s">
        <v>84</v>
      </c>
      <c r="AV378" s="16" t="s">
        <v>156</v>
      </c>
      <c r="AW378" s="16" t="s">
        <v>35</v>
      </c>
      <c r="AX378" s="16" t="s">
        <v>74</v>
      </c>
      <c r="AY378" s="291" t="s">
        <v>126</v>
      </c>
    </row>
    <row r="379" s="13" customFormat="1">
      <c r="A379" s="13"/>
      <c r="B379" s="239"/>
      <c r="C379" s="240"/>
      <c r="D379" s="234" t="s">
        <v>139</v>
      </c>
      <c r="E379" s="241" t="s">
        <v>28</v>
      </c>
      <c r="F379" s="242" t="s">
        <v>979</v>
      </c>
      <c r="G379" s="240"/>
      <c r="H379" s="241" t="s">
        <v>28</v>
      </c>
      <c r="I379" s="243"/>
      <c r="J379" s="240"/>
      <c r="K379" s="240"/>
      <c r="L379" s="244"/>
      <c r="M379" s="245"/>
      <c r="N379" s="246"/>
      <c r="O379" s="246"/>
      <c r="P379" s="246"/>
      <c r="Q379" s="246"/>
      <c r="R379" s="246"/>
      <c r="S379" s="246"/>
      <c r="T379" s="247"/>
      <c r="U379" s="13"/>
      <c r="V379" s="13"/>
      <c r="W379" s="13"/>
      <c r="X379" s="13"/>
      <c r="Y379" s="13"/>
      <c r="Z379" s="13"/>
      <c r="AA379" s="13"/>
      <c r="AB379" s="13"/>
      <c r="AC379" s="13"/>
      <c r="AD379" s="13"/>
      <c r="AE379" s="13"/>
      <c r="AT379" s="248" t="s">
        <v>139</v>
      </c>
      <c r="AU379" s="248" t="s">
        <v>84</v>
      </c>
      <c r="AV379" s="13" t="s">
        <v>82</v>
      </c>
      <c r="AW379" s="13" t="s">
        <v>35</v>
      </c>
      <c r="AX379" s="13" t="s">
        <v>74</v>
      </c>
      <c r="AY379" s="248" t="s">
        <v>126</v>
      </c>
    </row>
    <row r="380" s="14" customFormat="1">
      <c r="A380" s="14"/>
      <c r="B380" s="249"/>
      <c r="C380" s="250"/>
      <c r="D380" s="234" t="s">
        <v>139</v>
      </c>
      <c r="E380" s="251" t="s">
        <v>28</v>
      </c>
      <c r="F380" s="252" t="s">
        <v>1054</v>
      </c>
      <c r="G380" s="250"/>
      <c r="H380" s="253">
        <v>1.2</v>
      </c>
      <c r="I380" s="254"/>
      <c r="J380" s="250"/>
      <c r="K380" s="250"/>
      <c r="L380" s="255"/>
      <c r="M380" s="256"/>
      <c r="N380" s="257"/>
      <c r="O380" s="257"/>
      <c r="P380" s="257"/>
      <c r="Q380" s="257"/>
      <c r="R380" s="257"/>
      <c r="S380" s="257"/>
      <c r="T380" s="258"/>
      <c r="U380" s="14"/>
      <c r="V380" s="14"/>
      <c r="W380" s="14"/>
      <c r="X380" s="14"/>
      <c r="Y380" s="14"/>
      <c r="Z380" s="14"/>
      <c r="AA380" s="14"/>
      <c r="AB380" s="14"/>
      <c r="AC380" s="14"/>
      <c r="AD380" s="14"/>
      <c r="AE380" s="14"/>
      <c r="AT380" s="259" t="s">
        <v>139</v>
      </c>
      <c r="AU380" s="259" t="s">
        <v>84</v>
      </c>
      <c r="AV380" s="14" t="s">
        <v>84</v>
      </c>
      <c r="AW380" s="14" t="s">
        <v>35</v>
      </c>
      <c r="AX380" s="14" t="s">
        <v>74</v>
      </c>
      <c r="AY380" s="259" t="s">
        <v>126</v>
      </c>
    </row>
    <row r="381" s="13" customFormat="1">
      <c r="A381" s="13"/>
      <c r="B381" s="239"/>
      <c r="C381" s="240"/>
      <c r="D381" s="234" t="s">
        <v>139</v>
      </c>
      <c r="E381" s="241" t="s">
        <v>28</v>
      </c>
      <c r="F381" s="242" t="s">
        <v>931</v>
      </c>
      <c r="G381" s="240"/>
      <c r="H381" s="241" t="s">
        <v>28</v>
      </c>
      <c r="I381" s="243"/>
      <c r="J381" s="240"/>
      <c r="K381" s="240"/>
      <c r="L381" s="244"/>
      <c r="M381" s="245"/>
      <c r="N381" s="246"/>
      <c r="O381" s="246"/>
      <c r="P381" s="246"/>
      <c r="Q381" s="246"/>
      <c r="R381" s="246"/>
      <c r="S381" s="246"/>
      <c r="T381" s="247"/>
      <c r="U381" s="13"/>
      <c r="V381" s="13"/>
      <c r="W381" s="13"/>
      <c r="X381" s="13"/>
      <c r="Y381" s="13"/>
      <c r="Z381" s="13"/>
      <c r="AA381" s="13"/>
      <c r="AB381" s="13"/>
      <c r="AC381" s="13"/>
      <c r="AD381" s="13"/>
      <c r="AE381" s="13"/>
      <c r="AT381" s="248" t="s">
        <v>139</v>
      </c>
      <c r="AU381" s="248" t="s">
        <v>84</v>
      </c>
      <c r="AV381" s="13" t="s">
        <v>82</v>
      </c>
      <c r="AW381" s="13" t="s">
        <v>35</v>
      </c>
      <c r="AX381" s="13" t="s">
        <v>74</v>
      </c>
      <c r="AY381" s="248" t="s">
        <v>126</v>
      </c>
    </row>
    <row r="382" s="14" customFormat="1">
      <c r="A382" s="14"/>
      <c r="B382" s="249"/>
      <c r="C382" s="250"/>
      <c r="D382" s="234" t="s">
        <v>139</v>
      </c>
      <c r="E382" s="251" t="s">
        <v>28</v>
      </c>
      <c r="F382" s="252" t="s">
        <v>1055</v>
      </c>
      <c r="G382" s="250"/>
      <c r="H382" s="253">
        <v>1.44</v>
      </c>
      <c r="I382" s="254"/>
      <c r="J382" s="250"/>
      <c r="K382" s="250"/>
      <c r="L382" s="255"/>
      <c r="M382" s="256"/>
      <c r="N382" s="257"/>
      <c r="O382" s="257"/>
      <c r="P382" s="257"/>
      <c r="Q382" s="257"/>
      <c r="R382" s="257"/>
      <c r="S382" s="257"/>
      <c r="T382" s="258"/>
      <c r="U382" s="14"/>
      <c r="V382" s="14"/>
      <c r="W382" s="14"/>
      <c r="X382" s="14"/>
      <c r="Y382" s="14"/>
      <c r="Z382" s="14"/>
      <c r="AA382" s="14"/>
      <c r="AB382" s="14"/>
      <c r="AC382" s="14"/>
      <c r="AD382" s="14"/>
      <c r="AE382" s="14"/>
      <c r="AT382" s="259" t="s">
        <v>139</v>
      </c>
      <c r="AU382" s="259" t="s">
        <v>84</v>
      </c>
      <c r="AV382" s="14" t="s">
        <v>84</v>
      </c>
      <c r="AW382" s="14" t="s">
        <v>35</v>
      </c>
      <c r="AX382" s="14" t="s">
        <v>74</v>
      </c>
      <c r="AY382" s="259" t="s">
        <v>126</v>
      </c>
    </row>
    <row r="383" s="13" customFormat="1">
      <c r="A383" s="13"/>
      <c r="B383" s="239"/>
      <c r="C383" s="240"/>
      <c r="D383" s="234" t="s">
        <v>139</v>
      </c>
      <c r="E383" s="241" t="s">
        <v>28</v>
      </c>
      <c r="F383" s="242" t="s">
        <v>981</v>
      </c>
      <c r="G383" s="240"/>
      <c r="H383" s="241" t="s">
        <v>28</v>
      </c>
      <c r="I383" s="243"/>
      <c r="J383" s="240"/>
      <c r="K383" s="240"/>
      <c r="L383" s="244"/>
      <c r="M383" s="245"/>
      <c r="N383" s="246"/>
      <c r="O383" s="246"/>
      <c r="P383" s="246"/>
      <c r="Q383" s="246"/>
      <c r="R383" s="246"/>
      <c r="S383" s="246"/>
      <c r="T383" s="247"/>
      <c r="U383" s="13"/>
      <c r="V383" s="13"/>
      <c r="W383" s="13"/>
      <c r="X383" s="13"/>
      <c r="Y383" s="13"/>
      <c r="Z383" s="13"/>
      <c r="AA383" s="13"/>
      <c r="AB383" s="13"/>
      <c r="AC383" s="13"/>
      <c r="AD383" s="13"/>
      <c r="AE383" s="13"/>
      <c r="AT383" s="248" t="s">
        <v>139</v>
      </c>
      <c r="AU383" s="248" t="s">
        <v>84</v>
      </c>
      <c r="AV383" s="13" t="s">
        <v>82</v>
      </c>
      <c r="AW383" s="13" t="s">
        <v>35</v>
      </c>
      <c r="AX383" s="13" t="s">
        <v>74</v>
      </c>
      <c r="AY383" s="248" t="s">
        <v>126</v>
      </c>
    </row>
    <row r="384" s="14" customFormat="1">
      <c r="A384" s="14"/>
      <c r="B384" s="249"/>
      <c r="C384" s="250"/>
      <c r="D384" s="234" t="s">
        <v>139</v>
      </c>
      <c r="E384" s="251" t="s">
        <v>28</v>
      </c>
      <c r="F384" s="252" t="s">
        <v>1056</v>
      </c>
      <c r="G384" s="250"/>
      <c r="H384" s="253">
        <v>7.5</v>
      </c>
      <c r="I384" s="254"/>
      <c r="J384" s="250"/>
      <c r="K384" s="250"/>
      <c r="L384" s="255"/>
      <c r="M384" s="256"/>
      <c r="N384" s="257"/>
      <c r="O384" s="257"/>
      <c r="P384" s="257"/>
      <c r="Q384" s="257"/>
      <c r="R384" s="257"/>
      <c r="S384" s="257"/>
      <c r="T384" s="258"/>
      <c r="U384" s="14"/>
      <c r="V384" s="14"/>
      <c r="W384" s="14"/>
      <c r="X384" s="14"/>
      <c r="Y384" s="14"/>
      <c r="Z384" s="14"/>
      <c r="AA384" s="14"/>
      <c r="AB384" s="14"/>
      <c r="AC384" s="14"/>
      <c r="AD384" s="14"/>
      <c r="AE384" s="14"/>
      <c r="AT384" s="259" t="s">
        <v>139</v>
      </c>
      <c r="AU384" s="259" t="s">
        <v>84</v>
      </c>
      <c r="AV384" s="14" t="s">
        <v>84</v>
      </c>
      <c r="AW384" s="14" t="s">
        <v>35</v>
      </c>
      <c r="AX384" s="14" t="s">
        <v>74</v>
      </c>
      <c r="AY384" s="259" t="s">
        <v>126</v>
      </c>
    </row>
    <row r="385" s="13" customFormat="1">
      <c r="A385" s="13"/>
      <c r="B385" s="239"/>
      <c r="C385" s="240"/>
      <c r="D385" s="234" t="s">
        <v>139</v>
      </c>
      <c r="E385" s="241" t="s">
        <v>28</v>
      </c>
      <c r="F385" s="242" t="s">
        <v>1057</v>
      </c>
      <c r="G385" s="240"/>
      <c r="H385" s="241" t="s">
        <v>28</v>
      </c>
      <c r="I385" s="243"/>
      <c r="J385" s="240"/>
      <c r="K385" s="240"/>
      <c r="L385" s="244"/>
      <c r="M385" s="245"/>
      <c r="N385" s="246"/>
      <c r="O385" s="246"/>
      <c r="P385" s="246"/>
      <c r="Q385" s="246"/>
      <c r="R385" s="246"/>
      <c r="S385" s="246"/>
      <c r="T385" s="247"/>
      <c r="U385" s="13"/>
      <c r="V385" s="13"/>
      <c r="W385" s="13"/>
      <c r="X385" s="13"/>
      <c r="Y385" s="13"/>
      <c r="Z385" s="13"/>
      <c r="AA385" s="13"/>
      <c r="AB385" s="13"/>
      <c r="AC385" s="13"/>
      <c r="AD385" s="13"/>
      <c r="AE385" s="13"/>
      <c r="AT385" s="248" t="s">
        <v>139</v>
      </c>
      <c r="AU385" s="248" t="s">
        <v>84</v>
      </c>
      <c r="AV385" s="13" t="s">
        <v>82</v>
      </c>
      <c r="AW385" s="13" t="s">
        <v>35</v>
      </c>
      <c r="AX385" s="13" t="s">
        <v>74</v>
      </c>
      <c r="AY385" s="248" t="s">
        <v>126</v>
      </c>
    </row>
    <row r="386" s="14" customFormat="1">
      <c r="A386" s="14"/>
      <c r="B386" s="249"/>
      <c r="C386" s="250"/>
      <c r="D386" s="234" t="s">
        <v>139</v>
      </c>
      <c r="E386" s="251" t="s">
        <v>28</v>
      </c>
      <c r="F386" s="252" t="s">
        <v>1058</v>
      </c>
      <c r="G386" s="250"/>
      <c r="H386" s="253">
        <v>1</v>
      </c>
      <c r="I386" s="254"/>
      <c r="J386" s="250"/>
      <c r="K386" s="250"/>
      <c r="L386" s="255"/>
      <c r="M386" s="256"/>
      <c r="N386" s="257"/>
      <c r="O386" s="257"/>
      <c r="P386" s="257"/>
      <c r="Q386" s="257"/>
      <c r="R386" s="257"/>
      <c r="S386" s="257"/>
      <c r="T386" s="258"/>
      <c r="U386" s="14"/>
      <c r="V386" s="14"/>
      <c r="W386" s="14"/>
      <c r="X386" s="14"/>
      <c r="Y386" s="14"/>
      <c r="Z386" s="14"/>
      <c r="AA386" s="14"/>
      <c r="AB386" s="14"/>
      <c r="AC386" s="14"/>
      <c r="AD386" s="14"/>
      <c r="AE386" s="14"/>
      <c r="AT386" s="259" t="s">
        <v>139</v>
      </c>
      <c r="AU386" s="259" t="s">
        <v>84</v>
      </c>
      <c r="AV386" s="14" t="s">
        <v>84</v>
      </c>
      <c r="AW386" s="14" t="s">
        <v>35</v>
      </c>
      <c r="AX386" s="14" t="s">
        <v>74</v>
      </c>
      <c r="AY386" s="259" t="s">
        <v>126</v>
      </c>
    </row>
    <row r="387" s="13" customFormat="1">
      <c r="A387" s="13"/>
      <c r="B387" s="239"/>
      <c r="C387" s="240"/>
      <c r="D387" s="234" t="s">
        <v>139</v>
      </c>
      <c r="E387" s="241" t="s">
        <v>28</v>
      </c>
      <c r="F387" s="242" t="s">
        <v>1084</v>
      </c>
      <c r="G387" s="240"/>
      <c r="H387" s="241" t="s">
        <v>28</v>
      </c>
      <c r="I387" s="243"/>
      <c r="J387" s="240"/>
      <c r="K387" s="240"/>
      <c r="L387" s="244"/>
      <c r="M387" s="245"/>
      <c r="N387" s="246"/>
      <c r="O387" s="246"/>
      <c r="P387" s="246"/>
      <c r="Q387" s="246"/>
      <c r="R387" s="246"/>
      <c r="S387" s="246"/>
      <c r="T387" s="247"/>
      <c r="U387" s="13"/>
      <c r="V387" s="13"/>
      <c r="W387" s="13"/>
      <c r="X387" s="13"/>
      <c r="Y387" s="13"/>
      <c r="Z387" s="13"/>
      <c r="AA387" s="13"/>
      <c r="AB387" s="13"/>
      <c r="AC387" s="13"/>
      <c r="AD387" s="13"/>
      <c r="AE387" s="13"/>
      <c r="AT387" s="248" t="s">
        <v>139</v>
      </c>
      <c r="AU387" s="248" t="s">
        <v>84</v>
      </c>
      <c r="AV387" s="13" t="s">
        <v>82</v>
      </c>
      <c r="AW387" s="13" t="s">
        <v>35</v>
      </c>
      <c r="AX387" s="13" t="s">
        <v>74</v>
      </c>
      <c r="AY387" s="248" t="s">
        <v>126</v>
      </c>
    </row>
    <row r="388" s="14" customFormat="1">
      <c r="A388" s="14"/>
      <c r="B388" s="249"/>
      <c r="C388" s="250"/>
      <c r="D388" s="234" t="s">
        <v>139</v>
      </c>
      <c r="E388" s="251" t="s">
        <v>28</v>
      </c>
      <c r="F388" s="252" t="s">
        <v>1045</v>
      </c>
      <c r="G388" s="250"/>
      <c r="H388" s="253">
        <v>36</v>
      </c>
      <c r="I388" s="254"/>
      <c r="J388" s="250"/>
      <c r="K388" s="250"/>
      <c r="L388" s="255"/>
      <c r="M388" s="256"/>
      <c r="N388" s="257"/>
      <c r="O388" s="257"/>
      <c r="P388" s="257"/>
      <c r="Q388" s="257"/>
      <c r="R388" s="257"/>
      <c r="S388" s="257"/>
      <c r="T388" s="258"/>
      <c r="U388" s="14"/>
      <c r="V388" s="14"/>
      <c r="W388" s="14"/>
      <c r="X388" s="14"/>
      <c r="Y388" s="14"/>
      <c r="Z388" s="14"/>
      <c r="AA388" s="14"/>
      <c r="AB388" s="14"/>
      <c r="AC388" s="14"/>
      <c r="AD388" s="14"/>
      <c r="AE388" s="14"/>
      <c r="AT388" s="259" t="s">
        <v>139</v>
      </c>
      <c r="AU388" s="259" t="s">
        <v>84</v>
      </c>
      <c r="AV388" s="14" t="s">
        <v>84</v>
      </c>
      <c r="AW388" s="14" t="s">
        <v>35</v>
      </c>
      <c r="AX388" s="14" t="s">
        <v>74</v>
      </c>
      <c r="AY388" s="259" t="s">
        <v>126</v>
      </c>
    </row>
    <row r="389" s="13" customFormat="1">
      <c r="A389" s="13"/>
      <c r="B389" s="239"/>
      <c r="C389" s="240"/>
      <c r="D389" s="234" t="s">
        <v>139</v>
      </c>
      <c r="E389" s="241" t="s">
        <v>28</v>
      </c>
      <c r="F389" s="242" t="s">
        <v>1085</v>
      </c>
      <c r="G389" s="240"/>
      <c r="H389" s="241" t="s">
        <v>28</v>
      </c>
      <c r="I389" s="243"/>
      <c r="J389" s="240"/>
      <c r="K389" s="240"/>
      <c r="L389" s="244"/>
      <c r="M389" s="245"/>
      <c r="N389" s="246"/>
      <c r="O389" s="246"/>
      <c r="P389" s="246"/>
      <c r="Q389" s="246"/>
      <c r="R389" s="246"/>
      <c r="S389" s="246"/>
      <c r="T389" s="247"/>
      <c r="U389" s="13"/>
      <c r="V389" s="13"/>
      <c r="W389" s="13"/>
      <c r="X389" s="13"/>
      <c r="Y389" s="13"/>
      <c r="Z389" s="13"/>
      <c r="AA389" s="13"/>
      <c r="AB389" s="13"/>
      <c r="AC389" s="13"/>
      <c r="AD389" s="13"/>
      <c r="AE389" s="13"/>
      <c r="AT389" s="248" t="s">
        <v>139</v>
      </c>
      <c r="AU389" s="248" t="s">
        <v>84</v>
      </c>
      <c r="AV389" s="13" t="s">
        <v>82</v>
      </c>
      <c r="AW389" s="13" t="s">
        <v>35</v>
      </c>
      <c r="AX389" s="13" t="s">
        <v>74</v>
      </c>
      <c r="AY389" s="248" t="s">
        <v>126</v>
      </c>
    </row>
    <row r="390" s="14" customFormat="1">
      <c r="A390" s="14"/>
      <c r="B390" s="249"/>
      <c r="C390" s="250"/>
      <c r="D390" s="234" t="s">
        <v>139</v>
      </c>
      <c r="E390" s="251" t="s">
        <v>28</v>
      </c>
      <c r="F390" s="252" t="s">
        <v>1046</v>
      </c>
      <c r="G390" s="250"/>
      <c r="H390" s="253">
        <v>30.399999999999999</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139</v>
      </c>
      <c r="AU390" s="259" t="s">
        <v>84</v>
      </c>
      <c r="AV390" s="14" t="s">
        <v>84</v>
      </c>
      <c r="AW390" s="14" t="s">
        <v>35</v>
      </c>
      <c r="AX390" s="14" t="s">
        <v>74</v>
      </c>
      <c r="AY390" s="259" t="s">
        <v>126</v>
      </c>
    </row>
    <row r="391" s="16" customFormat="1">
      <c r="A391" s="16"/>
      <c r="B391" s="281"/>
      <c r="C391" s="282"/>
      <c r="D391" s="234" t="s">
        <v>139</v>
      </c>
      <c r="E391" s="283" t="s">
        <v>28</v>
      </c>
      <c r="F391" s="284" t="s">
        <v>479</v>
      </c>
      <c r="G391" s="282"/>
      <c r="H391" s="285">
        <v>77.540000000000006</v>
      </c>
      <c r="I391" s="286"/>
      <c r="J391" s="282"/>
      <c r="K391" s="282"/>
      <c r="L391" s="287"/>
      <c r="M391" s="288"/>
      <c r="N391" s="289"/>
      <c r="O391" s="289"/>
      <c r="P391" s="289"/>
      <c r="Q391" s="289"/>
      <c r="R391" s="289"/>
      <c r="S391" s="289"/>
      <c r="T391" s="290"/>
      <c r="U391" s="16"/>
      <c r="V391" s="16"/>
      <c r="W391" s="16"/>
      <c r="X391" s="16"/>
      <c r="Y391" s="16"/>
      <c r="Z391" s="16"/>
      <c r="AA391" s="16"/>
      <c r="AB391" s="16"/>
      <c r="AC391" s="16"/>
      <c r="AD391" s="16"/>
      <c r="AE391" s="16"/>
      <c r="AT391" s="291" t="s">
        <v>139</v>
      </c>
      <c r="AU391" s="291" t="s">
        <v>84</v>
      </c>
      <c r="AV391" s="16" t="s">
        <v>156</v>
      </c>
      <c r="AW391" s="16" t="s">
        <v>35</v>
      </c>
      <c r="AX391" s="16" t="s">
        <v>74</v>
      </c>
      <c r="AY391" s="291" t="s">
        <v>126</v>
      </c>
    </row>
    <row r="392" s="13" customFormat="1">
      <c r="A392" s="13"/>
      <c r="B392" s="239"/>
      <c r="C392" s="240"/>
      <c r="D392" s="234" t="s">
        <v>139</v>
      </c>
      <c r="E392" s="241" t="s">
        <v>28</v>
      </c>
      <c r="F392" s="242" t="s">
        <v>1086</v>
      </c>
      <c r="G392" s="240"/>
      <c r="H392" s="241" t="s">
        <v>28</v>
      </c>
      <c r="I392" s="243"/>
      <c r="J392" s="240"/>
      <c r="K392" s="240"/>
      <c r="L392" s="244"/>
      <c r="M392" s="245"/>
      <c r="N392" s="246"/>
      <c r="O392" s="246"/>
      <c r="P392" s="246"/>
      <c r="Q392" s="246"/>
      <c r="R392" s="246"/>
      <c r="S392" s="246"/>
      <c r="T392" s="247"/>
      <c r="U392" s="13"/>
      <c r="V392" s="13"/>
      <c r="W392" s="13"/>
      <c r="X392" s="13"/>
      <c r="Y392" s="13"/>
      <c r="Z392" s="13"/>
      <c r="AA392" s="13"/>
      <c r="AB392" s="13"/>
      <c r="AC392" s="13"/>
      <c r="AD392" s="13"/>
      <c r="AE392" s="13"/>
      <c r="AT392" s="248" t="s">
        <v>139</v>
      </c>
      <c r="AU392" s="248" t="s">
        <v>84</v>
      </c>
      <c r="AV392" s="13" t="s">
        <v>82</v>
      </c>
      <c r="AW392" s="13" t="s">
        <v>35</v>
      </c>
      <c r="AX392" s="13" t="s">
        <v>74</v>
      </c>
      <c r="AY392" s="248" t="s">
        <v>126</v>
      </c>
    </row>
    <row r="393" s="13" customFormat="1">
      <c r="A393" s="13"/>
      <c r="B393" s="239"/>
      <c r="C393" s="240"/>
      <c r="D393" s="234" t="s">
        <v>139</v>
      </c>
      <c r="E393" s="241" t="s">
        <v>28</v>
      </c>
      <c r="F393" s="242" t="s">
        <v>1087</v>
      </c>
      <c r="G393" s="240"/>
      <c r="H393" s="241" t="s">
        <v>28</v>
      </c>
      <c r="I393" s="243"/>
      <c r="J393" s="240"/>
      <c r="K393" s="240"/>
      <c r="L393" s="244"/>
      <c r="M393" s="245"/>
      <c r="N393" s="246"/>
      <c r="O393" s="246"/>
      <c r="P393" s="246"/>
      <c r="Q393" s="246"/>
      <c r="R393" s="246"/>
      <c r="S393" s="246"/>
      <c r="T393" s="247"/>
      <c r="U393" s="13"/>
      <c r="V393" s="13"/>
      <c r="W393" s="13"/>
      <c r="X393" s="13"/>
      <c r="Y393" s="13"/>
      <c r="Z393" s="13"/>
      <c r="AA393" s="13"/>
      <c r="AB393" s="13"/>
      <c r="AC393" s="13"/>
      <c r="AD393" s="13"/>
      <c r="AE393" s="13"/>
      <c r="AT393" s="248" t="s">
        <v>139</v>
      </c>
      <c r="AU393" s="248" t="s">
        <v>84</v>
      </c>
      <c r="AV393" s="13" t="s">
        <v>82</v>
      </c>
      <c r="AW393" s="13" t="s">
        <v>35</v>
      </c>
      <c r="AX393" s="13" t="s">
        <v>74</v>
      </c>
      <c r="AY393" s="248" t="s">
        <v>126</v>
      </c>
    </row>
    <row r="394" s="14" customFormat="1">
      <c r="A394" s="14"/>
      <c r="B394" s="249"/>
      <c r="C394" s="250"/>
      <c r="D394" s="234" t="s">
        <v>139</v>
      </c>
      <c r="E394" s="251" t="s">
        <v>28</v>
      </c>
      <c r="F394" s="252" t="s">
        <v>1088</v>
      </c>
      <c r="G394" s="250"/>
      <c r="H394" s="253">
        <v>30</v>
      </c>
      <c r="I394" s="254"/>
      <c r="J394" s="250"/>
      <c r="K394" s="250"/>
      <c r="L394" s="255"/>
      <c r="M394" s="256"/>
      <c r="N394" s="257"/>
      <c r="O394" s="257"/>
      <c r="P394" s="257"/>
      <c r="Q394" s="257"/>
      <c r="R394" s="257"/>
      <c r="S394" s="257"/>
      <c r="T394" s="258"/>
      <c r="U394" s="14"/>
      <c r="V394" s="14"/>
      <c r="W394" s="14"/>
      <c r="X394" s="14"/>
      <c r="Y394" s="14"/>
      <c r="Z394" s="14"/>
      <c r="AA394" s="14"/>
      <c r="AB394" s="14"/>
      <c r="AC394" s="14"/>
      <c r="AD394" s="14"/>
      <c r="AE394" s="14"/>
      <c r="AT394" s="259" t="s">
        <v>139</v>
      </c>
      <c r="AU394" s="259" t="s">
        <v>84</v>
      </c>
      <c r="AV394" s="14" t="s">
        <v>84</v>
      </c>
      <c r="AW394" s="14" t="s">
        <v>35</v>
      </c>
      <c r="AX394" s="14" t="s">
        <v>74</v>
      </c>
      <c r="AY394" s="259" t="s">
        <v>126</v>
      </c>
    </row>
    <row r="395" s="15" customFormat="1">
      <c r="A395" s="15"/>
      <c r="B395" s="260"/>
      <c r="C395" s="261"/>
      <c r="D395" s="234" t="s">
        <v>139</v>
      </c>
      <c r="E395" s="262" t="s">
        <v>28</v>
      </c>
      <c r="F395" s="263" t="s">
        <v>155</v>
      </c>
      <c r="G395" s="261"/>
      <c r="H395" s="264">
        <v>134.19</v>
      </c>
      <c r="I395" s="265"/>
      <c r="J395" s="261"/>
      <c r="K395" s="261"/>
      <c r="L395" s="266"/>
      <c r="M395" s="267"/>
      <c r="N395" s="268"/>
      <c r="O395" s="268"/>
      <c r="P395" s="268"/>
      <c r="Q395" s="268"/>
      <c r="R395" s="268"/>
      <c r="S395" s="268"/>
      <c r="T395" s="269"/>
      <c r="U395" s="15"/>
      <c r="V395" s="15"/>
      <c r="W395" s="15"/>
      <c r="X395" s="15"/>
      <c r="Y395" s="15"/>
      <c r="Z395" s="15"/>
      <c r="AA395" s="15"/>
      <c r="AB395" s="15"/>
      <c r="AC395" s="15"/>
      <c r="AD395" s="15"/>
      <c r="AE395" s="15"/>
      <c r="AT395" s="270" t="s">
        <v>139</v>
      </c>
      <c r="AU395" s="270" t="s">
        <v>84</v>
      </c>
      <c r="AV395" s="15" t="s">
        <v>133</v>
      </c>
      <c r="AW395" s="15" t="s">
        <v>35</v>
      </c>
      <c r="AX395" s="15" t="s">
        <v>82</v>
      </c>
      <c r="AY395" s="270" t="s">
        <v>126</v>
      </c>
    </row>
    <row r="396" s="2" customFormat="1" ht="16.5" customHeight="1">
      <c r="A396" s="40"/>
      <c r="B396" s="41"/>
      <c r="C396" s="221" t="s">
        <v>410</v>
      </c>
      <c r="D396" s="221" t="s">
        <v>128</v>
      </c>
      <c r="E396" s="222" t="s">
        <v>1089</v>
      </c>
      <c r="F396" s="223" t="s">
        <v>1090</v>
      </c>
      <c r="G396" s="224" t="s">
        <v>131</v>
      </c>
      <c r="H396" s="225">
        <v>21.600000000000001</v>
      </c>
      <c r="I396" s="226"/>
      <c r="J396" s="227">
        <f>ROUND(I396*H396,2)</f>
        <v>0</v>
      </c>
      <c r="K396" s="223" t="s">
        <v>132</v>
      </c>
      <c r="L396" s="46"/>
      <c r="M396" s="228" t="s">
        <v>28</v>
      </c>
      <c r="N396" s="229" t="s">
        <v>47</v>
      </c>
      <c r="O396" s="87"/>
      <c r="P396" s="230">
        <f>O396*H396</f>
        <v>0</v>
      </c>
      <c r="Q396" s="230">
        <v>0.31879000000000002</v>
      </c>
      <c r="R396" s="230">
        <f>Q396*H396</f>
        <v>6.8858640000000007</v>
      </c>
      <c r="S396" s="230">
        <v>0</v>
      </c>
      <c r="T396" s="231">
        <f>S396*H396</f>
        <v>0</v>
      </c>
      <c r="U396" s="40"/>
      <c r="V396" s="40"/>
      <c r="W396" s="40"/>
      <c r="X396" s="40"/>
      <c r="Y396" s="40"/>
      <c r="Z396" s="40"/>
      <c r="AA396" s="40"/>
      <c r="AB396" s="40"/>
      <c r="AC396" s="40"/>
      <c r="AD396" s="40"/>
      <c r="AE396" s="40"/>
      <c r="AR396" s="232" t="s">
        <v>133</v>
      </c>
      <c r="AT396" s="232" t="s">
        <v>128</v>
      </c>
      <c r="AU396" s="232" t="s">
        <v>84</v>
      </c>
      <c r="AY396" s="19" t="s">
        <v>126</v>
      </c>
      <c r="BE396" s="233">
        <f>IF(N396="základní",J396,0)</f>
        <v>0</v>
      </c>
      <c r="BF396" s="233">
        <f>IF(N396="snížená",J396,0)</f>
        <v>0</v>
      </c>
      <c r="BG396" s="233">
        <f>IF(N396="zákl. přenesená",J396,0)</f>
        <v>0</v>
      </c>
      <c r="BH396" s="233">
        <f>IF(N396="sníž. přenesená",J396,0)</f>
        <v>0</v>
      </c>
      <c r="BI396" s="233">
        <f>IF(N396="nulová",J396,0)</f>
        <v>0</v>
      </c>
      <c r="BJ396" s="19" t="s">
        <v>133</v>
      </c>
      <c r="BK396" s="233">
        <f>ROUND(I396*H396,2)</f>
        <v>0</v>
      </c>
      <c r="BL396" s="19" t="s">
        <v>133</v>
      </c>
      <c r="BM396" s="232" t="s">
        <v>1091</v>
      </c>
    </row>
    <row r="397" s="2" customFormat="1">
      <c r="A397" s="40"/>
      <c r="B397" s="41"/>
      <c r="C397" s="42"/>
      <c r="D397" s="234" t="s">
        <v>135</v>
      </c>
      <c r="E397" s="42"/>
      <c r="F397" s="235" t="s">
        <v>1092</v>
      </c>
      <c r="G397" s="42"/>
      <c r="H397" s="42"/>
      <c r="I397" s="139"/>
      <c r="J397" s="42"/>
      <c r="K397" s="42"/>
      <c r="L397" s="46"/>
      <c r="M397" s="236"/>
      <c r="N397" s="237"/>
      <c r="O397" s="87"/>
      <c r="P397" s="87"/>
      <c r="Q397" s="87"/>
      <c r="R397" s="87"/>
      <c r="S397" s="87"/>
      <c r="T397" s="88"/>
      <c r="U397" s="40"/>
      <c r="V397" s="40"/>
      <c r="W397" s="40"/>
      <c r="X397" s="40"/>
      <c r="Y397" s="40"/>
      <c r="Z397" s="40"/>
      <c r="AA397" s="40"/>
      <c r="AB397" s="40"/>
      <c r="AC397" s="40"/>
      <c r="AD397" s="40"/>
      <c r="AE397" s="40"/>
      <c r="AT397" s="19" t="s">
        <v>135</v>
      </c>
      <c r="AU397" s="19" t="s">
        <v>84</v>
      </c>
    </row>
    <row r="398" s="2" customFormat="1">
      <c r="A398" s="40"/>
      <c r="B398" s="41"/>
      <c r="C398" s="42"/>
      <c r="D398" s="234" t="s">
        <v>137</v>
      </c>
      <c r="E398" s="42"/>
      <c r="F398" s="238" t="s">
        <v>828</v>
      </c>
      <c r="G398" s="42"/>
      <c r="H398" s="42"/>
      <c r="I398" s="139"/>
      <c r="J398" s="42"/>
      <c r="K398" s="42"/>
      <c r="L398" s="46"/>
      <c r="M398" s="236"/>
      <c r="N398" s="237"/>
      <c r="O398" s="87"/>
      <c r="P398" s="87"/>
      <c r="Q398" s="87"/>
      <c r="R398" s="87"/>
      <c r="S398" s="87"/>
      <c r="T398" s="88"/>
      <c r="U398" s="40"/>
      <c r="V398" s="40"/>
      <c r="W398" s="40"/>
      <c r="X398" s="40"/>
      <c r="Y398" s="40"/>
      <c r="Z398" s="40"/>
      <c r="AA398" s="40"/>
      <c r="AB398" s="40"/>
      <c r="AC398" s="40"/>
      <c r="AD398" s="40"/>
      <c r="AE398" s="40"/>
      <c r="AT398" s="19" t="s">
        <v>137</v>
      </c>
      <c r="AU398" s="19" t="s">
        <v>84</v>
      </c>
    </row>
    <row r="399" s="13" customFormat="1">
      <c r="A399" s="13"/>
      <c r="B399" s="239"/>
      <c r="C399" s="240"/>
      <c r="D399" s="234" t="s">
        <v>139</v>
      </c>
      <c r="E399" s="241" t="s">
        <v>28</v>
      </c>
      <c r="F399" s="242" t="s">
        <v>1093</v>
      </c>
      <c r="G399" s="240"/>
      <c r="H399" s="241" t="s">
        <v>28</v>
      </c>
      <c r="I399" s="243"/>
      <c r="J399" s="240"/>
      <c r="K399" s="240"/>
      <c r="L399" s="244"/>
      <c r="M399" s="245"/>
      <c r="N399" s="246"/>
      <c r="O399" s="246"/>
      <c r="P399" s="246"/>
      <c r="Q399" s="246"/>
      <c r="R399" s="246"/>
      <c r="S399" s="246"/>
      <c r="T399" s="247"/>
      <c r="U399" s="13"/>
      <c r="V399" s="13"/>
      <c r="W399" s="13"/>
      <c r="X399" s="13"/>
      <c r="Y399" s="13"/>
      <c r="Z399" s="13"/>
      <c r="AA399" s="13"/>
      <c r="AB399" s="13"/>
      <c r="AC399" s="13"/>
      <c r="AD399" s="13"/>
      <c r="AE399" s="13"/>
      <c r="AT399" s="248" t="s">
        <v>139</v>
      </c>
      <c r="AU399" s="248" t="s">
        <v>84</v>
      </c>
      <c r="AV399" s="13" t="s">
        <v>82</v>
      </c>
      <c r="AW399" s="13" t="s">
        <v>35</v>
      </c>
      <c r="AX399" s="13" t="s">
        <v>74</v>
      </c>
      <c r="AY399" s="248" t="s">
        <v>126</v>
      </c>
    </row>
    <row r="400" s="13" customFormat="1">
      <c r="A400" s="13"/>
      <c r="B400" s="239"/>
      <c r="C400" s="240"/>
      <c r="D400" s="234" t="s">
        <v>139</v>
      </c>
      <c r="E400" s="241" t="s">
        <v>28</v>
      </c>
      <c r="F400" s="242" t="s">
        <v>1094</v>
      </c>
      <c r="G400" s="240"/>
      <c r="H400" s="241" t="s">
        <v>28</v>
      </c>
      <c r="I400" s="243"/>
      <c r="J400" s="240"/>
      <c r="K400" s="240"/>
      <c r="L400" s="244"/>
      <c r="M400" s="245"/>
      <c r="N400" s="246"/>
      <c r="O400" s="246"/>
      <c r="P400" s="246"/>
      <c r="Q400" s="246"/>
      <c r="R400" s="246"/>
      <c r="S400" s="246"/>
      <c r="T400" s="247"/>
      <c r="U400" s="13"/>
      <c r="V400" s="13"/>
      <c r="W400" s="13"/>
      <c r="X400" s="13"/>
      <c r="Y400" s="13"/>
      <c r="Z400" s="13"/>
      <c r="AA400" s="13"/>
      <c r="AB400" s="13"/>
      <c r="AC400" s="13"/>
      <c r="AD400" s="13"/>
      <c r="AE400" s="13"/>
      <c r="AT400" s="248" t="s">
        <v>139</v>
      </c>
      <c r="AU400" s="248" t="s">
        <v>84</v>
      </c>
      <c r="AV400" s="13" t="s">
        <v>82</v>
      </c>
      <c r="AW400" s="13" t="s">
        <v>35</v>
      </c>
      <c r="AX400" s="13" t="s">
        <v>74</v>
      </c>
      <c r="AY400" s="248" t="s">
        <v>126</v>
      </c>
    </row>
    <row r="401" s="14" customFormat="1">
      <c r="A401" s="14"/>
      <c r="B401" s="249"/>
      <c r="C401" s="250"/>
      <c r="D401" s="234" t="s">
        <v>139</v>
      </c>
      <c r="E401" s="251" t="s">
        <v>28</v>
      </c>
      <c r="F401" s="252" t="s">
        <v>1053</v>
      </c>
      <c r="G401" s="250"/>
      <c r="H401" s="253">
        <v>17.399999999999999</v>
      </c>
      <c r="I401" s="254"/>
      <c r="J401" s="250"/>
      <c r="K401" s="250"/>
      <c r="L401" s="255"/>
      <c r="M401" s="256"/>
      <c r="N401" s="257"/>
      <c r="O401" s="257"/>
      <c r="P401" s="257"/>
      <c r="Q401" s="257"/>
      <c r="R401" s="257"/>
      <c r="S401" s="257"/>
      <c r="T401" s="258"/>
      <c r="U401" s="14"/>
      <c r="V401" s="14"/>
      <c r="W401" s="14"/>
      <c r="X401" s="14"/>
      <c r="Y401" s="14"/>
      <c r="Z401" s="14"/>
      <c r="AA401" s="14"/>
      <c r="AB401" s="14"/>
      <c r="AC401" s="14"/>
      <c r="AD401" s="14"/>
      <c r="AE401" s="14"/>
      <c r="AT401" s="259" t="s">
        <v>139</v>
      </c>
      <c r="AU401" s="259" t="s">
        <v>84</v>
      </c>
      <c r="AV401" s="14" t="s">
        <v>84</v>
      </c>
      <c r="AW401" s="14" t="s">
        <v>35</v>
      </c>
      <c r="AX401" s="14" t="s">
        <v>74</v>
      </c>
      <c r="AY401" s="259" t="s">
        <v>126</v>
      </c>
    </row>
    <row r="402" s="13" customFormat="1">
      <c r="A402" s="13"/>
      <c r="B402" s="239"/>
      <c r="C402" s="240"/>
      <c r="D402" s="234" t="s">
        <v>139</v>
      </c>
      <c r="E402" s="241" t="s">
        <v>28</v>
      </c>
      <c r="F402" s="242" t="s">
        <v>1095</v>
      </c>
      <c r="G402" s="240"/>
      <c r="H402" s="241" t="s">
        <v>28</v>
      </c>
      <c r="I402" s="243"/>
      <c r="J402" s="240"/>
      <c r="K402" s="240"/>
      <c r="L402" s="244"/>
      <c r="M402" s="245"/>
      <c r="N402" s="246"/>
      <c r="O402" s="246"/>
      <c r="P402" s="246"/>
      <c r="Q402" s="246"/>
      <c r="R402" s="246"/>
      <c r="S402" s="246"/>
      <c r="T402" s="247"/>
      <c r="U402" s="13"/>
      <c r="V402" s="13"/>
      <c r="W402" s="13"/>
      <c r="X402" s="13"/>
      <c r="Y402" s="13"/>
      <c r="Z402" s="13"/>
      <c r="AA402" s="13"/>
      <c r="AB402" s="13"/>
      <c r="AC402" s="13"/>
      <c r="AD402" s="13"/>
      <c r="AE402" s="13"/>
      <c r="AT402" s="248" t="s">
        <v>139</v>
      </c>
      <c r="AU402" s="248" t="s">
        <v>84</v>
      </c>
      <c r="AV402" s="13" t="s">
        <v>82</v>
      </c>
      <c r="AW402" s="13" t="s">
        <v>35</v>
      </c>
      <c r="AX402" s="13" t="s">
        <v>74</v>
      </c>
      <c r="AY402" s="248" t="s">
        <v>126</v>
      </c>
    </row>
    <row r="403" s="14" customFormat="1">
      <c r="A403" s="14"/>
      <c r="B403" s="249"/>
      <c r="C403" s="250"/>
      <c r="D403" s="234" t="s">
        <v>139</v>
      </c>
      <c r="E403" s="251" t="s">
        <v>28</v>
      </c>
      <c r="F403" s="252" t="s">
        <v>1048</v>
      </c>
      <c r="G403" s="250"/>
      <c r="H403" s="253">
        <v>4.2000000000000002</v>
      </c>
      <c r="I403" s="254"/>
      <c r="J403" s="250"/>
      <c r="K403" s="250"/>
      <c r="L403" s="255"/>
      <c r="M403" s="256"/>
      <c r="N403" s="257"/>
      <c r="O403" s="257"/>
      <c r="P403" s="257"/>
      <c r="Q403" s="257"/>
      <c r="R403" s="257"/>
      <c r="S403" s="257"/>
      <c r="T403" s="258"/>
      <c r="U403" s="14"/>
      <c r="V403" s="14"/>
      <c r="W403" s="14"/>
      <c r="X403" s="14"/>
      <c r="Y403" s="14"/>
      <c r="Z403" s="14"/>
      <c r="AA403" s="14"/>
      <c r="AB403" s="14"/>
      <c r="AC403" s="14"/>
      <c r="AD403" s="14"/>
      <c r="AE403" s="14"/>
      <c r="AT403" s="259" t="s">
        <v>139</v>
      </c>
      <c r="AU403" s="259" t="s">
        <v>84</v>
      </c>
      <c r="AV403" s="14" t="s">
        <v>84</v>
      </c>
      <c r="AW403" s="14" t="s">
        <v>35</v>
      </c>
      <c r="AX403" s="14" t="s">
        <v>74</v>
      </c>
      <c r="AY403" s="259" t="s">
        <v>126</v>
      </c>
    </row>
    <row r="404" s="15" customFormat="1">
      <c r="A404" s="15"/>
      <c r="B404" s="260"/>
      <c r="C404" s="261"/>
      <c r="D404" s="234" t="s">
        <v>139</v>
      </c>
      <c r="E404" s="262" t="s">
        <v>28</v>
      </c>
      <c r="F404" s="263" t="s">
        <v>155</v>
      </c>
      <c r="G404" s="261"/>
      <c r="H404" s="264">
        <v>21.600000000000001</v>
      </c>
      <c r="I404" s="265"/>
      <c r="J404" s="261"/>
      <c r="K404" s="261"/>
      <c r="L404" s="266"/>
      <c r="M404" s="267"/>
      <c r="N404" s="268"/>
      <c r="O404" s="268"/>
      <c r="P404" s="268"/>
      <c r="Q404" s="268"/>
      <c r="R404" s="268"/>
      <c r="S404" s="268"/>
      <c r="T404" s="269"/>
      <c r="U404" s="15"/>
      <c r="V404" s="15"/>
      <c r="W404" s="15"/>
      <c r="X404" s="15"/>
      <c r="Y404" s="15"/>
      <c r="Z404" s="15"/>
      <c r="AA404" s="15"/>
      <c r="AB404" s="15"/>
      <c r="AC404" s="15"/>
      <c r="AD404" s="15"/>
      <c r="AE404" s="15"/>
      <c r="AT404" s="270" t="s">
        <v>139</v>
      </c>
      <c r="AU404" s="270" t="s">
        <v>84</v>
      </c>
      <c r="AV404" s="15" t="s">
        <v>133</v>
      </c>
      <c r="AW404" s="15" t="s">
        <v>35</v>
      </c>
      <c r="AX404" s="15" t="s">
        <v>82</v>
      </c>
      <c r="AY404" s="270" t="s">
        <v>126</v>
      </c>
    </row>
    <row r="405" s="2" customFormat="1" ht="16.5" customHeight="1">
      <c r="A405" s="40"/>
      <c r="B405" s="41"/>
      <c r="C405" s="221" t="s">
        <v>416</v>
      </c>
      <c r="D405" s="221" t="s">
        <v>128</v>
      </c>
      <c r="E405" s="222" t="s">
        <v>1096</v>
      </c>
      <c r="F405" s="223" t="s">
        <v>1097</v>
      </c>
      <c r="G405" s="224" t="s">
        <v>144</v>
      </c>
      <c r="H405" s="225">
        <v>11.369999999999999</v>
      </c>
      <c r="I405" s="226"/>
      <c r="J405" s="227">
        <f>ROUND(I405*H405,2)</f>
        <v>0</v>
      </c>
      <c r="K405" s="223" t="s">
        <v>132</v>
      </c>
      <c r="L405" s="46"/>
      <c r="M405" s="228" t="s">
        <v>28</v>
      </c>
      <c r="N405" s="229" t="s">
        <v>47</v>
      </c>
      <c r="O405" s="87"/>
      <c r="P405" s="230">
        <f>O405*H405</f>
        <v>0</v>
      </c>
      <c r="Q405" s="230">
        <v>1.9967999999999999</v>
      </c>
      <c r="R405" s="230">
        <f>Q405*H405</f>
        <v>22.703615999999997</v>
      </c>
      <c r="S405" s="230">
        <v>0</v>
      </c>
      <c r="T405" s="231">
        <f>S405*H405</f>
        <v>0</v>
      </c>
      <c r="U405" s="40"/>
      <c r="V405" s="40"/>
      <c r="W405" s="40"/>
      <c r="X405" s="40"/>
      <c r="Y405" s="40"/>
      <c r="Z405" s="40"/>
      <c r="AA405" s="40"/>
      <c r="AB405" s="40"/>
      <c r="AC405" s="40"/>
      <c r="AD405" s="40"/>
      <c r="AE405" s="40"/>
      <c r="AR405" s="232" t="s">
        <v>133</v>
      </c>
      <c r="AT405" s="232" t="s">
        <v>128</v>
      </c>
      <c r="AU405" s="232" t="s">
        <v>84</v>
      </c>
      <c r="AY405" s="19" t="s">
        <v>126</v>
      </c>
      <c r="BE405" s="233">
        <f>IF(N405="základní",J405,0)</f>
        <v>0</v>
      </c>
      <c r="BF405" s="233">
        <f>IF(N405="snížená",J405,0)</f>
        <v>0</v>
      </c>
      <c r="BG405" s="233">
        <f>IF(N405="zákl. přenesená",J405,0)</f>
        <v>0</v>
      </c>
      <c r="BH405" s="233">
        <f>IF(N405="sníž. přenesená",J405,0)</f>
        <v>0</v>
      </c>
      <c r="BI405" s="233">
        <f>IF(N405="nulová",J405,0)</f>
        <v>0</v>
      </c>
      <c r="BJ405" s="19" t="s">
        <v>133</v>
      </c>
      <c r="BK405" s="233">
        <f>ROUND(I405*H405,2)</f>
        <v>0</v>
      </c>
      <c r="BL405" s="19" t="s">
        <v>133</v>
      </c>
      <c r="BM405" s="232" t="s">
        <v>1098</v>
      </c>
    </row>
    <row r="406" s="2" customFormat="1">
      <c r="A406" s="40"/>
      <c r="B406" s="41"/>
      <c r="C406" s="42"/>
      <c r="D406" s="234" t="s">
        <v>135</v>
      </c>
      <c r="E406" s="42"/>
      <c r="F406" s="235" t="s">
        <v>1099</v>
      </c>
      <c r="G406" s="42"/>
      <c r="H406" s="42"/>
      <c r="I406" s="139"/>
      <c r="J406" s="42"/>
      <c r="K406" s="42"/>
      <c r="L406" s="46"/>
      <c r="M406" s="236"/>
      <c r="N406" s="237"/>
      <c r="O406" s="87"/>
      <c r="P406" s="87"/>
      <c r="Q406" s="87"/>
      <c r="R406" s="87"/>
      <c r="S406" s="87"/>
      <c r="T406" s="88"/>
      <c r="U406" s="40"/>
      <c r="V406" s="40"/>
      <c r="W406" s="40"/>
      <c r="X406" s="40"/>
      <c r="Y406" s="40"/>
      <c r="Z406" s="40"/>
      <c r="AA406" s="40"/>
      <c r="AB406" s="40"/>
      <c r="AC406" s="40"/>
      <c r="AD406" s="40"/>
      <c r="AE406" s="40"/>
      <c r="AT406" s="19" t="s">
        <v>135</v>
      </c>
      <c r="AU406" s="19" t="s">
        <v>84</v>
      </c>
    </row>
    <row r="407" s="2" customFormat="1">
      <c r="A407" s="40"/>
      <c r="B407" s="41"/>
      <c r="C407" s="42"/>
      <c r="D407" s="234" t="s">
        <v>137</v>
      </c>
      <c r="E407" s="42"/>
      <c r="F407" s="238" t="s">
        <v>1100</v>
      </c>
      <c r="G407" s="42"/>
      <c r="H407" s="42"/>
      <c r="I407" s="139"/>
      <c r="J407" s="42"/>
      <c r="K407" s="42"/>
      <c r="L407" s="46"/>
      <c r="M407" s="236"/>
      <c r="N407" s="237"/>
      <c r="O407" s="87"/>
      <c r="P407" s="87"/>
      <c r="Q407" s="87"/>
      <c r="R407" s="87"/>
      <c r="S407" s="87"/>
      <c r="T407" s="88"/>
      <c r="U407" s="40"/>
      <c r="V407" s="40"/>
      <c r="W407" s="40"/>
      <c r="X407" s="40"/>
      <c r="Y407" s="40"/>
      <c r="Z407" s="40"/>
      <c r="AA407" s="40"/>
      <c r="AB407" s="40"/>
      <c r="AC407" s="40"/>
      <c r="AD407" s="40"/>
      <c r="AE407" s="40"/>
      <c r="AT407" s="19" t="s">
        <v>137</v>
      </c>
      <c r="AU407" s="19" t="s">
        <v>84</v>
      </c>
    </row>
    <row r="408" s="13" customFormat="1">
      <c r="A408" s="13"/>
      <c r="B408" s="239"/>
      <c r="C408" s="240"/>
      <c r="D408" s="234" t="s">
        <v>139</v>
      </c>
      <c r="E408" s="241" t="s">
        <v>28</v>
      </c>
      <c r="F408" s="242" t="s">
        <v>1101</v>
      </c>
      <c r="G408" s="240"/>
      <c r="H408" s="241" t="s">
        <v>28</v>
      </c>
      <c r="I408" s="243"/>
      <c r="J408" s="240"/>
      <c r="K408" s="240"/>
      <c r="L408" s="244"/>
      <c r="M408" s="245"/>
      <c r="N408" s="246"/>
      <c r="O408" s="246"/>
      <c r="P408" s="246"/>
      <c r="Q408" s="246"/>
      <c r="R408" s="246"/>
      <c r="S408" s="246"/>
      <c r="T408" s="247"/>
      <c r="U408" s="13"/>
      <c r="V408" s="13"/>
      <c r="W408" s="13"/>
      <c r="X408" s="13"/>
      <c r="Y408" s="13"/>
      <c r="Z408" s="13"/>
      <c r="AA408" s="13"/>
      <c r="AB408" s="13"/>
      <c r="AC408" s="13"/>
      <c r="AD408" s="13"/>
      <c r="AE408" s="13"/>
      <c r="AT408" s="248" t="s">
        <v>139</v>
      </c>
      <c r="AU408" s="248" t="s">
        <v>84</v>
      </c>
      <c r="AV408" s="13" t="s">
        <v>82</v>
      </c>
      <c r="AW408" s="13" t="s">
        <v>35</v>
      </c>
      <c r="AX408" s="13" t="s">
        <v>74</v>
      </c>
      <c r="AY408" s="248" t="s">
        <v>126</v>
      </c>
    </row>
    <row r="409" s="13" customFormat="1">
      <c r="A409" s="13"/>
      <c r="B409" s="239"/>
      <c r="C409" s="240"/>
      <c r="D409" s="234" t="s">
        <v>139</v>
      </c>
      <c r="E409" s="241" t="s">
        <v>28</v>
      </c>
      <c r="F409" s="242" t="s">
        <v>975</v>
      </c>
      <c r="G409" s="240"/>
      <c r="H409" s="241" t="s">
        <v>28</v>
      </c>
      <c r="I409" s="243"/>
      <c r="J409" s="240"/>
      <c r="K409" s="240"/>
      <c r="L409" s="244"/>
      <c r="M409" s="245"/>
      <c r="N409" s="246"/>
      <c r="O409" s="246"/>
      <c r="P409" s="246"/>
      <c r="Q409" s="246"/>
      <c r="R409" s="246"/>
      <c r="S409" s="246"/>
      <c r="T409" s="247"/>
      <c r="U409" s="13"/>
      <c r="V409" s="13"/>
      <c r="W409" s="13"/>
      <c r="X409" s="13"/>
      <c r="Y409" s="13"/>
      <c r="Z409" s="13"/>
      <c r="AA409" s="13"/>
      <c r="AB409" s="13"/>
      <c r="AC409" s="13"/>
      <c r="AD409" s="13"/>
      <c r="AE409" s="13"/>
      <c r="AT409" s="248" t="s">
        <v>139</v>
      </c>
      <c r="AU409" s="248" t="s">
        <v>84</v>
      </c>
      <c r="AV409" s="13" t="s">
        <v>82</v>
      </c>
      <c r="AW409" s="13" t="s">
        <v>35</v>
      </c>
      <c r="AX409" s="13" t="s">
        <v>74</v>
      </c>
      <c r="AY409" s="248" t="s">
        <v>126</v>
      </c>
    </row>
    <row r="410" s="14" customFormat="1">
      <c r="A410" s="14"/>
      <c r="B410" s="249"/>
      <c r="C410" s="250"/>
      <c r="D410" s="234" t="s">
        <v>139</v>
      </c>
      <c r="E410" s="251" t="s">
        <v>28</v>
      </c>
      <c r="F410" s="252" t="s">
        <v>1102</v>
      </c>
      <c r="G410" s="250"/>
      <c r="H410" s="253">
        <v>9.5700000000000003</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139</v>
      </c>
      <c r="AU410" s="259" t="s">
        <v>84</v>
      </c>
      <c r="AV410" s="14" t="s">
        <v>84</v>
      </c>
      <c r="AW410" s="14" t="s">
        <v>35</v>
      </c>
      <c r="AX410" s="14" t="s">
        <v>74</v>
      </c>
      <c r="AY410" s="259" t="s">
        <v>126</v>
      </c>
    </row>
    <row r="411" s="13" customFormat="1">
      <c r="A411" s="13"/>
      <c r="B411" s="239"/>
      <c r="C411" s="240"/>
      <c r="D411" s="234" t="s">
        <v>139</v>
      </c>
      <c r="E411" s="241" t="s">
        <v>28</v>
      </c>
      <c r="F411" s="242" t="s">
        <v>1103</v>
      </c>
      <c r="G411" s="240"/>
      <c r="H411" s="241" t="s">
        <v>28</v>
      </c>
      <c r="I411" s="243"/>
      <c r="J411" s="240"/>
      <c r="K411" s="240"/>
      <c r="L411" s="244"/>
      <c r="M411" s="245"/>
      <c r="N411" s="246"/>
      <c r="O411" s="246"/>
      <c r="P411" s="246"/>
      <c r="Q411" s="246"/>
      <c r="R411" s="246"/>
      <c r="S411" s="246"/>
      <c r="T411" s="247"/>
      <c r="U411" s="13"/>
      <c r="V411" s="13"/>
      <c r="W411" s="13"/>
      <c r="X411" s="13"/>
      <c r="Y411" s="13"/>
      <c r="Z411" s="13"/>
      <c r="AA411" s="13"/>
      <c r="AB411" s="13"/>
      <c r="AC411" s="13"/>
      <c r="AD411" s="13"/>
      <c r="AE411" s="13"/>
      <c r="AT411" s="248" t="s">
        <v>139</v>
      </c>
      <c r="AU411" s="248" t="s">
        <v>84</v>
      </c>
      <c r="AV411" s="13" t="s">
        <v>82</v>
      </c>
      <c r="AW411" s="13" t="s">
        <v>35</v>
      </c>
      <c r="AX411" s="13" t="s">
        <v>74</v>
      </c>
      <c r="AY411" s="248" t="s">
        <v>126</v>
      </c>
    </row>
    <row r="412" s="14" customFormat="1">
      <c r="A412" s="14"/>
      <c r="B412" s="249"/>
      <c r="C412" s="250"/>
      <c r="D412" s="234" t="s">
        <v>139</v>
      </c>
      <c r="E412" s="251" t="s">
        <v>28</v>
      </c>
      <c r="F412" s="252" t="s">
        <v>1104</v>
      </c>
      <c r="G412" s="250"/>
      <c r="H412" s="253">
        <v>1.8</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139</v>
      </c>
      <c r="AU412" s="259" t="s">
        <v>84</v>
      </c>
      <c r="AV412" s="14" t="s">
        <v>84</v>
      </c>
      <c r="AW412" s="14" t="s">
        <v>35</v>
      </c>
      <c r="AX412" s="14" t="s">
        <v>74</v>
      </c>
      <c r="AY412" s="259" t="s">
        <v>126</v>
      </c>
    </row>
    <row r="413" s="15" customFormat="1">
      <c r="A413" s="15"/>
      <c r="B413" s="260"/>
      <c r="C413" s="261"/>
      <c r="D413" s="234" t="s">
        <v>139</v>
      </c>
      <c r="E413" s="262" t="s">
        <v>28</v>
      </c>
      <c r="F413" s="263" t="s">
        <v>155</v>
      </c>
      <c r="G413" s="261"/>
      <c r="H413" s="264">
        <v>11.369999999999999</v>
      </c>
      <c r="I413" s="265"/>
      <c r="J413" s="261"/>
      <c r="K413" s="261"/>
      <c r="L413" s="266"/>
      <c r="M413" s="267"/>
      <c r="N413" s="268"/>
      <c r="O413" s="268"/>
      <c r="P413" s="268"/>
      <c r="Q413" s="268"/>
      <c r="R413" s="268"/>
      <c r="S413" s="268"/>
      <c r="T413" s="269"/>
      <c r="U413" s="15"/>
      <c r="V413" s="15"/>
      <c r="W413" s="15"/>
      <c r="X413" s="15"/>
      <c r="Y413" s="15"/>
      <c r="Z413" s="15"/>
      <c r="AA413" s="15"/>
      <c r="AB413" s="15"/>
      <c r="AC413" s="15"/>
      <c r="AD413" s="15"/>
      <c r="AE413" s="15"/>
      <c r="AT413" s="270" t="s">
        <v>139</v>
      </c>
      <c r="AU413" s="270" t="s">
        <v>84</v>
      </c>
      <c r="AV413" s="15" t="s">
        <v>133</v>
      </c>
      <c r="AW413" s="15" t="s">
        <v>35</v>
      </c>
      <c r="AX413" s="15" t="s">
        <v>82</v>
      </c>
      <c r="AY413" s="270" t="s">
        <v>126</v>
      </c>
    </row>
    <row r="414" s="2" customFormat="1" ht="16.5" customHeight="1">
      <c r="A414" s="40"/>
      <c r="B414" s="41"/>
      <c r="C414" s="221" t="s">
        <v>423</v>
      </c>
      <c r="D414" s="221" t="s">
        <v>128</v>
      </c>
      <c r="E414" s="222" t="s">
        <v>1105</v>
      </c>
      <c r="F414" s="223" t="s">
        <v>1106</v>
      </c>
      <c r="G414" s="224" t="s">
        <v>131</v>
      </c>
      <c r="H414" s="225">
        <v>19.800000000000001</v>
      </c>
      <c r="I414" s="226"/>
      <c r="J414" s="227">
        <f>ROUND(I414*H414,2)</f>
        <v>0</v>
      </c>
      <c r="K414" s="223" t="s">
        <v>132</v>
      </c>
      <c r="L414" s="46"/>
      <c r="M414" s="228" t="s">
        <v>28</v>
      </c>
      <c r="N414" s="229" t="s">
        <v>47</v>
      </c>
      <c r="O414" s="87"/>
      <c r="P414" s="230">
        <f>O414*H414</f>
        <v>0</v>
      </c>
      <c r="Q414" s="230">
        <v>0</v>
      </c>
      <c r="R414" s="230">
        <f>Q414*H414</f>
        <v>0</v>
      </c>
      <c r="S414" s="230">
        <v>0</v>
      </c>
      <c r="T414" s="231">
        <f>S414*H414</f>
        <v>0</v>
      </c>
      <c r="U414" s="40"/>
      <c r="V414" s="40"/>
      <c r="W414" s="40"/>
      <c r="X414" s="40"/>
      <c r="Y414" s="40"/>
      <c r="Z414" s="40"/>
      <c r="AA414" s="40"/>
      <c r="AB414" s="40"/>
      <c r="AC414" s="40"/>
      <c r="AD414" s="40"/>
      <c r="AE414" s="40"/>
      <c r="AR414" s="232" t="s">
        <v>133</v>
      </c>
      <c r="AT414" s="232" t="s">
        <v>128</v>
      </c>
      <c r="AU414" s="232" t="s">
        <v>84</v>
      </c>
      <c r="AY414" s="19" t="s">
        <v>126</v>
      </c>
      <c r="BE414" s="233">
        <f>IF(N414="základní",J414,0)</f>
        <v>0</v>
      </c>
      <c r="BF414" s="233">
        <f>IF(N414="snížená",J414,0)</f>
        <v>0</v>
      </c>
      <c r="BG414" s="233">
        <f>IF(N414="zákl. přenesená",J414,0)</f>
        <v>0</v>
      </c>
      <c r="BH414" s="233">
        <f>IF(N414="sníž. přenesená",J414,0)</f>
        <v>0</v>
      </c>
      <c r="BI414" s="233">
        <f>IF(N414="nulová",J414,0)</f>
        <v>0</v>
      </c>
      <c r="BJ414" s="19" t="s">
        <v>133</v>
      </c>
      <c r="BK414" s="233">
        <f>ROUND(I414*H414,2)</f>
        <v>0</v>
      </c>
      <c r="BL414" s="19" t="s">
        <v>133</v>
      </c>
      <c r="BM414" s="232" t="s">
        <v>1107</v>
      </c>
    </row>
    <row r="415" s="2" customFormat="1">
      <c r="A415" s="40"/>
      <c r="B415" s="41"/>
      <c r="C415" s="42"/>
      <c r="D415" s="234" t="s">
        <v>135</v>
      </c>
      <c r="E415" s="42"/>
      <c r="F415" s="235" t="s">
        <v>1108</v>
      </c>
      <c r="G415" s="42"/>
      <c r="H415" s="42"/>
      <c r="I415" s="139"/>
      <c r="J415" s="42"/>
      <c r="K415" s="42"/>
      <c r="L415" s="46"/>
      <c r="M415" s="236"/>
      <c r="N415" s="237"/>
      <c r="O415" s="87"/>
      <c r="P415" s="87"/>
      <c r="Q415" s="87"/>
      <c r="R415" s="87"/>
      <c r="S415" s="87"/>
      <c r="T415" s="88"/>
      <c r="U415" s="40"/>
      <c r="V415" s="40"/>
      <c r="W415" s="40"/>
      <c r="X415" s="40"/>
      <c r="Y415" s="40"/>
      <c r="Z415" s="40"/>
      <c r="AA415" s="40"/>
      <c r="AB415" s="40"/>
      <c r="AC415" s="40"/>
      <c r="AD415" s="40"/>
      <c r="AE415" s="40"/>
      <c r="AT415" s="19" t="s">
        <v>135</v>
      </c>
      <c r="AU415" s="19" t="s">
        <v>84</v>
      </c>
    </row>
    <row r="416" s="2" customFormat="1">
      <c r="A416" s="40"/>
      <c r="B416" s="41"/>
      <c r="C416" s="42"/>
      <c r="D416" s="234" t="s">
        <v>137</v>
      </c>
      <c r="E416" s="42"/>
      <c r="F416" s="238" t="s">
        <v>1100</v>
      </c>
      <c r="G416" s="42"/>
      <c r="H416" s="42"/>
      <c r="I416" s="139"/>
      <c r="J416" s="42"/>
      <c r="K416" s="42"/>
      <c r="L416" s="46"/>
      <c r="M416" s="236"/>
      <c r="N416" s="237"/>
      <c r="O416" s="87"/>
      <c r="P416" s="87"/>
      <c r="Q416" s="87"/>
      <c r="R416" s="87"/>
      <c r="S416" s="87"/>
      <c r="T416" s="88"/>
      <c r="U416" s="40"/>
      <c r="V416" s="40"/>
      <c r="W416" s="40"/>
      <c r="X416" s="40"/>
      <c r="Y416" s="40"/>
      <c r="Z416" s="40"/>
      <c r="AA416" s="40"/>
      <c r="AB416" s="40"/>
      <c r="AC416" s="40"/>
      <c r="AD416" s="40"/>
      <c r="AE416" s="40"/>
      <c r="AT416" s="19" t="s">
        <v>137</v>
      </c>
      <c r="AU416" s="19" t="s">
        <v>84</v>
      </c>
    </row>
    <row r="417" s="13" customFormat="1">
      <c r="A417" s="13"/>
      <c r="B417" s="239"/>
      <c r="C417" s="240"/>
      <c r="D417" s="234" t="s">
        <v>139</v>
      </c>
      <c r="E417" s="241" t="s">
        <v>28</v>
      </c>
      <c r="F417" s="242" t="s">
        <v>1109</v>
      </c>
      <c r="G417" s="240"/>
      <c r="H417" s="241" t="s">
        <v>28</v>
      </c>
      <c r="I417" s="243"/>
      <c r="J417" s="240"/>
      <c r="K417" s="240"/>
      <c r="L417" s="244"/>
      <c r="M417" s="245"/>
      <c r="N417" s="246"/>
      <c r="O417" s="246"/>
      <c r="P417" s="246"/>
      <c r="Q417" s="246"/>
      <c r="R417" s="246"/>
      <c r="S417" s="246"/>
      <c r="T417" s="247"/>
      <c r="U417" s="13"/>
      <c r="V417" s="13"/>
      <c r="W417" s="13"/>
      <c r="X417" s="13"/>
      <c r="Y417" s="13"/>
      <c r="Z417" s="13"/>
      <c r="AA417" s="13"/>
      <c r="AB417" s="13"/>
      <c r="AC417" s="13"/>
      <c r="AD417" s="13"/>
      <c r="AE417" s="13"/>
      <c r="AT417" s="248" t="s">
        <v>139</v>
      </c>
      <c r="AU417" s="248" t="s">
        <v>84</v>
      </c>
      <c r="AV417" s="13" t="s">
        <v>82</v>
      </c>
      <c r="AW417" s="13" t="s">
        <v>35</v>
      </c>
      <c r="AX417" s="13" t="s">
        <v>74</v>
      </c>
      <c r="AY417" s="248" t="s">
        <v>126</v>
      </c>
    </row>
    <row r="418" s="13" customFormat="1">
      <c r="A418" s="13"/>
      <c r="B418" s="239"/>
      <c r="C418" s="240"/>
      <c r="D418" s="234" t="s">
        <v>139</v>
      </c>
      <c r="E418" s="241" t="s">
        <v>28</v>
      </c>
      <c r="F418" s="242" t="s">
        <v>975</v>
      </c>
      <c r="G418" s="240"/>
      <c r="H418" s="241" t="s">
        <v>28</v>
      </c>
      <c r="I418" s="243"/>
      <c r="J418" s="240"/>
      <c r="K418" s="240"/>
      <c r="L418" s="244"/>
      <c r="M418" s="245"/>
      <c r="N418" s="246"/>
      <c r="O418" s="246"/>
      <c r="P418" s="246"/>
      <c r="Q418" s="246"/>
      <c r="R418" s="246"/>
      <c r="S418" s="246"/>
      <c r="T418" s="247"/>
      <c r="U418" s="13"/>
      <c r="V418" s="13"/>
      <c r="W418" s="13"/>
      <c r="X418" s="13"/>
      <c r="Y418" s="13"/>
      <c r="Z418" s="13"/>
      <c r="AA418" s="13"/>
      <c r="AB418" s="13"/>
      <c r="AC418" s="13"/>
      <c r="AD418" s="13"/>
      <c r="AE418" s="13"/>
      <c r="AT418" s="248" t="s">
        <v>139</v>
      </c>
      <c r="AU418" s="248" t="s">
        <v>84</v>
      </c>
      <c r="AV418" s="13" t="s">
        <v>82</v>
      </c>
      <c r="AW418" s="13" t="s">
        <v>35</v>
      </c>
      <c r="AX418" s="13" t="s">
        <v>74</v>
      </c>
      <c r="AY418" s="248" t="s">
        <v>126</v>
      </c>
    </row>
    <row r="419" s="14" customFormat="1">
      <c r="A419" s="14"/>
      <c r="B419" s="249"/>
      <c r="C419" s="250"/>
      <c r="D419" s="234" t="s">
        <v>139</v>
      </c>
      <c r="E419" s="251" t="s">
        <v>28</v>
      </c>
      <c r="F419" s="252" t="s">
        <v>1053</v>
      </c>
      <c r="G419" s="250"/>
      <c r="H419" s="253">
        <v>17.399999999999999</v>
      </c>
      <c r="I419" s="254"/>
      <c r="J419" s="250"/>
      <c r="K419" s="250"/>
      <c r="L419" s="255"/>
      <c r="M419" s="256"/>
      <c r="N419" s="257"/>
      <c r="O419" s="257"/>
      <c r="P419" s="257"/>
      <c r="Q419" s="257"/>
      <c r="R419" s="257"/>
      <c r="S419" s="257"/>
      <c r="T419" s="258"/>
      <c r="U419" s="14"/>
      <c r="V419" s="14"/>
      <c r="W419" s="14"/>
      <c r="X419" s="14"/>
      <c r="Y419" s="14"/>
      <c r="Z419" s="14"/>
      <c r="AA419" s="14"/>
      <c r="AB419" s="14"/>
      <c r="AC419" s="14"/>
      <c r="AD419" s="14"/>
      <c r="AE419" s="14"/>
      <c r="AT419" s="259" t="s">
        <v>139</v>
      </c>
      <c r="AU419" s="259" t="s">
        <v>84</v>
      </c>
      <c r="AV419" s="14" t="s">
        <v>84</v>
      </c>
      <c r="AW419" s="14" t="s">
        <v>35</v>
      </c>
      <c r="AX419" s="14" t="s">
        <v>74</v>
      </c>
      <c r="AY419" s="259" t="s">
        <v>126</v>
      </c>
    </row>
    <row r="420" s="13" customFormat="1">
      <c r="A420" s="13"/>
      <c r="B420" s="239"/>
      <c r="C420" s="240"/>
      <c r="D420" s="234" t="s">
        <v>139</v>
      </c>
      <c r="E420" s="241" t="s">
        <v>28</v>
      </c>
      <c r="F420" s="242" t="s">
        <v>1103</v>
      </c>
      <c r="G420" s="240"/>
      <c r="H420" s="241" t="s">
        <v>28</v>
      </c>
      <c r="I420" s="243"/>
      <c r="J420" s="240"/>
      <c r="K420" s="240"/>
      <c r="L420" s="244"/>
      <c r="M420" s="245"/>
      <c r="N420" s="246"/>
      <c r="O420" s="246"/>
      <c r="P420" s="246"/>
      <c r="Q420" s="246"/>
      <c r="R420" s="246"/>
      <c r="S420" s="246"/>
      <c r="T420" s="247"/>
      <c r="U420" s="13"/>
      <c r="V420" s="13"/>
      <c r="W420" s="13"/>
      <c r="X420" s="13"/>
      <c r="Y420" s="13"/>
      <c r="Z420" s="13"/>
      <c r="AA420" s="13"/>
      <c r="AB420" s="13"/>
      <c r="AC420" s="13"/>
      <c r="AD420" s="13"/>
      <c r="AE420" s="13"/>
      <c r="AT420" s="248" t="s">
        <v>139</v>
      </c>
      <c r="AU420" s="248" t="s">
        <v>84</v>
      </c>
      <c r="AV420" s="13" t="s">
        <v>82</v>
      </c>
      <c r="AW420" s="13" t="s">
        <v>35</v>
      </c>
      <c r="AX420" s="13" t="s">
        <v>74</v>
      </c>
      <c r="AY420" s="248" t="s">
        <v>126</v>
      </c>
    </row>
    <row r="421" s="14" customFormat="1">
      <c r="A421" s="14"/>
      <c r="B421" s="249"/>
      <c r="C421" s="250"/>
      <c r="D421" s="234" t="s">
        <v>139</v>
      </c>
      <c r="E421" s="251" t="s">
        <v>28</v>
      </c>
      <c r="F421" s="252" t="s">
        <v>1110</v>
      </c>
      <c r="G421" s="250"/>
      <c r="H421" s="253">
        <v>2.3999999999999999</v>
      </c>
      <c r="I421" s="254"/>
      <c r="J421" s="250"/>
      <c r="K421" s="250"/>
      <c r="L421" s="255"/>
      <c r="M421" s="256"/>
      <c r="N421" s="257"/>
      <c r="O421" s="257"/>
      <c r="P421" s="257"/>
      <c r="Q421" s="257"/>
      <c r="R421" s="257"/>
      <c r="S421" s="257"/>
      <c r="T421" s="258"/>
      <c r="U421" s="14"/>
      <c r="V421" s="14"/>
      <c r="W421" s="14"/>
      <c r="X421" s="14"/>
      <c r="Y421" s="14"/>
      <c r="Z421" s="14"/>
      <c r="AA421" s="14"/>
      <c r="AB421" s="14"/>
      <c r="AC421" s="14"/>
      <c r="AD421" s="14"/>
      <c r="AE421" s="14"/>
      <c r="AT421" s="259" t="s">
        <v>139</v>
      </c>
      <c r="AU421" s="259" t="s">
        <v>84</v>
      </c>
      <c r="AV421" s="14" t="s">
        <v>84</v>
      </c>
      <c r="AW421" s="14" t="s">
        <v>35</v>
      </c>
      <c r="AX421" s="14" t="s">
        <v>74</v>
      </c>
      <c r="AY421" s="259" t="s">
        <v>126</v>
      </c>
    </row>
    <row r="422" s="15" customFormat="1">
      <c r="A422" s="15"/>
      <c r="B422" s="260"/>
      <c r="C422" s="261"/>
      <c r="D422" s="234" t="s">
        <v>139</v>
      </c>
      <c r="E422" s="262" t="s">
        <v>28</v>
      </c>
      <c r="F422" s="263" t="s">
        <v>155</v>
      </c>
      <c r="G422" s="261"/>
      <c r="H422" s="264">
        <v>19.800000000000001</v>
      </c>
      <c r="I422" s="265"/>
      <c r="J422" s="261"/>
      <c r="K422" s="261"/>
      <c r="L422" s="266"/>
      <c r="M422" s="267"/>
      <c r="N422" s="268"/>
      <c r="O422" s="268"/>
      <c r="P422" s="268"/>
      <c r="Q422" s="268"/>
      <c r="R422" s="268"/>
      <c r="S422" s="268"/>
      <c r="T422" s="269"/>
      <c r="U422" s="15"/>
      <c r="V422" s="15"/>
      <c r="W422" s="15"/>
      <c r="X422" s="15"/>
      <c r="Y422" s="15"/>
      <c r="Z422" s="15"/>
      <c r="AA422" s="15"/>
      <c r="AB422" s="15"/>
      <c r="AC422" s="15"/>
      <c r="AD422" s="15"/>
      <c r="AE422" s="15"/>
      <c r="AT422" s="270" t="s">
        <v>139</v>
      </c>
      <c r="AU422" s="270" t="s">
        <v>84</v>
      </c>
      <c r="AV422" s="15" t="s">
        <v>133</v>
      </c>
      <c r="AW422" s="15" t="s">
        <v>35</v>
      </c>
      <c r="AX422" s="15" t="s">
        <v>82</v>
      </c>
      <c r="AY422" s="270" t="s">
        <v>126</v>
      </c>
    </row>
    <row r="423" s="2" customFormat="1" ht="16.5" customHeight="1">
      <c r="A423" s="40"/>
      <c r="B423" s="41"/>
      <c r="C423" s="221" t="s">
        <v>427</v>
      </c>
      <c r="D423" s="221" t="s">
        <v>128</v>
      </c>
      <c r="E423" s="222" t="s">
        <v>1111</v>
      </c>
      <c r="F423" s="223" t="s">
        <v>1112</v>
      </c>
      <c r="G423" s="224" t="s">
        <v>144</v>
      </c>
      <c r="H423" s="225">
        <v>19.920000000000002</v>
      </c>
      <c r="I423" s="226"/>
      <c r="J423" s="227">
        <f>ROUND(I423*H423,2)</f>
        <v>0</v>
      </c>
      <c r="K423" s="223" t="s">
        <v>28</v>
      </c>
      <c r="L423" s="46"/>
      <c r="M423" s="228" t="s">
        <v>28</v>
      </c>
      <c r="N423" s="229" t="s">
        <v>47</v>
      </c>
      <c r="O423" s="87"/>
      <c r="P423" s="230">
        <f>O423*H423</f>
        <v>0</v>
      </c>
      <c r="Q423" s="230">
        <v>1.9967999999999999</v>
      </c>
      <c r="R423" s="230">
        <f>Q423*H423</f>
        <v>39.776256000000004</v>
      </c>
      <c r="S423" s="230">
        <v>0</v>
      </c>
      <c r="T423" s="231">
        <f>S423*H423</f>
        <v>0</v>
      </c>
      <c r="U423" s="40"/>
      <c r="V423" s="40"/>
      <c r="W423" s="40"/>
      <c r="X423" s="40"/>
      <c r="Y423" s="40"/>
      <c r="Z423" s="40"/>
      <c r="AA423" s="40"/>
      <c r="AB423" s="40"/>
      <c r="AC423" s="40"/>
      <c r="AD423" s="40"/>
      <c r="AE423" s="40"/>
      <c r="AR423" s="232" t="s">
        <v>133</v>
      </c>
      <c r="AT423" s="232" t="s">
        <v>128</v>
      </c>
      <c r="AU423" s="232" t="s">
        <v>84</v>
      </c>
      <c r="AY423" s="19" t="s">
        <v>126</v>
      </c>
      <c r="BE423" s="233">
        <f>IF(N423="základní",J423,0)</f>
        <v>0</v>
      </c>
      <c r="BF423" s="233">
        <f>IF(N423="snížená",J423,0)</f>
        <v>0</v>
      </c>
      <c r="BG423" s="233">
        <f>IF(N423="zákl. přenesená",J423,0)</f>
        <v>0</v>
      </c>
      <c r="BH423" s="233">
        <f>IF(N423="sníž. přenesená",J423,0)</f>
        <v>0</v>
      </c>
      <c r="BI423" s="233">
        <f>IF(N423="nulová",J423,0)</f>
        <v>0</v>
      </c>
      <c r="BJ423" s="19" t="s">
        <v>133</v>
      </c>
      <c r="BK423" s="233">
        <f>ROUND(I423*H423,2)</f>
        <v>0</v>
      </c>
      <c r="BL423" s="19" t="s">
        <v>133</v>
      </c>
      <c r="BM423" s="232" t="s">
        <v>1113</v>
      </c>
    </row>
    <row r="424" s="2" customFormat="1">
      <c r="A424" s="40"/>
      <c r="B424" s="41"/>
      <c r="C424" s="42"/>
      <c r="D424" s="234" t="s">
        <v>135</v>
      </c>
      <c r="E424" s="42"/>
      <c r="F424" s="235" t="s">
        <v>1112</v>
      </c>
      <c r="G424" s="42"/>
      <c r="H424" s="42"/>
      <c r="I424" s="139"/>
      <c r="J424" s="42"/>
      <c r="K424" s="42"/>
      <c r="L424" s="46"/>
      <c r="M424" s="236"/>
      <c r="N424" s="237"/>
      <c r="O424" s="87"/>
      <c r="P424" s="87"/>
      <c r="Q424" s="87"/>
      <c r="R424" s="87"/>
      <c r="S424" s="87"/>
      <c r="T424" s="88"/>
      <c r="U424" s="40"/>
      <c r="V424" s="40"/>
      <c r="W424" s="40"/>
      <c r="X424" s="40"/>
      <c r="Y424" s="40"/>
      <c r="Z424" s="40"/>
      <c r="AA424" s="40"/>
      <c r="AB424" s="40"/>
      <c r="AC424" s="40"/>
      <c r="AD424" s="40"/>
      <c r="AE424" s="40"/>
      <c r="AT424" s="19" t="s">
        <v>135</v>
      </c>
      <c r="AU424" s="19" t="s">
        <v>84</v>
      </c>
    </row>
    <row r="425" s="13" customFormat="1">
      <c r="A425" s="13"/>
      <c r="B425" s="239"/>
      <c r="C425" s="240"/>
      <c r="D425" s="234" t="s">
        <v>139</v>
      </c>
      <c r="E425" s="241" t="s">
        <v>28</v>
      </c>
      <c r="F425" s="242" t="s">
        <v>1114</v>
      </c>
      <c r="G425" s="240"/>
      <c r="H425" s="241" t="s">
        <v>28</v>
      </c>
      <c r="I425" s="243"/>
      <c r="J425" s="240"/>
      <c r="K425" s="240"/>
      <c r="L425" s="244"/>
      <c r="M425" s="245"/>
      <c r="N425" s="246"/>
      <c r="O425" s="246"/>
      <c r="P425" s="246"/>
      <c r="Q425" s="246"/>
      <c r="R425" s="246"/>
      <c r="S425" s="246"/>
      <c r="T425" s="247"/>
      <c r="U425" s="13"/>
      <c r="V425" s="13"/>
      <c r="W425" s="13"/>
      <c r="X425" s="13"/>
      <c r="Y425" s="13"/>
      <c r="Z425" s="13"/>
      <c r="AA425" s="13"/>
      <c r="AB425" s="13"/>
      <c r="AC425" s="13"/>
      <c r="AD425" s="13"/>
      <c r="AE425" s="13"/>
      <c r="AT425" s="248" t="s">
        <v>139</v>
      </c>
      <c r="AU425" s="248" t="s">
        <v>84</v>
      </c>
      <c r="AV425" s="13" t="s">
        <v>82</v>
      </c>
      <c r="AW425" s="13" t="s">
        <v>35</v>
      </c>
      <c r="AX425" s="13" t="s">
        <v>74</v>
      </c>
      <c r="AY425" s="248" t="s">
        <v>126</v>
      </c>
    </row>
    <row r="426" s="13" customFormat="1">
      <c r="A426" s="13"/>
      <c r="B426" s="239"/>
      <c r="C426" s="240"/>
      <c r="D426" s="234" t="s">
        <v>139</v>
      </c>
      <c r="E426" s="241" t="s">
        <v>28</v>
      </c>
      <c r="F426" s="242" t="s">
        <v>1115</v>
      </c>
      <c r="G426" s="240"/>
      <c r="H426" s="241" t="s">
        <v>28</v>
      </c>
      <c r="I426" s="243"/>
      <c r="J426" s="240"/>
      <c r="K426" s="240"/>
      <c r="L426" s="244"/>
      <c r="M426" s="245"/>
      <c r="N426" s="246"/>
      <c r="O426" s="246"/>
      <c r="P426" s="246"/>
      <c r="Q426" s="246"/>
      <c r="R426" s="246"/>
      <c r="S426" s="246"/>
      <c r="T426" s="247"/>
      <c r="U426" s="13"/>
      <c r="V426" s="13"/>
      <c r="W426" s="13"/>
      <c r="X426" s="13"/>
      <c r="Y426" s="13"/>
      <c r="Z426" s="13"/>
      <c r="AA426" s="13"/>
      <c r="AB426" s="13"/>
      <c r="AC426" s="13"/>
      <c r="AD426" s="13"/>
      <c r="AE426" s="13"/>
      <c r="AT426" s="248" t="s">
        <v>139</v>
      </c>
      <c r="AU426" s="248" t="s">
        <v>84</v>
      </c>
      <c r="AV426" s="13" t="s">
        <v>82</v>
      </c>
      <c r="AW426" s="13" t="s">
        <v>35</v>
      </c>
      <c r="AX426" s="13" t="s">
        <v>74</v>
      </c>
      <c r="AY426" s="248" t="s">
        <v>126</v>
      </c>
    </row>
    <row r="427" s="13" customFormat="1">
      <c r="A427" s="13"/>
      <c r="B427" s="239"/>
      <c r="C427" s="240"/>
      <c r="D427" s="234" t="s">
        <v>139</v>
      </c>
      <c r="E427" s="241" t="s">
        <v>28</v>
      </c>
      <c r="F427" s="242" t="s">
        <v>1116</v>
      </c>
      <c r="G427" s="240"/>
      <c r="H427" s="241" t="s">
        <v>28</v>
      </c>
      <c r="I427" s="243"/>
      <c r="J427" s="240"/>
      <c r="K427" s="240"/>
      <c r="L427" s="244"/>
      <c r="M427" s="245"/>
      <c r="N427" s="246"/>
      <c r="O427" s="246"/>
      <c r="P427" s="246"/>
      <c r="Q427" s="246"/>
      <c r="R427" s="246"/>
      <c r="S427" s="246"/>
      <c r="T427" s="247"/>
      <c r="U427" s="13"/>
      <c r="V427" s="13"/>
      <c r="W427" s="13"/>
      <c r="X427" s="13"/>
      <c r="Y427" s="13"/>
      <c r="Z427" s="13"/>
      <c r="AA427" s="13"/>
      <c r="AB427" s="13"/>
      <c r="AC427" s="13"/>
      <c r="AD427" s="13"/>
      <c r="AE427" s="13"/>
      <c r="AT427" s="248" t="s">
        <v>139</v>
      </c>
      <c r="AU427" s="248" t="s">
        <v>84</v>
      </c>
      <c r="AV427" s="13" t="s">
        <v>82</v>
      </c>
      <c r="AW427" s="13" t="s">
        <v>35</v>
      </c>
      <c r="AX427" s="13" t="s">
        <v>74</v>
      </c>
      <c r="AY427" s="248" t="s">
        <v>126</v>
      </c>
    </row>
    <row r="428" s="14" customFormat="1">
      <c r="A428" s="14"/>
      <c r="B428" s="249"/>
      <c r="C428" s="250"/>
      <c r="D428" s="234" t="s">
        <v>139</v>
      </c>
      <c r="E428" s="251" t="s">
        <v>28</v>
      </c>
      <c r="F428" s="252" t="s">
        <v>1117</v>
      </c>
      <c r="G428" s="250"/>
      <c r="H428" s="253">
        <v>10.800000000000001</v>
      </c>
      <c r="I428" s="254"/>
      <c r="J428" s="250"/>
      <c r="K428" s="250"/>
      <c r="L428" s="255"/>
      <c r="M428" s="256"/>
      <c r="N428" s="257"/>
      <c r="O428" s="257"/>
      <c r="P428" s="257"/>
      <c r="Q428" s="257"/>
      <c r="R428" s="257"/>
      <c r="S428" s="257"/>
      <c r="T428" s="258"/>
      <c r="U428" s="14"/>
      <c r="V428" s="14"/>
      <c r="W428" s="14"/>
      <c r="X428" s="14"/>
      <c r="Y428" s="14"/>
      <c r="Z428" s="14"/>
      <c r="AA428" s="14"/>
      <c r="AB428" s="14"/>
      <c r="AC428" s="14"/>
      <c r="AD428" s="14"/>
      <c r="AE428" s="14"/>
      <c r="AT428" s="259" t="s">
        <v>139</v>
      </c>
      <c r="AU428" s="259" t="s">
        <v>84</v>
      </c>
      <c r="AV428" s="14" t="s">
        <v>84</v>
      </c>
      <c r="AW428" s="14" t="s">
        <v>35</v>
      </c>
      <c r="AX428" s="14" t="s">
        <v>74</v>
      </c>
      <c r="AY428" s="259" t="s">
        <v>126</v>
      </c>
    </row>
    <row r="429" s="13" customFormat="1">
      <c r="A429" s="13"/>
      <c r="B429" s="239"/>
      <c r="C429" s="240"/>
      <c r="D429" s="234" t="s">
        <v>139</v>
      </c>
      <c r="E429" s="241" t="s">
        <v>28</v>
      </c>
      <c r="F429" s="242" t="s">
        <v>1118</v>
      </c>
      <c r="G429" s="240"/>
      <c r="H429" s="241" t="s">
        <v>28</v>
      </c>
      <c r="I429" s="243"/>
      <c r="J429" s="240"/>
      <c r="K429" s="240"/>
      <c r="L429" s="244"/>
      <c r="M429" s="245"/>
      <c r="N429" s="246"/>
      <c r="O429" s="246"/>
      <c r="P429" s="246"/>
      <c r="Q429" s="246"/>
      <c r="R429" s="246"/>
      <c r="S429" s="246"/>
      <c r="T429" s="247"/>
      <c r="U429" s="13"/>
      <c r="V429" s="13"/>
      <c r="W429" s="13"/>
      <c r="X429" s="13"/>
      <c r="Y429" s="13"/>
      <c r="Z429" s="13"/>
      <c r="AA429" s="13"/>
      <c r="AB429" s="13"/>
      <c r="AC429" s="13"/>
      <c r="AD429" s="13"/>
      <c r="AE429" s="13"/>
      <c r="AT429" s="248" t="s">
        <v>139</v>
      </c>
      <c r="AU429" s="248" t="s">
        <v>84</v>
      </c>
      <c r="AV429" s="13" t="s">
        <v>82</v>
      </c>
      <c r="AW429" s="13" t="s">
        <v>35</v>
      </c>
      <c r="AX429" s="13" t="s">
        <v>74</v>
      </c>
      <c r="AY429" s="248" t="s">
        <v>126</v>
      </c>
    </row>
    <row r="430" s="14" customFormat="1">
      <c r="A430" s="14"/>
      <c r="B430" s="249"/>
      <c r="C430" s="250"/>
      <c r="D430" s="234" t="s">
        <v>139</v>
      </c>
      <c r="E430" s="251" t="s">
        <v>28</v>
      </c>
      <c r="F430" s="252" t="s">
        <v>953</v>
      </c>
      <c r="G430" s="250"/>
      <c r="H430" s="253">
        <v>9.1199999999999992</v>
      </c>
      <c r="I430" s="254"/>
      <c r="J430" s="250"/>
      <c r="K430" s="250"/>
      <c r="L430" s="255"/>
      <c r="M430" s="256"/>
      <c r="N430" s="257"/>
      <c r="O430" s="257"/>
      <c r="P430" s="257"/>
      <c r="Q430" s="257"/>
      <c r="R430" s="257"/>
      <c r="S430" s="257"/>
      <c r="T430" s="258"/>
      <c r="U430" s="14"/>
      <c r="V430" s="14"/>
      <c r="W430" s="14"/>
      <c r="X430" s="14"/>
      <c r="Y430" s="14"/>
      <c r="Z430" s="14"/>
      <c r="AA430" s="14"/>
      <c r="AB430" s="14"/>
      <c r="AC430" s="14"/>
      <c r="AD430" s="14"/>
      <c r="AE430" s="14"/>
      <c r="AT430" s="259" t="s">
        <v>139</v>
      </c>
      <c r="AU430" s="259" t="s">
        <v>84</v>
      </c>
      <c r="AV430" s="14" t="s">
        <v>84</v>
      </c>
      <c r="AW430" s="14" t="s">
        <v>35</v>
      </c>
      <c r="AX430" s="14" t="s">
        <v>74</v>
      </c>
      <c r="AY430" s="259" t="s">
        <v>126</v>
      </c>
    </row>
    <row r="431" s="15" customFormat="1">
      <c r="A431" s="15"/>
      <c r="B431" s="260"/>
      <c r="C431" s="261"/>
      <c r="D431" s="234" t="s">
        <v>139</v>
      </c>
      <c r="E431" s="262" t="s">
        <v>28</v>
      </c>
      <c r="F431" s="263" t="s">
        <v>155</v>
      </c>
      <c r="G431" s="261"/>
      <c r="H431" s="264">
        <v>19.920000000000002</v>
      </c>
      <c r="I431" s="265"/>
      <c r="J431" s="261"/>
      <c r="K431" s="261"/>
      <c r="L431" s="266"/>
      <c r="M431" s="267"/>
      <c r="N431" s="268"/>
      <c r="O431" s="268"/>
      <c r="P431" s="268"/>
      <c r="Q431" s="268"/>
      <c r="R431" s="268"/>
      <c r="S431" s="268"/>
      <c r="T431" s="269"/>
      <c r="U431" s="15"/>
      <c r="V431" s="15"/>
      <c r="W431" s="15"/>
      <c r="X431" s="15"/>
      <c r="Y431" s="15"/>
      <c r="Z431" s="15"/>
      <c r="AA431" s="15"/>
      <c r="AB431" s="15"/>
      <c r="AC431" s="15"/>
      <c r="AD431" s="15"/>
      <c r="AE431" s="15"/>
      <c r="AT431" s="270" t="s">
        <v>139</v>
      </c>
      <c r="AU431" s="270" t="s">
        <v>84</v>
      </c>
      <c r="AV431" s="15" t="s">
        <v>133</v>
      </c>
      <c r="AW431" s="15" t="s">
        <v>35</v>
      </c>
      <c r="AX431" s="15" t="s">
        <v>82</v>
      </c>
      <c r="AY431" s="270" t="s">
        <v>126</v>
      </c>
    </row>
    <row r="432" s="2" customFormat="1" ht="16.5" customHeight="1">
      <c r="A432" s="40"/>
      <c r="B432" s="41"/>
      <c r="C432" s="221" t="s">
        <v>431</v>
      </c>
      <c r="D432" s="221" t="s">
        <v>128</v>
      </c>
      <c r="E432" s="222" t="s">
        <v>841</v>
      </c>
      <c r="F432" s="223" t="s">
        <v>831</v>
      </c>
      <c r="G432" s="224" t="s">
        <v>131</v>
      </c>
      <c r="H432" s="225">
        <v>1.3999999999999999</v>
      </c>
      <c r="I432" s="226"/>
      <c r="J432" s="227">
        <f>ROUND(I432*H432,2)</f>
        <v>0</v>
      </c>
      <c r="K432" s="223" t="s">
        <v>28</v>
      </c>
      <c r="L432" s="46"/>
      <c r="M432" s="228" t="s">
        <v>28</v>
      </c>
      <c r="N432" s="229" t="s">
        <v>47</v>
      </c>
      <c r="O432" s="87"/>
      <c r="P432" s="230">
        <f>O432*H432</f>
        <v>0</v>
      </c>
      <c r="Q432" s="230">
        <v>0.78740880000000002</v>
      </c>
      <c r="R432" s="230">
        <f>Q432*H432</f>
        <v>1.10237232</v>
      </c>
      <c r="S432" s="230">
        <v>0</v>
      </c>
      <c r="T432" s="231">
        <f>S432*H432</f>
        <v>0</v>
      </c>
      <c r="U432" s="40"/>
      <c r="V432" s="40"/>
      <c r="W432" s="40"/>
      <c r="X432" s="40"/>
      <c r="Y432" s="40"/>
      <c r="Z432" s="40"/>
      <c r="AA432" s="40"/>
      <c r="AB432" s="40"/>
      <c r="AC432" s="40"/>
      <c r="AD432" s="40"/>
      <c r="AE432" s="40"/>
      <c r="AR432" s="232" t="s">
        <v>133</v>
      </c>
      <c r="AT432" s="232" t="s">
        <v>128</v>
      </c>
      <c r="AU432" s="232" t="s">
        <v>84</v>
      </c>
      <c r="AY432" s="19" t="s">
        <v>126</v>
      </c>
      <c r="BE432" s="233">
        <f>IF(N432="základní",J432,0)</f>
        <v>0</v>
      </c>
      <c r="BF432" s="233">
        <f>IF(N432="snížená",J432,0)</f>
        <v>0</v>
      </c>
      <c r="BG432" s="233">
        <f>IF(N432="zákl. přenesená",J432,0)</f>
        <v>0</v>
      </c>
      <c r="BH432" s="233">
        <f>IF(N432="sníž. přenesená",J432,0)</f>
        <v>0</v>
      </c>
      <c r="BI432" s="233">
        <f>IF(N432="nulová",J432,0)</f>
        <v>0</v>
      </c>
      <c r="BJ432" s="19" t="s">
        <v>133</v>
      </c>
      <c r="BK432" s="233">
        <f>ROUND(I432*H432,2)</f>
        <v>0</v>
      </c>
      <c r="BL432" s="19" t="s">
        <v>133</v>
      </c>
      <c r="BM432" s="232" t="s">
        <v>842</v>
      </c>
    </row>
    <row r="433" s="2" customFormat="1">
      <c r="A433" s="40"/>
      <c r="B433" s="41"/>
      <c r="C433" s="42"/>
      <c r="D433" s="234" t="s">
        <v>135</v>
      </c>
      <c r="E433" s="42"/>
      <c r="F433" s="235" t="s">
        <v>833</v>
      </c>
      <c r="G433" s="42"/>
      <c r="H433" s="42"/>
      <c r="I433" s="139"/>
      <c r="J433" s="42"/>
      <c r="K433" s="42"/>
      <c r="L433" s="46"/>
      <c r="M433" s="236"/>
      <c r="N433" s="237"/>
      <c r="O433" s="87"/>
      <c r="P433" s="87"/>
      <c r="Q433" s="87"/>
      <c r="R433" s="87"/>
      <c r="S433" s="87"/>
      <c r="T433" s="88"/>
      <c r="U433" s="40"/>
      <c r="V433" s="40"/>
      <c r="W433" s="40"/>
      <c r="X433" s="40"/>
      <c r="Y433" s="40"/>
      <c r="Z433" s="40"/>
      <c r="AA433" s="40"/>
      <c r="AB433" s="40"/>
      <c r="AC433" s="40"/>
      <c r="AD433" s="40"/>
      <c r="AE433" s="40"/>
      <c r="AT433" s="19" t="s">
        <v>135</v>
      </c>
      <c r="AU433" s="19" t="s">
        <v>84</v>
      </c>
    </row>
    <row r="434" s="13" customFormat="1">
      <c r="A434" s="13"/>
      <c r="B434" s="239"/>
      <c r="C434" s="240"/>
      <c r="D434" s="234" t="s">
        <v>139</v>
      </c>
      <c r="E434" s="241" t="s">
        <v>28</v>
      </c>
      <c r="F434" s="242" t="s">
        <v>1119</v>
      </c>
      <c r="G434" s="240"/>
      <c r="H434" s="241" t="s">
        <v>28</v>
      </c>
      <c r="I434" s="243"/>
      <c r="J434" s="240"/>
      <c r="K434" s="240"/>
      <c r="L434" s="244"/>
      <c r="M434" s="245"/>
      <c r="N434" s="246"/>
      <c r="O434" s="246"/>
      <c r="P434" s="246"/>
      <c r="Q434" s="246"/>
      <c r="R434" s="246"/>
      <c r="S434" s="246"/>
      <c r="T434" s="247"/>
      <c r="U434" s="13"/>
      <c r="V434" s="13"/>
      <c r="W434" s="13"/>
      <c r="X434" s="13"/>
      <c r="Y434" s="13"/>
      <c r="Z434" s="13"/>
      <c r="AA434" s="13"/>
      <c r="AB434" s="13"/>
      <c r="AC434" s="13"/>
      <c r="AD434" s="13"/>
      <c r="AE434" s="13"/>
      <c r="AT434" s="248" t="s">
        <v>139</v>
      </c>
      <c r="AU434" s="248" t="s">
        <v>84</v>
      </c>
      <c r="AV434" s="13" t="s">
        <v>82</v>
      </c>
      <c r="AW434" s="13" t="s">
        <v>35</v>
      </c>
      <c r="AX434" s="13" t="s">
        <v>74</v>
      </c>
      <c r="AY434" s="248" t="s">
        <v>126</v>
      </c>
    </row>
    <row r="435" s="13" customFormat="1">
      <c r="A435" s="13"/>
      <c r="B435" s="239"/>
      <c r="C435" s="240"/>
      <c r="D435" s="234" t="s">
        <v>139</v>
      </c>
      <c r="E435" s="241" t="s">
        <v>28</v>
      </c>
      <c r="F435" s="242" t="s">
        <v>1120</v>
      </c>
      <c r="G435" s="240"/>
      <c r="H435" s="241" t="s">
        <v>28</v>
      </c>
      <c r="I435" s="243"/>
      <c r="J435" s="240"/>
      <c r="K435" s="240"/>
      <c r="L435" s="244"/>
      <c r="M435" s="245"/>
      <c r="N435" s="246"/>
      <c r="O435" s="246"/>
      <c r="P435" s="246"/>
      <c r="Q435" s="246"/>
      <c r="R435" s="246"/>
      <c r="S435" s="246"/>
      <c r="T435" s="247"/>
      <c r="U435" s="13"/>
      <c r="V435" s="13"/>
      <c r="W435" s="13"/>
      <c r="X435" s="13"/>
      <c r="Y435" s="13"/>
      <c r="Z435" s="13"/>
      <c r="AA435" s="13"/>
      <c r="AB435" s="13"/>
      <c r="AC435" s="13"/>
      <c r="AD435" s="13"/>
      <c r="AE435" s="13"/>
      <c r="AT435" s="248" t="s">
        <v>139</v>
      </c>
      <c r="AU435" s="248" t="s">
        <v>84</v>
      </c>
      <c r="AV435" s="13" t="s">
        <v>82</v>
      </c>
      <c r="AW435" s="13" t="s">
        <v>35</v>
      </c>
      <c r="AX435" s="13" t="s">
        <v>74</v>
      </c>
      <c r="AY435" s="248" t="s">
        <v>126</v>
      </c>
    </row>
    <row r="436" s="14" customFormat="1">
      <c r="A436" s="14"/>
      <c r="B436" s="249"/>
      <c r="C436" s="250"/>
      <c r="D436" s="234" t="s">
        <v>139</v>
      </c>
      <c r="E436" s="251" t="s">
        <v>28</v>
      </c>
      <c r="F436" s="252" t="s">
        <v>1121</v>
      </c>
      <c r="G436" s="250"/>
      <c r="H436" s="253">
        <v>1.3999999999999999</v>
      </c>
      <c r="I436" s="254"/>
      <c r="J436" s="250"/>
      <c r="K436" s="250"/>
      <c r="L436" s="255"/>
      <c r="M436" s="256"/>
      <c r="N436" s="257"/>
      <c r="O436" s="257"/>
      <c r="P436" s="257"/>
      <c r="Q436" s="257"/>
      <c r="R436" s="257"/>
      <c r="S436" s="257"/>
      <c r="T436" s="258"/>
      <c r="U436" s="14"/>
      <c r="V436" s="14"/>
      <c r="W436" s="14"/>
      <c r="X436" s="14"/>
      <c r="Y436" s="14"/>
      <c r="Z436" s="14"/>
      <c r="AA436" s="14"/>
      <c r="AB436" s="14"/>
      <c r="AC436" s="14"/>
      <c r="AD436" s="14"/>
      <c r="AE436" s="14"/>
      <c r="AT436" s="259" t="s">
        <v>139</v>
      </c>
      <c r="AU436" s="259" t="s">
        <v>84</v>
      </c>
      <c r="AV436" s="14" t="s">
        <v>84</v>
      </c>
      <c r="AW436" s="14" t="s">
        <v>35</v>
      </c>
      <c r="AX436" s="14" t="s">
        <v>82</v>
      </c>
      <c r="AY436" s="259" t="s">
        <v>126</v>
      </c>
    </row>
    <row r="437" s="2" customFormat="1" ht="16.5" customHeight="1">
      <c r="A437" s="40"/>
      <c r="B437" s="41"/>
      <c r="C437" s="221" t="s">
        <v>435</v>
      </c>
      <c r="D437" s="221" t="s">
        <v>128</v>
      </c>
      <c r="E437" s="222" t="s">
        <v>1122</v>
      </c>
      <c r="F437" s="223" t="s">
        <v>846</v>
      </c>
      <c r="G437" s="224" t="s">
        <v>131</v>
      </c>
      <c r="H437" s="225">
        <v>32.100000000000001</v>
      </c>
      <c r="I437" s="226"/>
      <c r="J437" s="227">
        <f>ROUND(I437*H437,2)</f>
        <v>0</v>
      </c>
      <c r="K437" s="223" t="s">
        <v>132</v>
      </c>
      <c r="L437" s="46"/>
      <c r="M437" s="228" t="s">
        <v>28</v>
      </c>
      <c r="N437" s="229" t="s">
        <v>47</v>
      </c>
      <c r="O437" s="87"/>
      <c r="P437" s="230">
        <f>O437*H437</f>
        <v>0</v>
      </c>
      <c r="Q437" s="230">
        <v>0.51339999999999997</v>
      </c>
      <c r="R437" s="230">
        <f>Q437*H437</f>
        <v>16.480139999999999</v>
      </c>
      <c r="S437" s="230">
        <v>0</v>
      </c>
      <c r="T437" s="231">
        <f>S437*H437</f>
        <v>0</v>
      </c>
      <c r="U437" s="40"/>
      <c r="V437" s="40"/>
      <c r="W437" s="40"/>
      <c r="X437" s="40"/>
      <c r="Y437" s="40"/>
      <c r="Z437" s="40"/>
      <c r="AA437" s="40"/>
      <c r="AB437" s="40"/>
      <c r="AC437" s="40"/>
      <c r="AD437" s="40"/>
      <c r="AE437" s="40"/>
      <c r="AR437" s="232" t="s">
        <v>133</v>
      </c>
      <c r="AT437" s="232" t="s">
        <v>128</v>
      </c>
      <c r="AU437" s="232" t="s">
        <v>84</v>
      </c>
      <c r="AY437" s="19" t="s">
        <v>126</v>
      </c>
      <c r="BE437" s="233">
        <f>IF(N437="základní",J437,0)</f>
        <v>0</v>
      </c>
      <c r="BF437" s="233">
        <f>IF(N437="snížená",J437,0)</f>
        <v>0</v>
      </c>
      <c r="BG437" s="233">
        <f>IF(N437="zákl. přenesená",J437,0)</f>
        <v>0</v>
      </c>
      <c r="BH437" s="233">
        <f>IF(N437="sníž. přenesená",J437,0)</f>
        <v>0</v>
      </c>
      <c r="BI437" s="233">
        <f>IF(N437="nulová",J437,0)</f>
        <v>0</v>
      </c>
      <c r="BJ437" s="19" t="s">
        <v>133</v>
      </c>
      <c r="BK437" s="233">
        <f>ROUND(I437*H437,2)</f>
        <v>0</v>
      </c>
      <c r="BL437" s="19" t="s">
        <v>133</v>
      </c>
      <c r="BM437" s="232" t="s">
        <v>1123</v>
      </c>
    </row>
    <row r="438" s="2" customFormat="1">
      <c r="A438" s="40"/>
      <c r="B438" s="41"/>
      <c r="C438" s="42"/>
      <c r="D438" s="234" t="s">
        <v>135</v>
      </c>
      <c r="E438" s="42"/>
      <c r="F438" s="235" t="s">
        <v>848</v>
      </c>
      <c r="G438" s="42"/>
      <c r="H438" s="42"/>
      <c r="I438" s="139"/>
      <c r="J438" s="42"/>
      <c r="K438" s="42"/>
      <c r="L438" s="46"/>
      <c r="M438" s="236"/>
      <c r="N438" s="237"/>
      <c r="O438" s="87"/>
      <c r="P438" s="87"/>
      <c r="Q438" s="87"/>
      <c r="R438" s="87"/>
      <c r="S438" s="87"/>
      <c r="T438" s="88"/>
      <c r="U438" s="40"/>
      <c r="V438" s="40"/>
      <c r="W438" s="40"/>
      <c r="X438" s="40"/>
      <c r="Y438" s="40"/>
      <c r="Z438" s="40"/>
      <c r="AA438" s="40"/>
      <c r="AB438" s="40"/>
      <c r="AC438" s="40"/>
      <c r="AD438" s="40"/>
      <c r="AE438" s="40"/>
      <c r="AT438" s="19" t="s">
        <v>135</v>
      </c>
      <c r="AU438" s="19" t="s">
        <v>84</v>
      </c>
    </row>
    <row r="439" s="2" customFormat="1">
      <c r="A439" s="40"/>
      <c r="B439" s="41"/>
      <c r="C439" s="42"/>
      <c r="D439" s="234" t="s">
        <v>137</v>
      </c>
      <c r="E439" s="42"/>
      <c r="F439" s="238" t="s">
        <v>855</v>
      </c>
      <c r="G439" s="42"/>
      <c r="H439" s="42"/>
      <c r="I439" s="139"/>
      <c r="J439" s="42"/>
      <c r="K439" s="42"/>
      <c r="L439" s="46"/>
      <c r="M439" s="236"/>
      <c r="N439" s="237"/>
      <c r="O439" s="87"/>
      <c r="P439" s="87"/>
      <c r="Q439" s="87"/>
      <c r="R439" s="87"/>
      <c r="S439" s="87"/>
      <c r="T439" s="88"/>
      <c r="U439" s="40"/>
      <c r="V439" s="40"/>
      <c r="W439" s="40"/>
      <c r="X439" s="40"/>
      <c r="Y439" s="40"/>
      <c r="Z439" s="40"/>
      <c r="AA439" s="40"/>
      <c r="AB439" s="40"/>
      <c r="AC439" s="40"/>
      <c r="AD439" s="40"/>
      <c r="AE439" s="40"/>
      <c r="AT439" s="19" t="s">
        <v>137</v>
      </c>
      <c r="AU439" s="19" t="s">
        <v>84</v>
      </c>
    </row>
    <row r="440" s="13" customFormat="1">
      <c r="A440" s="13"/>
      <c r="B440" s="239"/>
      <c r="C440" s="240"/>
      <c r="D440" s="234" t="s">
        <v>139</v>
      </c>
      <c r="E440" s="241" t="s">
        <v>28</v>
      </c>
      <c r="F440" s="242" t="s">
        <v>1124</v>
      </c>
      <c r="G440" s="240"/>
      <c r="H440" s="241" t="s">
        <v>28</v>
      </c>
      <c r="I440" s="243"/>
      <c r="J440" s="240"/>
      <c r="K440" s="240"/>
      <c r="L440" s="244"/>
      <c r="M440" s="245"/>
      <c r="N440" s="246"/>
      <c r="O440" s="246"/>
      <c r="P440" s="246"/>
      <c r="Q440" s="246"/>
      <c r="R440" s="246"/>
      <c r="S440" s="246"/>
      <c r="T440" s="247"/>
      <c r="U440" s="13"/>
      <c r="V440" s="13"/>
      <c r="W440" s="13"/>
      <c r="X440" s="13"/>
      <c r="Y440" s="13"/>
      <c r="Z440" s="13"/>
      <c r="AA440" s="13"/>
      <c r="AB440" s="13"/>
      <c r="AC440" s="13"/>
      <c r="AD440" s="13"/>
      <c r="AE440" s="13"/>
      <c r="AT440" s="248" t="s">
        <v>139</v>
      </c>
      <c r="AU440" s="248" t="s">
        <v>84</v>
      </c>
      <c r="AV440" s="13" t="s">
        <v>82</v>
      </c>
      <c r="AW440" s="13" t="s">
        <v>35</v>
      </c>
      <c r="AX440" s="13" t="s">
        <v>74</v>
      </c>
      <c r="AY440" s="248" t="s">
        <v>126</v>
      </c>
    </row>
    <row r="441" s="13" customFormat="1">
      <c r="A441" s="13"/>
      <c r="B441" s="239"/>
      <c r="C441" s="240"/>
      <c r="D441" s="234" t="s">
        <v>139</v>
      </c>
      <c r="E441" s="241" t="s">
        <v>28</v>
      </c>
      <c r="F441" s="242" t="s">
        <v>1125</v>
      </c>
      <c r="G441" s="240"/>
      <c r="H441" s="241" t="s">
        <v>28</v>
      </c>
      <c r="I441" s="243"/>
      <c r="J441" s="240"/>
      <c r="K441" s="240"/>
      <c r="L441" s="244"/>
      <c r="M441" s="245"/>
      <c r="N441" s="246"/>
      <c r="O441" s="246"/>
      <c r="P441" s="246"/>
      <c r="Q441" s="246"/>
      <c r="R441" s="246"/>
      <c r="S441" s="246"/>
      <c r="T441" s="247"/>
      <c r="U441" s="13"/>
      <c r="V441" s="13"/>
      <c r="W441" s="13"/>
      <c r="X441" s="13"/>
      <c r="Y441" s="13"/>
      <c r="Z441" s="13"/>
      <c r="AA441" s="13"/>
      <c r="AB441" s="13"/>
      <c r="AC441" s="13"/>
      <c r="AD441" s="13"/>
      <c r="AE441" s="13"/>
      <c r="AT441" s="248" t="s">
        <v>139</v>
      </c>
      <c r="AU441" s="248" t="s">
        <v>84</v>
      </c>
      <c r="AV441" s="13" t="s">
        <v>82</v>
      </c>
      <c r="AW441" s="13" t="s">
        <v>35</v>
      </c>
      <c r="AX441" s="13" t="s">
        <v>74</v>
      </c>
      <c r="AY441" s="248" t="s">
        <v>126</v>
      </c>
    </row>
    <row r="442" s="14" customFormat="1">
      <c r="A442" s="14"/>
      <c r="B442" s="249"/>
      <c r="C442" s="250"/>
      <c r="D442" s="234" t="s">
        <v>139</v>
      </c>
      <c r="E442" s="251" t="s">
        <v>28</v>
      </c>
      <c r="F442" s="252" t="s">
        <v>1126</v>
      </c>
      <c r="G442" s="250"/>
      <c r="H442" s="253">
        <v>0.59999999999999998</v>
      </c>
      <c r="I442" s="254"/>
      <c r="J442" s="250"/>
      <c r="K442" s="250"/>
      <c r="L442" s="255"/>
      <c r="M442" s="256"/>
      <c r="N442" s="257"/>
      <c r="O442" s="257"/>
      <c r="P442" s="257"/>
      <c r="Q442" s="257"/>
      <c r="R442" s="257"/>
      <c r="S442" s="257"/>
      <c r="T442" s="258"/>
      <c r="U442" s="14"/>
      <c r="V442" s="14"/>
      <c r="W442" s="14"/>
      <c r="X442" s="14"/>
      <c r="Y442" s="14"/>
      <c r="Z442" s="14"/>
      <c r="AA442" s="14"/>
      <c r="AB442" s="14"/>
      <c r="AC442" s="14"/>
      <c r="AD442" s="14"/>
      <c r="AE442" s="14"/>
      <c r="AT442" s="259" t="s">
        <v>139</v>
      </c>
      <c r="AU442" s="259" t="s">
        <v>84</v>
      </c>
      <c r="AV442" s="14" t="s">
        <v>84</v>
      </c>
      <c r="AW442" s="14" t="s">
        <v>35</v>
      </c>
      <c r="AX442" s="14" t="s">
        <v>74</v>
      </c>
      <c r="AY442" s="259" t="s">
        <v>126</v>
      </c>
    </row>
    <row r="443" s="13" customFormat="1">
      <c r="A443" s="13"/>
      <c r="B443" s="239"/>
      <c r="C443" s="240"/>
      <c r="D443" s="234" t="s">
        <v>139</v>
      </c>
      <c r="E443" s="241" t="s">
        <v>28</v>
      </c>
      <c r="F443" s="242" t="s">
        <v>1127</v>
      </c>
      <c r="G443" s="240"/>
      <c r="H443" s="241" t="s">
        <v>28</v>
      </c>
      <c r="I443" s="243"/>
      <c r="J443" s="240"/>
      <c r="K443" s="240"/>
      <c r="L443" s="244"/>
      <c r="M443" s="245"/>
      <c r="N443" s="246"/>
      <c r="O443" s="246"/>
      <c r="P443" s="246"/>
      <c r="Q443" s="246"/>
      <c r="R443" s="246"/>
      <c r="S443" s="246"/>
      <c r="T443" s="247"/>
      <c r="U443" s="13"/>
      <c r="V443" s="13"/>
      <c r="W443" s="13"/>
      <c r="X443" s="13"/>
      <c r="Y443" s="13"/>
      <c r="Z443" s="13"/>
      <c r="AA443" s="13"/>
      <c r="AB443" s="13"/>
      <c r="AC443" s="13"/>
      <c r="AD443" s="13"/>
      <c r="AE443" s="13"/>
      <c r="AT443" s="248" t="s">
        <v>139</v>
      </c>
      <c r="AU443" s="248" t="s">
        <v>84</v>
      </c>
      <c r="AV443" s="13" t="s">
        <v>82</v>
      </c>
      <c r="AW443" s="13" t="s">
        <v>35</v>
      </c>
      <c r="AX443" s="13" t="s">
        <v>74</v>
      </c>
      <c r="AY443" s="248" t="s">
        <v>126</v>
      </c>
    </row>
    <row r="444" s="14" customFormat="1">
      <c r="A444" s="14"/>
      <c r="B444" s="249"/>
      <c r="C444" s="250"/>
      <c r="D444" s="234" t="s">
        <v>139</v>
      </c>
      <c r="E444" s="251" t="s">
        <v>28</v>
      </c>
      <c r="F444" s="252" t="s">
        <v>1128</v>
      </c>
      <c r="G444" s="250"/>
      <c r="H444" s="253">
        <v>1.5</v>
      </c>
      <c r="I444" s="254"/>
      <c r="J444" s="250"/>
      <c r="K444" s="250"/>
      <c r="L444" s="255"/>
      <c r="M444" s="256"/>
      <c r="N444" s="257"/>
      <c r="O444" s="257"/>
      <c r="P444" s="257"/>
      <c r="Q444" s="257"/>
      <c r="R444" s="257"/>
      <c r="S444" s="257"/>
      <c r="T444" s="258"/>
      <c r="U444" s="14"/>
      <c r="V444" s="14"/>
      <c r="W444" s="14"/>
      <c r="X444" s="14"/>
      <c r="Y444" s="14"/>
      <c r="Z444" s="14"/>
      <c r="AA444" s="14"/>
      <c r="AB444" s="14"/>
      <c r="AC444" s="14"/>
      <c r="AD444" s="14"/>
      <c r="AE444" s="14"/>
      <c r="AT444" s="259" t="s">
        <v>139</v>
      </c>
      <c r="AU444" s="259" t="s">
        <v>84</v>
      </c>
      <c r="AV444" s="14" t="s">
        <v>84</v>
      </c>
      <c r="AW444" s="14" t="s">
        <v>35</v>
      </c>
      <c r="AX444" s="14" t="s">
        <v>74</v>
      </c>
      <c r="AY444" s="259" t="s">
        <v>126</v>
      </c>
    </row>
    <row r="445" s="13" customFormat="1">
      <c r="A445" s="13"/>
      <c r="B445" s="239"/>
      <c r="C445" s="240"/>
      <c r="D445" s="234" t="s">
        <v>139</v>
      </c>
      <c r="E445" s="241" t="s">
        <v>28</v>
      </c>
      <c r="F445" s="242" t="s">
        <v>1086</v>
      </c>
      <c r="G445" s="240"/>
      <c r="H445" s="241" t="s">
        <v>28</v>
      </c>
      <c r="I445" s="243"/>
      <c r="J445" s="240"/>
      <c r="K445" s="240"/>
      <c r="L445" s="244"/>
      <c r="M445" s="245"/>
      <c r="N445" s="246"/>
      <c r="O445" s="246"/>
      <c r="P445" s="246"/>
      <c r="Q445" s="246"/>
      <c r="R445" s="246"/>
      <c r="S445" s="246"/>
      <c r="T445" s="247"/>
      <c r="U445" s="13"/>
      <c r="V445" s="13"/>
      <c r="W445" s="13"/>
      <c r="X445" s="13"/>
      <c r="Y445" s="13"/>
      <c r="Z445" s="13"/>
      <c r="AA445" s="13"/>
      <c r="AB445" s="13"/>
      <c r="AC445" s="13"/>
      <c r="AD445" s="13"/>
      <c r="AE445" s="13"/>
      <c r="AT445" s="248" t="s">
        <v>139</v>
      </c>
      <c r="AU445" s="248" t="s">
        <v>84</v>
      </c>
      <c r="AV445" s="13" t="s">
        <v>82</v>
      </c>
      <c r="AW445" s="13" t="s">
        <v>35</v>
      </c>
      <c r="AX445" s="13" t="s">
        <v>74</v>
      </c>
      <c r="AY445" s="248" t="s">
        <v>126</v>
      </c>
    </row>
    <row r="446" s="13" customFormat="1">
      <c r="A446" s="13"/>
      <c r="B446" s="239"/>
      <c r="C446" s="240"/>
      <c r="D446" s="234" t="s">
        <v>139</v>
      </c>
      <c r="E446" s="241" t="s">
        <v>28</v>
      </c>
      <c r="F446" s="242" t="s">
        <v>1129</v>
      </c>
      <c r="G446" s="240"/>
      <c r="H446" s="241" t="s">
        <v>28</v>
      </c>
      <c r="I446" s="243"/>
      <c r="J446" s="240"/>
      <c r="K446" s="240"/>
      <c r="L446" s="244"/>
      <c r="M446" s="245"/>
      <c r="N446" s="246"/>
      <c r="O446" s="246"/>
      <c r="P446" s="246"/>
      <c r="Q446" s="246"/>
      <c r="R446" s="246"/>
      <c r="S446" s="246"/>
      <c r="T446" s="247"/>
      <c r="U446" s="13"/>
      <c r="V446" s="13"/>
      <c r="W446" s="13"/>
      <c r="X446" s="13"/>
      <c r="Y446" s="13"/>
      <c r="Z446" s="13"/>
      <c r="AA446" s="13"/>
      <c r="AB446" s="13"/>
      <c r="AC446" s="13"/>
      <c r="AD446" s="13"/>
      <c r="AE446" s="13"/>
      <c r="AT446" s="248" t="s">
        <v>139</v>
      </c>
      <c r="AU446" s="248" t="s">
        <v>84</v>
      </c>
      <c r="AV446" s="13" t="s">
        <v>82</v>
      </c>
      <c r="AW446" s="13" t="s">
        <v>35</v>
      </c>
      <c r="AX446" s="13" t="s">
        <v>74</v>
      </c>
      <c r="AY446" s="248" t="s">
        <v>126</v>
      </c>
    </row>
    <row r="447" s="14" customFormat="1">
      <c r="A447" s="14"/>
      <c r="B447" s="249"/>
      <c r="C447" s="250"/>
      <c r="D447" s="234" t="s">
        <v>139</v>
      </c>
      <c r="E447" s="251" t="s">
        <v>28</v>
      </c>
      <c r="F447" s="252" t="s">
        <v>1088</v>
      </c>
      <c r="G447" s="250"/>
      <c r="H447" s="253">
        <v>30</v>
      </c>
      <c r="I447" s="254"/>
      <c r="J447" s="250"/>
      <c r="K447" s="250"/>
      <c r="L447" s="255"/>
      <c r="M447" s="256"/>
      <c r="N447" s="257"/>
      <c r="O447" s="257"/>
      <c r="P447" s="257"/>
      <c r="Q447" s="257"/>
      <c r="R447" s="257"/>
      <c r="S447" s="257"/>
      <c r="T447" s="258"/>
      <c r="U447" s="14"/>
      <c r="V447" s="14"/>
      <c r="W447" s="14"/>
      <c r="X447" s="14"/>
      <c r="Y447" s="14"/>
      <c r="Z447" s="14"/>
      <c r="AA447" s="14"/>
      <c r="AB447" s="14"/>
      <c r="AC447" s="14"/>
      <c r="AD447" s="14"/>
      <c r="AE447" s="14"/>
      <c r="AT447" s="259" t="s">
        <v>139</v>
      </c>
      <c r="AU447" s="259" t="s">
        <v>84</v>
      </c>
      <c r="AV447" s="14" t="s">
        <v>84</v>
      </c>
      <c r="AW447" s="14" t="s">
        <v>35</v>
      </c>
      <c r="AX447" s="14" t="s">
        <v>74</v>
      </c>
      <c r="AY447" s="259" t="s">
        <v>126</v>
      </c>
    </row>
    <row r="448" s="15" customFormat="1">
      <c r="A448" s="15"/>
      <c r="B448" s="260"/>
      <c r="C448" s="261"/>
      <c r="D448" s="234" t="s">
        <v>139</v>
      </c>
      <c r="E448" s="262" t="s">
        <v>28</v>
      </c>
      <c r="F448" s="263" t="s">
        <v>155</v>
      </c>
      <c r="G448" s="261"/>
      <c r="H448" s="264">
        <v>32.100000000000001</v>
      </c>
      <c r="I448" s="265"/>
      <c r="J448" s="261"/>
      <c r="K448" s="261"/>
      <c r="L448" s="266"/>
      <c r="M448" s="267"/>
      <c r="N448" s="268"/>
      <c r="O448" s="268"/>
      <c r="P448" s="268"/>
      <c r="Q448" s="268"/>
      <c r="R448" s="268"/>
      <c r="S448" s="268"/>
      <c r="T448" s="269"/>
      <c r="U448" s="15"/>
      <c r="V448" s="15"/>
      <c r="W448" s="15"/>
      <c r="X448" s="15"/>
      <c r="Y448" s="15"/>
      <c r="Z448" s="15"/>
      <c r="AA448" s="15"/>
      <c r="AB448" s="15"/>
      <c r="AC448" s="15"/>
      <c r="AD448" s="15"/>
      <c r="AE448" s="15"/>
      <c r="AT448" s="270" t="s">
        <v>139</v>
      </c>
      <c r="AU448" s="270" t="s">
        <v>84</v>
      </c>
      <c r="AV448" s="15" t="s">
        <v>133</v>
      </c>
      <c r="AW448" s="15" t="s">
        <v>35</v>
      </c>
      <c r="AX448" s="15" t="s">
        <v>82</v>
      </c>
      <c r="AY448" s="270" t="s">
        <v>126</v>
      </c>
    </row>
    <row r="449" s="2" customFormat="1" ht="16.5" customHeight="1">
      <c r="A449" s="40"/>
      <c r="B449" s="41"/>
      <c r="C449" s="221" t="s">
        <v>446</v>
      </c>
      <c r="D449" s="221" t="s">
        <v>128</v>
      </c>
      <c r="E449" s="222" t="s">
        <v>845</v>
      </c>
      <c r="F449" s="223" t="s">
        <v>846</v>
      </c>
      <c r="G449" s="224" t="s">
        <v>131</v>
      </c>
      <c r="H449" s="225">
        <v>36.600000000000001</v>
      </c>
      <c r="I449" s="226"/>
      <c r="J449" s="227">
        <f>ROUND(I449*H449,2)</f>
        <v>0</v>
      </c>
      <c r="K449" s="223" t="s">
        <v>28</v>
      </c>
      <c r="L449" s="46"/>
      <c r="M449" s="228" t="s">
        <v>28</v>
      </c>
      <c r="N449" s="229" t="s">
        <v>47</v>
      </c>
      <c r="O449" s="87"/>
      <c r="P449" s="230">
        <f>O449*H449</f>
        <v>0</v>
      </c>
      <c r="Q449" s="230">
        <v>0.51339999999999997</v>
      </c>
      <c r="R449" s="230">
        <f>Q449*H449</f>
        <v>18.79044</v>
      </c>
      <c r="S449" s="230">
        <v>0</v>
      </c>
      <c r="T449" s="231">
        <f>S449*H449</f>
        <v>0</v>
      </c>
      <c r="U449" s="40"/>
      <c r="V449" s="40"/>
      <c r="W449" s="40"/>
      <c r="X449" s="40"/>
      <c r="Y449" s="40"/>
      <c r="Z449" s="40"/>
      <c r="AA449" s="40"/>
      <c r="AB449" s="40"/>
      <c r="AC449" s="40"/>
      <c r="AD449" s="40"/>
      <c r="AE449" s="40"/>
      <c r="AR449" s="232" t="s">
        <v>133</v>
      </c>
      <c r="AT449" s="232" t="s">
        <v>128</v>
      </c>
      <c r="AU449" s="232" t="s">
        <v>84</v>
      </c>
      <c r="AY449" s="19" t="s">
        <v>126</v>
      </c>
      <c r="BE449" s="233">
        <f>IF(N449="základní",J449,0)</f>
        <v>0</v>
      </c>
      <c r="BF449" s="233">
        <f>IF(N449="snížená",J449,0)</f>
        <v>0</v>
      </c>
      <c r="BG449" s="233">
        <f>IF(N449="zákl. přenesená",J449,0)</f>
        <v>0</v>
      </c>
      <c r="BH449" s="233">
        <f>IF(N449="sníž. přenesená",J449,0)</f>
        <v>0</v>
      </c>
      <c r="BI449" s="233">
        <f>IF(N449="nulová",J449,0)</f>
        <v>0</v>
      </c>
      <c r="BJ449" s="19" t="s">
        <v>133</v>
      </c>
      <c r="BK449" s="233">
        <f>ROUND(I449*H449,2)</f>
        <v>0</v>
      </c>
      <c r="BL449" s="19" t="s">
        <v>133</v>
      </c>
      <c r="BM449" s="232" t="s">
        <v>1130</v>
      </c>
    </row>
    <row r="450" s="2" customFormat="1">
      <c r="A450" s="40"/>
      <c r="B450" s="41"/>
      <c r="C450" s="42"/>
      <c r="D450" s="234" t="s">
        <v>135</v>
      </c>
      <c r="E450" s="42"/>
      <c r="F450" s="235" t="s">
        <v>848</v>
      </c>
      <c r="G450" s="42"/>
      <c r="H450" s="42"/>
      <c r="I450" s="139"/>
      <c r="J450" s="42"/>
      <c r="K450" s="42"/>
      <c r="L450" s="46"/>
      <c r="M450" s="236"/>
      <c r="N450" s="237"/>
      <c r="O450" s="87"/>
      <c r="P450" s="87"/>
      <c r="Q450" s="87"/>
      <c r="R450" s="87"/>
      <c r="S450" s="87"/>
      <c r="T450" s="88"/>
      <c r="U450" s="40"/>
      <c r="V450" s="40"/>
      <c r="W450" s="40"/>
      <c r="X450" s="40"/>
      <c r="Y450" s="40"/>
      <c r="Z450" s="40"/>
      <c r="AA450" s="40"/>
      <c r="AB450" s="40"/>
      <c r="AC450" s="40"/>
      <c r="AD450" s="40"/>
      <c r="AE450" s="40"/>
      <c r="AT450" s="19" t="s">
        <v>135</v>
      </c>
      <c r="AU450" s="19" t="s">
        <v>84</v>
      </c>
    </row>
    <row r="451" s="13" customFormat="1">
      <c r="A451" s="13"/>
      <c r="B451" s="239"/>
      <c r="C451" s="240"/>
      <c r="D451" s="234" t="s">
        <v>139</v>
      </c>
      <c r="E451" s="241" t="s">
        <v>28</v>
      </c>
      <c r="F451" s="242" t="s">
        <v>1131</v>
      </c>
      <c r="G451" s="240"/>
      <c r="H451" s="241" t="s">
        <v>28</v>
      </c>
      <c r="I451" s="243"/>
      <c r="J451" s="240"/>
      <c r="K451" s="240"/>
      <c r="L451" s="244"/>
      <c r="M451" s="245"/>
      <c r="N451" s="246"/>
      <c r="O451" s="246"/>
      <c r="P451" s="246"/>
      <c r="Q451" s="246"/>
      <c r="R451" s="246"/>
      <c r="S451" s="246"/>
      <c r="T451" s="247"/>
      <c r="U451" s="13"/>
      <c r="V451" s="13"/>
      <c r="W451" s="13"/>
      <c r="X451" s="13"/>
      <c r="Y451" s="13"/>
      <c r="Z451" s="13"/>
      <c r="AA451" s="13"/>
      <c r="AB451" s="13"/>
      <c r="AC451" s="13"/>
      <c r="AD451" s="13"/>
      <c r="AE451" s="13"/>
      <c r="AT451" s="248" t="s">
        <v>139</v>
      </c>
      <c r="AU451" s="248" t="s">
        <v>84</v>
      </c>
      <c r="AV451" s="13" t="s">
        <v>82</v>
      </c>
      <c r="AW451" s="13" t="s">
        <v>35</v>
      </c>
      <c r="AX451" s="13" t="s">
        <v>74</v>
      </c>
      <c r="AY451" s="248" t="s">
        <v>126</v>
      </c>
    </row>
    <row r="452" s="13" customFormat="1">
      <c r="A452" s="13"/>
      <c r="B452" s="239"/>
      <c r="C452" s="240"/>
      <c r="D452" s="234" t="s">
        <v>139</v>
      </c>
      <c r="E452" s="241" t="s">
        <v>28</v>
      </c>
      <c r="F452" s="242" t="s">
        <v>1125</v>
      </c>
      <c r="G452" s="240"/>
      <c r="H452" s="241" t="s">
        <v>28</v>
      </c>
      <c r="I452" s="243"/>
      <c r="J452" s="240"/>
      <c r="K452" s="240"/>
      <c r="L452" s="244"/>
      <c r="M452" s="245"/>
      <c r="N452" s="246"/>
      <c r="O452" s="246"/>
      <c r="P452" s="246"/>
      <c r="Q452" s="246"/>
      <c r="R452" s="246"/>
      <c r="S452" s="246"/>
      <c r="T452" s="247"/>
      <c r="U452" s="13"/>
      <c r="V452" s="13"/>
      <c r="W452" s="13"/>
      <c r="X452" s="13"/>
      <c r="Y452" s="13"/>
      <c r="Z452" s="13"/>
      <c r="AA452" s="13"/>
      <c r="AB452" s="13"/>
      <c r="AC452" s="13"/>
      <c r="AD452" s="13"/>
      <c r="AE452" s="13"/>
      <c r="AT452" s="248" t="s">
        <v>139</v>
      </c>
      <c r="AU452" s="248" t="s">
        <v>84</v>
      </c>
      <c r="AV452" s="13" t="s">
        <v>82</v>
      </c>
      <c r="AW452" s="13" t="s">
        <v>35</v>
      </c>
      <c r="AX452" s="13" t="s">
        <v>74</v>
      </c>
      <c r="AY452" s="248" t="s">
        <v>126</v>
      </c>
    </row>
    <row r="453" s="14" customFormat="1">
      <c r="A453" s="14"/>
      <c r="B453" s="249"/>
      <c r="C453" s="250"/>
      <c r="D453" s="234" t="s">
        <v>139</v>
      </c>
      <c r="E453" s="251" t="s">
        <v>28</v>
      </c>
      <c r="F453" s="252" t="s">
        <v>1126</v>
      </c>
      <c r="G453" s="250"/>
      <c r="H453" s="253">
        <v>0.59999999999999998</v>
      </c>
      <c r="I453" s="254"/>
      <c r="J453" s="250"/>
      <c r="K453" s="250"/>
      <c r="L453" s="255"/>
      <c r="M453" s="256"/>
      <c r="N453" s="257"/>
      <c r="O453" s="257"/>
      <c r="P453" s="257"/>
      <c r="Q453" s="257"/>
      <c r="R453" s="257"/>
      <c r="S453" s="257"/>
      <c r="T453" s="258"/>
      <c r="U453" s="14"/>
      <c r="V453" s="14"/>
      <c r="W453" s="14"/>
      <c r="X453" s="14"/>
      <c r="Y453" s="14"/>
      <c r="Z453" s="14"/>
      <c r="AA453" s="14"/>
      <c r="AB453" s="14"/>
      <c r="AC453" s="14"/>
      <c r="AD453" s="14"/>
      <c r="AE453" s="14"/>
      <c r="AT453" s="259" t="s">
        <v>139</v>
      </c>
      <c r="AU453" s="259" t="s">
        <v>84</v>
      </c>
      <c r="AV453" s="14" t="s">
        <v>84</v>
      </c>
      <c r="AW453" s="14" t="s">
        <v>35</v>
      </c>
      <c r="AX453" s="14" t="s">
        <v>74</v>
      </c>
      <c r="AY453" s="259" t="s">
        <v>126</v>
      </c>
    </row>
    <row r="454" s="13" customFormat="1">
      <c r="A454" s="13"/>
      <c r="B454" s="239"/>
      <c r="C454" s="240"/>
      <c r="D454" s="234" t="s">
        <v>139</v>
      </c>
      <c r="E454" s="241" t="s">
        <v>28</v>
      </c>
      <c r="F454" s="242" t="s">
        <v>981</v>
      </c>
      <c r="G454" s="240"/>
      <c r="H454" s="241" t="s">
        <v>28</v>
      </c>
      <c r="I454" s="243"/>
      <c r="J454" s="240"/>
      <c r="K454" s="240"/>
      <c r="L454" s="244"/>
      <c r="M454" s="245"/>
      <c r="N454" s="246"/>
      <c r="O454" s="246"/>
      <c r="P454" s="246"/>
      <c r="Q454" s="246"/>
      <c r="R454" s="246"/>
      <c r="S454" s="246"/>
      <c r="T454" s="247"/>
      <c r="U454" s="13"/>
      <c r="V454" s="13"/>
      <c r="W454" s="13"/>
      <c r="X454" s="13"/>
      <c r="Y454" s="13"/>
      <c r="Z454" s="13"/>
      <c r="AA454" s="13"/>
      <c r="AB454" s="13"/>
      <c r="AC454" s="13"/>
      <c r="AD454" s="13"/>
      <c r="AE454" s="13"/>
      <c r="AT454" s="248" t="s">
        <v>139</v>
      </c>
      <c r="AU454" s="248" t="s">
        <v>84</v>
      </c>
      <c r="AV454" s="13" t="s">
        <v>82</v>
      </c>
      <c r="AW454" s="13" t="s">
        <v>35</v>
      </c>
      <c r="AX454" s="13" t="s">
        <v>74</v>
      </c>
      <c r="AY454" s="248" t="s">
        <v>126</v>
      </c>
    </row>
    <row r="455" s="14" customFormat="1">
      <c r="A455" s="14"/>
      <c r="B455" s="249"/>
      <c r="C455" s="250"/>
      <c r="D455" s="234" t="s">
        <v>139</v>
      </c>
      <c r="E455" s="251" t="s">
        <v>28</v>
      </c>
      <c r="F455" s="252" t="s">
        <v>1132</v>
      </c>
      <c r="G455" s="250"/>
      <c r="H455" s="253">
        <v>6</v>
      </c>
      <c r="I455" s="254"/>
      <c r="J455" s="250"/>
      <c r="K455" s="250"/>
      <c r="L455" s="255"/>
      <c r="M455" s="256"/>
      <c r="N455" s="257"/>
      <c r="O455" s="257"/>
      <c r="P455" s="257"/>
      <c r="Q455" s="257"/>
      <c r="R455" s="257"/>
      <c r="S455" s="257"/>
      <c r="T455" s="258"/>
      <c r="U455" s="14"/>
      <c r="V455" s="14"/>
      <c r="W455" s="14"/>
      <c r="X455" s="14"/>
      <c r="Y455" s="14"/>
      <c r="Z455" s="14"/>
      <c r="AA455" s="14"/>
      <c r="AB455" s="14"/>
      <c r="AC455" s="14"/>
      <c r="AD455" s="14"/>
      <c r="AE455" s="14"/>
      <c r="AT455" s="259" t="s">
        <v>139</v>
      </c>
      <c r="AU455" s="259" t="s">
        <v>84</v>
      </c>
      <c r="AV455" s="14" t="s">
        <v>84</v>
      </c>
      <c r="AW455" s="14" t="s">
        <v>35</v>
      </c>
      <c r="AX455" s="14" t="s">
        <v>74</v>
      </c>
      <c r="AY455" s="259" t="s">
        <v>126</v>
      </c>
    </row>
    <row r="456" s="13" customFormat="1">
      <c r="A456" s="13"/>
      <c r="B456" s="239"/>
      <c r="C456" s="240"/>
      <c r="D456" s="234" t="s">
        <v>139</v>
      </c>
      <c r="E456" s="241" t="s">
        <v>28</v>
      </c>
      <c r="F456" s="242" t="s">
        <v>1086</v>
      </c>
      <c r="G456" s="240"/>
      <c r="H456" s="241" t="s">
        <v>28</v>
      </c>
      <c r="I456" s="243"/>
      <c r="J456" s="240"/>
      <c r="K456" s="240"/>
      <c r="L456" s="244"/>
      <c r="M456" s="245"/>
      <c r="N456" s="246"/>
      <c r="O456" s="246"/>
      <c r="P456" s="246"/>
      <c r="Q456" s="246"/>
      <c r="R456" s="246"/>
      <c r="S456" s="246"/>
      <c r="T456" s="247"/>
      <c r="U456" s="13"/>
      <c r="V456" s="13"/>
      <c r="W456" s="13"/>
      <c r="X456" s="13"/>
      <c r="Y456" s="13"/>
      <c r="Z456" s="13"/>
      <c r="AA456" s="13"/>
      <c r="AB456" s="13"/>
      <c r="AC456" s="13"/>
      <c r="AD456" s="13"/>
      <c r="AE456" s="13"/>
      <c r="AT456" s="248" t="s">
        <v>139</v>
      </c>
      <c r="AU456" s="248" t="s">
        <v>84</v>
      </c>
      <c r="AV456" s="13" t="s">
        <v>82</v>
      </c>
      <c r="AW456" s="13" t="s">
        <v>35</v>
      </c>
      <c r="AX456" s="13" t="s">
        <v>74</v>
      </c>
      <c r="AY456" s="248" t="s">
        <v>126</v>
      </c>
    </row>
    <row r="457" s="13" customFormat="1">
      <c r="A457" s="13"/>
      <c r="B457" s="239"/>
      <c r="C457" s="240"/>
      <c r="D457" s="234" t="s">
        <v>139</v>
      </c>
      <c r="E457" s="241" t="s">
        <v>28</v>
      </c>
      <c r="F457" s="242" t="s">
        <v>1133</v>
      </c>
      <c r="G457" s="240"/>
      <c r="H457" s="241" t="s">
        <v>28</v>
      </c>
      <c r="I457" s="243"/>
      <c r="J457" s="240"/>
      <c r="K457" s="240"/>
      <c r="L457" s="244"/>
      <c r="M457" s="245"/>
      <c r="N457" s="246"/>
      <c r="O457" s="246"/>
      <c r="P457" s="246"/>
      <c r="Q457" s="246"/>
      <c r="R457" s="246"/>
      <c r="S457" s="246"/>
      <c r="T457" s="247"/>
      <c r="U457" s="13"/>
      <c r="V457" s="13"/>
      <c r="W457" s="13"/>
      <c r="X457" s="13"/>
      <c r="Y457" s="13"/>
      <c r="Z457" s="13"/>
      <c r="AA457" s="13"/>
      <c r="AB457" s="13"/>
      <c r="AC457" s="13"/>
      <c r="AD457" s="13"/>
      <c r="AE457" s="13"/>
      <c r="AT457" s="248" t="s">
        <v>139</v>
      </c>
      <c r="AU457" s="248" t="s">
        <v>84</v>
      </c>
      <c r="AV457" s="13" t="s">
        <v>82</v>
      </c>
      <c r="AW457" s="13" t="s">
        <v>35</v>
      </c>
      <c r="AX457" s="13" t="s">
        <v>74</v>
      </c>
      <c r="AY457" s="248" t="s">
        <v>126</v>
      </c>
    </row>
    <row r="458" s="14" customFormat="1">
      <c r="A458" s="14"/>
      <c r="B458" s="249"/>
      <c r="C458" s="250"/>
      <c r="D458" s="234" t="s">
        <v>139</v>
      </c>
      <c r="E458" s="251" t="s">
        <v>28</v>
      </c>
      <c r="F458" s="252" t="s">
        <v>1088</v>
      </c>
      <c r="G458" s="250"/>
      <c r="H458" s="253">
        <v>30</v>
      </c>
      <c r="I458" s="254"/>
      <c r="J458" s="250"/>
      <c r="K458" s="250"/>
      <c r="L458" s="255"/>
      <c r="M458" s="256"/>
      <c r="N458" s="257"/>
      <c r="O458" s="257"/>
      <c r="P458" s="257"/>
      <c r="Q458" s="257"/>
      <c r="R458" s="257"/>
      <c r="S458" s="257"/>
      <c r="T458" s="258"/>
      <c r="U458" s="14"/>
      <c r="V458" s="14"/>
      <c r="W458" s="14"/>
      <c r="X458" s="14"/>
      <c r="Y458" s="14"/>
      <c r="Z458" s="14"/>
      <c r="AA458" s="14"/>
      <c r="AB458" s="14"/>
      <c r="AC458" s="14"/>
      <c r="AD458" s="14"/>
      <c r="AE458" s="14"/>
      <c r="AT458" s="259" t="s">
        <v>139</v>
      </c>
      <c r="AU458" s="259" t="s">
        <v>84</v>
      </c>
      <c r="AV458" s="14" t="s">
        <v>84</v>
      </c>
      <c r="AW458" s="14" t="s">
        <v>35</v>
      </c>
      <c r="AX458" s="14" t="s">
        <v>74</v>
      </c>
      <c r="AY458" s="259" t="s">
        <v>126</v>
      </c>
    </row>
    <row r="459" s="15" customFormat="1">
      <c r="A459" s="15"/>
      <c r="B459" s="260"/>
      <c r="C459" s="261"/>
      <c r="D459" s="234" t="s">
        <v>139</v>
      </c>
      <c r="E459" s="262" t="s">
        <v>28</v>
      </c>
      <c r="F459" s="263" t="s">
        <v>155</v>
      </c>
      <c r="G459" s="261"/>
      <c r="H459" s="264">
        <v>36.600000000000001</v>
      </c>
      <c r="I459" s="265"/>
      <c r="J459" s="261"/>
      <c r="K459" s="261"/>
      <c r="L459" s="266"/>
      <c r="M459" s="267"/>
      <c r="N459" s="268"/>
      <c r="O459" s="268"/>
      <c r="P459" s="268"/>
      <c r="Q459" s="268"/>
      <c r="R459" s="268"/>
      <c r="S459" s="268"/>
      <c r="T459" s="269"/>
      <c r="U459" s="15"/>
      <c r="V459" s="15"/>
      <c r="W459" s="15"/>
      <c r="X459" s="15"/>
      <c r="Y459" s="15"/>
      <c r="Z459" s="15"/>
      <c r="AA459" s="15"/>
      <c r="AB459" s="15"/>
      <c r="AC459" s="15"/>
      <c r="AD459" s="15"/>
      <c r="AE459" s="15"/>
      <c r="AT459" s="270" t="s">
        <v>139</v>
      </c>
      <c r="AU459" s="270" t="s">
        <v>84</v>
      </c>
      <c r="AV459" s="15" t="s">
        <v>133</v>
      </c>
      <c r="AW459" s="15" t="s">
        <v>35</v>
      </c>
      <c r="AX459" s="15" t="s">
        <v>82</v>
      </c>
      <c r="AY459" s="270" t="s">
        <v>126</v>
      </c>
    </row>
    <row r="460" s="2" customFormat="1" ht="16.5" customHeight="1">
      <c r="A460" s="40"/>
      <c r="B460" s="41"/>
      <c r="C460" s="221" t="s">
        <v>452</v>
      </c>
      <c r="D460" s="221" t="s">
        <v>128</v>
      </c>
      <c r="E460" s="222" t="s">
        <v>851</v>
      </c>
      <c r="F460" s="223" t="s">
        <v>852</v>
      </c>
      <c r="G460" s="224" t="s">
        <v>131</v>
      </c>
      <c r="H460" s="225">
        <v>3.9740000000000002</v>
      </c>
      <c r="I460" s="226"/>
      <c r="J460" s="227">
        <f>ROUND(I460*H460,2)</f>
        <v>0</v>
      </c>
      <c r="K460" s="223" t="s">
        <v>132</v>
      </c>
      <c r="L460" s="46"/>
      <c r="M460" s="228" t="s">
        <v>28</v>
      </c>
      <c r="N460" s="229" t="s">
        <v>47</v>
      </c>
      <c r="O460" s="87"/>
      <c r="P460" s="230">
        <f>O460*H460</f>
        <v>0</v>
      </c>
      <c r="Q460" s="230">
        <v>0.82326999999999995</v>
      </c>
      <c r="R460" s="230">
        <f>Q460*H460</f>
        <v>3.2716749799999998</v>
      </c>
      <c r="S460" s="230">
        <v>0</v>
      </c>
      <c r="T460" s="231">
        <f>S460*H460</f>
        <v>0</v>
      </c>
      <c r="U460" s="40"/>
      <c r="V460" s="40"/>
      <c r="W460" s="40"/>
      <c r="X460" s="40"/>
      <c r="Y460" s="40"/>
      <c r="Z460" s="40"/>
      <c r="AA460" s="40"/>
      <c r="AB460" s="40"/>
      <c r="AC460" s="40"/>
      <c r="AD460" s="40"/>
      <c r="AE460" s="40"/>
      <c r="AR460" s="232" t="s">
        <v>133</v>
      </c>
      <c r="AT460" s="232" t="s">
        <v>128</v>
      </c>
      <c r="AU460" s="232" t="s">
        <v>84</v>
      </c>
      <c r="AY460" s="19" t="s">
        <v>126</v>
      </c>
      <c r="BE460" s="233">
        <f>IF(N460="základní",J460,0)</f>
        <v>0</v>
      </c>
      <c r="BF460" s="233">
        <f>IF(N460="snížená",J460,0)</f>
        <v>0</v>
      </c>
      <c r="BG460" s="233">
        <f>IF(N460="zákl. přenesená",J460,0)</f>
        <v>0</v>
      </c>
      <c r="BH460" s="233">
        <f>IF(N460="sníž. přenesená",J460,0)</f>
        <v>0</v>
      </c>
      <c r="BI460" s="233">
        <f>IF(N460="nulová",J460,0)</f>
        <v>0</v>
      </c>
      <c r="BJ460" s="19" t="s">
        <v>133</v>
      </c>
      <c r="BK460" s="233">
        <f>ROUND(I460*H460,2)</f>
        <v>0</v>
      </c>
      <c r="BL460" s="19" t="s">
        <v>133</v>
      </c>
      <c r="BM460" s="232" t="s">
        <v>853</v>
      </c>
    </row>
    <row r="461" s="2" customFormat="1">
      <c r="A461" s="40"/>
      <c r="B461" s="41"/>
      <c r="C461" s="42"/>
      <c r="D461" s="234" t="s">
        <v>135</v>
      </c>
      <c r="E461" s="42"/>
      <c r="F461" s="235" t="s">
        <v>854</v>
      </c>
      <c r="G461" s="42"/>
      <c r="H461" s="42"/>
      <c r="I461" s="139"/>
      <c r="J461" s="42"/>
      <c r="K461" s="42"/>
      <c r="L461" s="46"/>
      <c r="M461" s="236"/>
      <c r="N461" s="237"/>
      <c r="O461" s="87"/>
      <c r="P461" s="87"/>
      <c r="Q461" s="87"/>
      <c r="R461" s="87"/>
      <c r="S461" s="87"/>
      <c r="T461" s="88"/>
      <c r="U461" s="40"/>
      <c r="V461" s="40"/>
      <c r="W461" s="40"/>
      <c r="X461" s="40"/>
      <c r="Y461" s="40"/>
      <c r="Z461" s="40"/>
      <c r="AA461" s="40"/>
      <c r="AB461" s="40"/>
      <c r="AC461" s="40"/>
      <c r="AD461" s="40"/>
      <c r="AE461" s="40"/>
      <c r="AT461" s="19" t="s">
        <v>135</v>
      </c>
      <c r="AU461" s="19" t="s">
        <v>84</v>
      </c>
    </row>
    <row r="462" s="2" customFormat="1">
      <c r="A462" s="40"/>
      <c r="B462" s="41"/>
      <c r="C462" s="42"/>
      <c r="D462" s="234" t="s">
        <v>137</v>
      </c>
      <c r="E462" s="42"/>
      <c r="F462" s="238" t="s">
        <v>855</v>
      </c>
      <c r="G462" s="42"/>
      <c r="H462" s="42"/>
      <c r="I462" s="139"/>
      <c r="J462" s="42"/>
      <c r="K462" s="42"/>
      <c r="L462" s="46"/>
      <c r="M462" s="236"/>
      <c r="N462" s="237"/>
      <c r="O462" s="87"/>
      <c r="P462" s="87"/>
      <c r="Q462" s="87"/>
      <c r="R462" s="87"/>
      <c r="S462" s="87"/>
      <c r="T462" s="88"/>
      <c r="U462" s="40"/>
      <c r="V462" s="40"/>
      <c r="W462" s="40"/>
      <c r="X462" s="40"/>
      <c r="Y462" s="40"/>
      <c r="Z462" s="40"/>
      <c r="AA462" s="40"/>
      <c r="AB462" s="40"/>
      <c r="AC462" s="40"/>
      <c r="AD462" s="40"/>
      <c r="AE462" s="40"/>
      <c r="AT462" s="19" t="s">
        <v>137</v>
      </c>
      <c r="AU462" s="19" t="s">
        <v>84</v>
      </c>
    </row>
    <row r="463" s="13" customFormat="1">
      <c r="A463" s="13"/>
      <c r="B463" s="239"/>
      <c r="C463" s="240"/>
      <c r="D463" s="234" t="s">
        <v>139</v>
      </c>
      <c r="E463" s="241" t="s">
        <v>28</v>
      </c>
      <c r="F463" s="242" t="s">
        <v>1134</v>
      </c>
      <c r="G463" s="240"/>
      <c r="H463" s="241" t="s">
        <v>28</v>
      </c>
      <c r="I463" s="243"/>
      <c r="J463" s="240"/>
      <c r="K463" s="240"/>
      <c r="L463" s="244"/>
      <c r="M463" s="245"/>
      <c r="N463" s="246"/>
      <c r="O463" s="246"/>
      <c r="P463" s="246"/>
      <c r="Q463" s="246"/>
      <c r="R463" s="246"/>
      <c r="S463" s="246"/>
      <c r="T463" s="247"/>
      <c r="U463" s="13"/>
      <c r="V463" s="13"/>
      <c r="W463" s="13"/>
      <c r="X463" s="13"/>
      <c r="Y463" s="13"/>
      <c r="Z463" s="13"/>
      <c r="AA463" s="13"/>
      <c r="AB463" s="13"/>
      <c r="AC463" s="13"/>
      <c r="AD463" s="13"/>
      <c r="AE463" s="13"/>
      <c r="AT463" s="248" t="s">
        <v>139</v>
      </c>
      <c r="AU463" s="248" t="s">
        <v>84</v>
      </c>
      <c r="AV463" s="13" t="s">
        <v>82</v>
      </c>
      <c r="AW463" s="13" t="s">
        <v>35</v>
      </c>
      <c r="AX463" s="13" t="s">
        <v>74</v>
      </c>
      <c r="AY463" s="248" t="s">
        <v>126</v>
      </c>
    </row>
    <row r="464" s="13" customFormat="1">
      <c r="A464" s="13"/>
      <c r="B464" s="239"/>
      <c r="C464" s="240"/>
      <c r="D464" s="234" t="s">
        <v>139</v>
      </c>
      <c r="E464" s="241" t="s">
        <v>28</v>
      </c>
      <c r="F464" s="242" t="s">
        <v>1135</v>
      </c>
      <c r="G464" s="240"/>
      <c r="H464" s="241" t="s">
        <v>28</v>
      </c>
      <c r="I464" s="243"/>
      <c r="J464" s="240"/>
      <c r="K464" s="240"/>
      <c r="L464" s="244"/>
      <c r="M464" s="245"/>
      <c r="N464" s="246"/>
      <c r="O464" s="246"/>
      <c r="P464" s="246"/>
      <c r="Q464" s="246"/>
      <c r="R464" s="246"/>
      <c r="S464" s="246"/>
      <c r="T464" s="247"/>
      <c r="U464" s="13"/>
      <c r="V464" s="13"/>
      <c r="W464" s="13"/>
      <c r="X464" s="13"/>
      <c r="Y464" s="13"/>
      <c r="Z464" s="13"/>
      <c r="AA464" s="13"/>
      <c r="AB464" s="13"/>
      <c r="AC464" s="13"/>
      <c r="AD464" s="13"/>
      <c r="AE464" s="13"/>
      <c r="AT464" s="248" t="s">
        <v>139</v>
      </c>
      <c r="AU464" s="248" t="s">
        <v>84</v>
      </c>
      <c r="AV464" s="13" t="s">
        <v>82</v>
      </c>
      <c r="AW464" s="13" t="s">
        <v>35</v>
      </c>
      <c r="AX464" s="13" t="s">
        <v>74</v>
      </c>
      <c r="AY464" s="248" t="s">
        <v>126</v>
      </c>
    </row>
    <row r="465" s="14" customFormat="1">
      <c r="A465" s="14"/>
      <c r="B465" s="249"/>
      <c r="C465" s="250"/>
      <c r="D465" s="234" t="s">
        <v>139</v>
      </c>
      <c r="E465" s="251" t="s">
        <v>28</v>
      </c>
      <c r="F465" s="252" t="s">
        <v>1050</v>
      </c>
      <c r="G465" s="250"/>
      <c r="H465" s="253">
        <v>18.850000000000001</v>
      </c>
      <c r="I465" s="254"/>
      <c r="J465" s="250"/>
      <c r="K465" s="250"/>
      <c r="L465" s="255"/>
      <c r="M465" s="256"/>
      <c r="N465" s="257"/>
      <c r="O465" s="257"/>
      <c r="P465" s="257"/>
      <c r="Q465" s="257"/>
      <c r="R465" s="257"/>
      <c r="S465" s="257"/>
      <c r="T465" s="258"/>
      <c r="U465" s="14"/>
      <c r="V465" s="14"/>
      <c r="W465" s="14"/>
      <c r="X465" s="14"/>
      <c r="Y465" s="14"/>
      <c r="Z465" s="14"/>
      <c r="AA465" s="14"/>
      <c r="AB465" s="14"/>
      <c r="AC465" s="14"/>
      <c r="AD465" s="14"/>
      <c r="AE465" s="14"/>
      <c r="AT465" s="259" t="s">
        <v>139</v>
      </c>
      <c r="AU465" s="259" t="s">
        <v>84</v>
      </c>
      <c r="AV465" s="14" t="s">
        <v>84</v>
      </c>
      <c r="AW465" s="14" t="s">
        <v>35</v>
      </c>
      <c r="AX465" s="14" t="s">
        <v>74</v>
      </c>
      <c r="AY465" s="259" t="s">
        <v>126</v>
      </c>
    </row>
    <row r="466" s="14" customFormat="1">
      <c r="A466" s="14"/>
      <c r="B466" s="249"/>
      <c r="C466" s="250"/>
      <c r="D466" s="234" t="s">
        <v>139</v>
      </c>
      <c r="E466" s="251" t="s">
        <v>28</v>
      </c>
      <c r="F466" s="252" t="s">
        <v>1051</v>
      </c>
      <c r="G466" s="250"/>
      <c r="H466" s="253">
        <v>1.8</v>
      </c>
      <c r="I466" s="254"/>
      <c r="J466" s="250"/>
      <c r="K466" s="250"/>
      <c r="L466" s="255"/>
      <c r="M466" s="256"/>
      <c r="N466" s="257"/>
      <c r="O466" s="257"/>
      <c r="P466" s="257"/>
      <c r="Q466" s="257"/>
      <c r="R466" s="257"/>
      <c r="S466" s="257"/>
      <c r="T466" s="258"/>
      <c r="U466" s="14"/>
      <c r="V466" s="14"/>
      <c r="W466" s="14"/>
      <c r="X466" s="14"/>
      <c r="Y466" s="14"/>
      <c r="Z466" s="14"/>
      <c r="AA466" s="14"/>
      <c r="AB466" s="14"/>
      <c r="AC466" s="14"/>
      <c r="AD466" s="14"/>
      <c r="AE466" s="14"/>
      <c r="AT466" s="259" t="s">
        <v>139</v>
      </c>
      <c r="AU466" s="259" t="s">
        <v>84</v>
      </c>
      <c r="AV466" s="14" t="s">
        <v>84</v>
      </c>
      <c r="AW466" s="14" t="s">
        <v>35</v>
      </c>
      <c r="AX466" s="14" t="s">
        <v>74</v>
      </c>
      <c r="AY466" s="259" t="s">
        <v>126</v>
      </c>
    </row>
    <row r="467" s="14" customFormat="1">
      <c r="A467" s="14"/>
      <c r="B467" s="249"/>
      <c r="C467" s="250"/>
      <c r="D467" s="234" t="s">
        <v>139</v>
      </c>
      <c r="E467" s="251" t="s">
        <v>28</v>
      </c>
      <c r="F467" s="252" t="s">
        <v>914</v>
      </c>
      <c r="G467" s="250"/>
      <c r="H467" s="253">
        <v>6</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139</v>
      </c>
      <c r="AU467" s="259" t="s">
        <v>84</v>
      </c>
      <c r="AV467" s="14" t="s">
        <v>84</v>
      </c>
      <c r="AW467" s="14" t="s">
        <v>35</v>
      </c>
      <c r="AX467" s="14" t="s">
        <v>74</v>
      </c>
      <c r="AY467" s="259" t="s">
        <v>126</v>
      </c>
    </row>
    <row r="468" s="14" customFormat="1">
      <c r="A468" s="14"/>
      <c r="B468" s="249"/>
      <c r="C468" s="250"/>
      <c r="D468" s="234" t="s">
        <v>139</v>
      </c>
      <c r="E468" s="251" t="s">
        <v>28</v>
      </c>
      <c r="F468" s="252" t="s">
        <v>1136</v>
      </c>
      <c r="G468" s="250"/>
      <c r="H468" s="253">
        <v>-22.675999999999998</v>
      </c>
      <c r="I468" s="254"/>
      <c r="J468" s="250"/>
      <c r="K468" s="250"/>
      <c r="L468" s="255"/>
      <c r="M468" s="256"/>
      <c r="N468" s="257"/>
      <c r="O468" s="257"/>
      <c r="P468" s="257"/>
      <c r="Q468" s="257"/>
      <c r="R468" s="257"/>
      <c r="S468" s="257"/>
      <c r="T468" s="258"/>
      <c r="U468" s="14"/>
      <c r="V468" s="14"/>
      <c r="W468" s="14"/>
      <c r="X468" s="14"/>
      <c r="Y468" s="14"/>
      <c r="Z468" s="14"/>
      <c r="AA468" s="14"/>
      <c r="AB468" s="14"/>
      <c r="AC468" s="14"/>
      <c r="AD468" s="14"/>
      <c r="AE468" s="14"/>
      <c r="AT468" s="259" t="s">
        <v>139</v>
      </c>
      <c r="AU468" s="259" t="s">
        <v>84</v>
      </c>
      <c r="AV468" s="14" t="s">
        <v>84</v>
      </c>
      <c r="AW468" s="14" t="s">
        <v>35</v>
      </c>
      <c r="AX468" s="14" t="s">
        <v>74</v>
      </c>
      <c r="AY468" s="259" t="s">
        <v>126</v>
      </c>
    </row>
    <row r="469" s="15" customFormat="1">
      <c r="A469" s="15"/>
      <c r="B469" s="260"/>
      <c r="C469" s="261"/>
      <c r="D469" s="234" t="s">
        <v>139</v>
      </c>
      <c r="E469" s="262" t="s">
        <v>28</v>
      </c>
      <c r="F469" s="263" t="s">
        <v>155</v>
      </c>
      <c r="G469" s="261"/>
      <c r="H469" s="264">
        <v>3.9740000000000002</v>
      </c>
      <c r="I469" s="265"/>
      <c r="J469" s="261"/>
      <c r="K469" s="261"/>
      <c r="L469" s="266"/>
      <c r="M469" s="267"/>
      <c r="N469" s="268"/>
      <c r="O469" s="268"/>
      <c r="P469" s="268"/>
      <c r="Q469" s="268"/>
      <c r="R469" s="268"/>
      <c r="S469" s="268"/>
      <c r="T469" s="269"/>
      <c r="U469" s="15"/>
      <c r="V469" s="15"/>
      <c r="W469" s="15"/>
      <c r="X469" s="15"/>
      <c r="Y469" s="15"/>
      <c r="Z469" s="15"/>
      <c r="AA469" s="15"/>
      <c r="AB469" s="15"/>
      <c r="AC469" s="15"/>
      <c r="AD469" s="15"/>
      <c r="AE469" s="15"/>
      <c r="AT469" s="270" t="s">
        <v>139</v>
      </c>
      <c r="AU469" s="270" t="s">
        <v>84</v>
      </c>
      <c r="AV469" s="15" t="s">
        <v>133</v>
      </c>
      <c r="AW469" s="15" t="s">
        <v>35</v>
      </c>
      <c r="AX469" s="15" t="s">
        <v>82</v>
      </c>
      <c r="AY469" s="270" t="s">
        <v>126</v>
      </c>
    </row>
    <row r="470" s="2" customFormat="1" ht="16.5" customHeight="1">
      <c r="A470" s="40"/>
      <c r="B470" s="41"/>
      <c r="C470" s="221" t="s">
        <v>460</v>
      </c>
      <c r="D470" s="221" t="s">
        <v>128</v>
      </c>
      <c r="E470" s="222" t="s">
        <v>858</v>
      </c>
      <c r="F470" s="223" t="s">
        <v>852</v>
      </c>
      <c r="G470" s="224" t="s">
        <v>131</v>
      </c>
      <c r="H470" s="225">
        <v>25.116</v>
      </c>
      <c r="I470" s="226"/>
      <c r="J470" s="227">
        <f>ROUND(I470*H470,2)</f>
        <v>0</v>
      </c>
      <c r="K470" s="223" t="s">
        <v>28</v>
      </c>
      <c r="L470" s="46"/>
      <c r="M470" s="228" t="s">
        <v>28</v>
      </c>
      <c r="N470" s="229" t="s">
        <v>47</v>
      </c>
      <c r="O470" s="87"/>
      <c r="P470" s="230">
        <f>O470*H470</f>
        <v>0</v>
      </c>
      <c r="Q470" s="230">
        <v>0.82090399999999997</v>
      </c>
      <c r="R470" s="230">
        <f>Q470*H470</f>
        <v>20.617824863999999</v>
      </c>
      <c r="S470" s="230">
        <v>0</v>
      </c>
      <c r="T470" s="231">
        <f>S470*H470</f>
        <v>0</v>
      </c>
      <c r="U470" s="40"/>
      <c r="V470" s="40"/>
      <c r="W470" s="40"/>
      <c r="X470" s="40"/>
      <c r="Y470" s="40"/>
      <c r="Z470" s="40"/>
      <c r="AA470" s="40"/>
      <c r="AB470" s="40"/>
      <c r="AC470" s="40"/>
      <c r="AD470" s="40"/>
      <c r="AE470" s="40"/>
      <c r="AR470" s="232" t="s">
        <v>133</v>
      </c>
      <c r="AT470" s="232" t="s">
        <v>128</v>
      </c>
      <c r="AU470" s="232" t="s">
        <v>84</v>
      </c>
      <c r="AY470" s="19" t="s">
        <v>126</v>
      </c>
      <c r="BE470" s="233">
        <f>IF(N470="základní",J470,0)</f>
        <v>0</v>
      </c>
      <c r="BF470" s="233">
        <f>IF(N470="snížená",J470,0)</f>
        <v>0</v>
      </c>
      <c r="BG470" s="233">
        <f>IF(N470="zákl. přenesená",J470,0)</f>
        <v>0</v>
      </c>
      <c r="BH470" s="233">
        <f>IF(N470="sníž. přenesená",J470,0)</f>
        <v>0</v>
      </c>
      <c r="BI470" s="233">
        <f>IF(N470="nulová",J470,0)</f>
        <v>0</v>
      </c>
      <c r="BJ470" s="19" t="s">
        <v>133</v>
      </c>
      <c r="BK470" s="233">
        <f>ROUND(I470*H470,2)</f>
        <v>0</v>
      </c>
      <c r="BL470" s="19" t="s">
        <v>133</v>
      </c>
      <c r="BM470" s="232" t="s">
        <v>859</v>
      </c>
    </row>
    <row r="471" s="2" customFormat="1">
      <c r="A471" s="40"/>
      <c r="B471" s="41"/>
      <c r="C471" s="42"/>
      <c r="D471" s="234" t="s">
        <v>135</v>
      </c>
      <c r="E471" s="42"/>
      <c r="F471" s="235" t="s">
        <v>854</v>
      </c>
      <c r="G471" s="42"/>
      <c r="H471" s="42"/>
      <c r="I471" s="139"/>
      <c r="J471" s="42"/>
      <c r="K471" s="42"/>
      <c r="L471" s="46"/>
      <c r="M471" s="236"/>
      <c r="N471" s="237"/>
      <c r="O471" s="87"/>
      <c r="P471" s="87"/>
      <c r="Q471" s="87"/>
      <c r="R471" s="87"/>
      <c r="S471" s="87"/>
      <c r="T471" s="88"/>
      <c r="U471" s="40"/>
      <c r="V471" s="40"/>
      <c r="W471" s="40"/>
      <c r="X471" s="40"/>
      <c r="Y471" s="40"/>
      <c r="Z471" s="40"/>
      <c r="AA471" s="40"/>
      <c r="AB471" s="40"/>
      <c r="AC471" s="40"/>
      <c r="AD471" s="40"/>
      <c r="AE471" s="40"/>
      <c r="AT471" s="19" t="s">
        <v>135</v>
      </c>
      <c r="AU471" s="19" t="s">
        <v>84</v>
      </c>
    </row>
    <row r="472" s="13" customFormat="1">
      <c r="A472" s="13"/>
      <c r="B472" s="239"/>
      <c r="C472" s="240"/>
      <c r="D472" s="234" t="s">
        <v>139</v>
      </c>
      <c r="E472" s="241" t="s">
        <v>28</v>
      </c>
      <c r="F472" s="242" t="s">
        <v>1137</v>
      </c>
      <c r="G472" s="240"/>
      <c r="H472" s="241" t="s">
        <v>28</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139</v>
      </c>
      <c r="AU472" s="248" t="s">
        <v>84</v>
      </c>
      <c r="AV472" s="13" t="s">
        <v>82</v>
      </c>
      <c r="AW472" s="13" t="s">
        <v>35</v>
      </c>
      <c r="AX472" s="13" t="s">
        <v>74</v>
      </c>
      <c r="AY472" s="248" t="s">
        <v>126</v>
      </c>
    </row>
    <row r="473" s="13" customFormat="1">
      <c r="A473" s="13"/>
      <c r="B473" s="239"/>
      <c r="C473" s="240"/>
      <c r="D473" s="234" t="s">
        <v>139</v>
      </c>
      <c r="E473" s="241" t="s">
        <v>28</v>
      </c>
      <c r="F473" s="242" t="s">
        <v>1080</v>
      </c>
      <c r="G473" s="240"/>
      <c r="H473" s="241" t="s">
        <v>28</v>
      </c>
      <c r="I473" s="243"/>
      <c r="J473" s="240"/>
      <c r="K473" s="240"/>
      <c r="L473" s="244"/>
      <c r="M473" s="245"/>
      <c r="N473" s="246"/>
      <c r="O473" s="246"/>
      <c r="P473" s="246"/>
      <c r="Q473" s="246"/>
      <c r="R473" s="246"/>
      <c r="S473" s="246"/>
      <c r="T473" s="247"/>
      <c r="U473" s="13"/>
      <c r="V473" s="13"/>
      <c r="W473" s="13"/>
      <c r="X473" s="13"/>
      <c r="Y473" s="13"/>
      <c r="Z473" s="13"/>
      <c r="AA473" s="13"/>
      <c r="AB473" s="13"/>
      <c r="AC473" s="13"/>
      <c r="AD473" s="13"/>
      <c r="AE473" s="13"/>
      <c r="AT473" s="248" t="s">
        <v>139</v>
      </c>
      <c r="AU473" s="248" t="s">
        <v>84</v>
      </c>
      <c r="AV473" s="13" t="s">
        <v>82</v>
      </c>
      <c r="AW473" s="13" t="s">
        <v>35</v>
      </c>
      <c r="AX473" s="13" t="s">
        <v>74</v>
      </c>
      <c r="AY473" s="248" t="s">
        <v>126</v>
      </c>
    </row>
    <row r="474" s="14" customFormat="1">
      <c r="A474" s="14"/>
      <c r="B474" s="249"/>
      <c r="C474" s="250"/>
      <c r="D474" s="234" t="s">
        <v>139</v>
      </c>
      <c r="E474" s="251" t="s">
        <v>28</v>
      </c>
      <c r="F474" s="252" t="s">
        <v>1138</v>
      </c>
      <c r="G474" s="250"/>
      <c r="H474" s="253">
        <v>22.675999999999998</v>
      </c>
      <c r="I474" s="254"/>
      <c r="J474" s="250"/>
      <c r="K474" s="250"/>
      <c r="L474" s="255"/>
      <c r="M474" s="256"/>
      <c r="N474" s="257"/>
      <c r="O474" s="257"/>
      <c r="P474" s="257"/>
      <c r="Q474" s="257"/>
      <c r="R474" s="257"/>
      <c r="S474" s="257"/>
      <c r="T474" s="258"/>
      <c r="U474" s="14"/>
      <c r="V474" s="14"/>
      <c r="W474" s="14"/>
      <c r="X474" s="14"/>
      <c r="Y474" s="14"/>
      <c r="Z474" s="14"/>
      <c r="AA474" s="14"/>
      <c r="AB474" s="14"/>
      <c r="AC474" s="14"/>
      <c r="AD474" s="14"/>
      <c r="AE474" s="14"/>
      <c r="AT474" s="259" t="s">
        <v>139</v>
      </c>
      <c r="AU474" s="259" t="s">
        <v>84</v>
      </c>
      <c r="AV474" s="14" t="s">
        <v>84</v>
      </c>
      <c r="AW474" s="14" t="s">
        <v>35</v>
      </c>
      <c r="AX474" s="14" t="s">
        <v>74</v>
      </c>
      <c r="AY474" s="259" t="s">
        <v>126</v>
      </c>
    </row>
    <row r="475" s="13" customFormat="1">
      <c r="A475" s="13"/>
      <c r="B475" s="239"/>
      <c r="C475" s="240"/>
      <c r="D475" s="234" t="s">
        <v>139</v>
      </c>
      <c r="E475" s="241" t="s">
        <v>28</v>
      </c>
      <c r="F475" s="242" t="s">
        <v>931</v>
      </c>
      <c r="G475" s="240"/>
      <c r="H475" s="241" t="s">
        <v>28</v>
      </c>
      <c r="I475" s="243"/>
      <c r="J475" s="240"/>
      <c r="K475" s="240"/>
      <c r="L475" s="244"/>
      <c r="M475" s="245"/>
      <c r="N475" s="246"/>
      <c r="O475" s="246"/>
      <c r="P475" s="246"/>
      <c r="Q475" s="246"/>
      <c r="R475" s="246"/>
      <c r="S475" s="246"/>
      <c r="T475" s="247"/>
      <c r="U475" s="13"/>
      <c r="V475" s="13"/>
      <c r="W475" s="13"/>
      <c r="X475" s="13"/>
      <c r="Y475" s="13"/>
      <c r="Z475" s="13"/>
      <c r="AA475" s="13"/>
      <c r="AB475" s="13"/>
      <c r="AC475" s="13"/>
      <c r="AD475" s="13"/>
      <c r="AE475" s="13"/>
      <c r="AT475" s="248" t="s">
        <v>139</v>
      </c>
      <c r="AU475" s="248" t="s">
        <v>84</v>
      </c>
      <c r="AV475" s="13" t="s">
        <v>82</v>
      </c>
      <c r="AW475" s="13" t="s">
        <v>35</v>
      </c>
      <c r="AX475" s="13" t="s">
        <v>74</v>
      </c>
      <c r="AY475" s="248" t="s">
        <v>126</v>
      </c>
    </row>
    <row r="476" s="14" customFormat="1">
      <c r="A476" s="14"/>
      <c r="B476" s="249"/>
      <c r="C476" s="250"/>
      <c r="D476" s="234" t="s">
        <v>139</v>
      </c>
      <c r="E476" s="251" t="s">
        <v>28</v>
      </c>
      <c r="F476" s="252" t="s">
        <v>1055</v>
      </c>
      <c r="G476" s="250"/>
      <c r="H476" s="253">
        <v>1.44</v>
      </c>
      <c r="I476" s="254"/>
      <c r="J476" s="250"/>
      <c r="K476" s="250"/>
      <c r="L476" s="255"/>
      <c r="M476" s="256"/>
      <c r="N476" s="257"/>
      <c r="O476" s="257"/>
      <c r="P476" s="257"/>
      <c r="Q476" s="257"/>
      <c r="R476" s="257"/>
      <c r="S476" s="257"/>
      <c r="T476" s="258"/>
      <c r="U476" s="14"/>
      <c r="V476" s="14"/>
      <c r="W476" s="14"/>
      <c r="X476" s="14"/>
      <c r="Y476" s="14"/>
      <c r="Z476" s="14"/>
      <c r="AA476" s="14"/>
      <c r="AB476" s="14"/>
      <c r="AC476" s="14"/>
      <c r="AD476" s="14"/>
      <c r="AE476" s="14"/>
      <c r="AT476" s="259" t="s">
        <v>139</v>
      </c>
      <c r="AU476" s="259" t="s">
        <v>84</v>
      </c>
      <c r="AV476" s="14" t="s">
        <v>84</v>
      </c>
      <c r="AW476" s="14" t="s">
        <v>35</v>
      </c>
      <c r="AX476" s="14" t="s">
        <v>74</v>
      </c>
      <c r="AY476" s="259" t="s">
        <v>126</v>
      </c>
    </row>
    <row r="477" s="13" customFormat="1">
      <c r="A477" s="13"/>
      <c r="B477" s="239"/>
      <c r="C477" s="240"/>
      <c r="D477" s="234" t="s">
        <v>139</v>
      </c>
      <c r="E477" s="241" t="s">
        <v>28</v>
      </c>
      <c r="F477" s="242" t="s">
        <v>1139</v>
      </c>
      <c r="G477" s="240"/>
      <c r="H477" s="241" t="s">
        <v>28</v>
      </c>
      <c r="I477" s="243"/>
      <c r="J477" s="240"/>
      <c r="K477" s="240"/>
      <c r="L477" s="244"/>
      <c r="M477" s="245"/>
      <c r="N477" s="246"/>
      <c r="O477" s="246"/>
      <c r="P477" s="246"/>
      <c r="Q477" s="246"/>
      <c r="R477" s="246"/>
      <c r="S477" s="246"/>
      <c r="T477" s="247"/>
      <c r="U477" s="13"/>
      <c r="V477" s="13"/>
      <c r="W477" s="13"/>
      <c r="X477" s="13"/>
      <c r="Y477" s="13"/>
      <c r="Z477" s="13"/>
      <c r="AA477" s="13"/>
      <c r="AB477" s="13"/>
      <c r="AC477" s="13"/>
      <c r="AD477" s="13"/>
      <c r="AE477" s="13"/>
      <c r="AT477" s="248" t="s">
        <v>139</v>
      </c>
      <c r="AU477" s="248" t="s">
        <v>84</v>
      </c>
      <c r="AV477" s="13" t="s">
        <v>82</v>
      </c>
      <c r="AW477" s="13" t="s">
        <v>35</v>
      </c>
      <c r="AX477" s="13" t="s">
        <v>74</v>
      </c>
      <c r="AY477" s="248" t="s">
        <v>126</v>
      </c>
    </row>
    <row r="478" s="14" customFormat="1">
      <c r="A478" s="14"/>
      <c r="B478" s="249"/>
      <c r="C478" s="250"/>
      <c r="D478" s="234" t="s">
        <v>139</v>
      </c>
      <c r="E478" s="251" t="s">
        <v>28</v>
      </c>
      <c r="F478" s="252" t="s">
        <v>1058</v>
      </c>
      <c r="G478" s="250"/>
      <c r="H478" s="253">
        <v>1</v>
      </c>
      <c r="I478" s="254"/>
      <c r="J478" s="250"/>
      <c r="K478" s="250"/>
      <c r="L478" s="255"/>
      <c r="M478" s="256"/>
      <c r="N478" s="257"/>
      <c r="O478" s="257"/>
      <c r="P478" s="257"/>
      <c r="Q478" s="257"/>
      <c r="R478" s="257"/>
      <c r="S478" s="257"/>
      <c r="T478" s="258"/>
      <c r="U478" s="14"/>
      <c r="V478" s="14"/>
      <c r="W478" s="14"/>
      <c r="X478" s="14"/>
      <c r="Y478" s="14"/>
      <c r="Z478" s="14"/>
      <c r="AA478" s="14"/>
      <c r="AB478" s="14"/>
      <c r="AC478" s="14"/>
      <c r="AD478" s="14"/>
      <c r="AE478" s="14"/>
      <c r="AT478" s="259" t="s">
        <v>139</v>
      </c>
      <c r="AU478" s="259" t="s">
        <v>84</v>
      </c>
      <c r="AV478" s="14" t="s">
        <v>84</v>
      </c>
      <c r="AW478" s="14" t="s">
        <v>35</v>
      </c>
      <c r="AX478" s="14" t="s">
        <v>74</v>
      </c>
      <c r="AY478" s="259" t="s">
        <v>126</v>
      </c>
    </row>
    <row r="479" s="15" customFormat="1">
      <c r="A479" s="15"/>
      <c r="B479" s="260"/>
      <c r="C479" s="261"/>
      <c r="D479" s="234" t="s">
        <v>139</v>
      </c>
      <c r="E479" s="262" t="s">
        <v>28</v>
      </c>
      <c r="F479" s="263" t="s">
        <v>155</v>
      </c>
      <c r="G479" s="261"/>
      <c r="H479" s="264">
        <v>25.116</v>
      </c>
      <c r="I479" s="265"/>
      <c r="J479" s="261"/>
      <c r="K479" s="261"/>
      <c r="L479" s="266"/>
      <c r="M479" s="267"/>
      <c r="N479" s="268"/>
      <c r="O479" s="268"/>
      <c r="P479" s="268"/>
      <c r="Q479" s="268"/>
      <c r="R479" s="268"/>
      <c r="S479" s="268"/>
      <c r="T479" s="269"/>
      <c r="U479" s="15"/>
      <c r="V479" s="15"/>
      <c r="W479" s="15"/>
      <c r="X479" s="15"/>
      <c r="Y479" s="15"/>
      <c r="Z479" s="15"/>
      <c r="AA479" s="15"/>
      <c r="AB479" s="15"/>
      <c r="AC479" s="15"/>
      <c r="AD479" s="15"/>
      <c r="AE479" s="15"/>
      <c r="AT479" s="270" t="s">
        <v>139</v>
      </c>
      <c r="AU479" s="270" t="s">
        <v>84</v>
      </c>
      <c r="AV479" s="15" t="s">
        <v>133</v>
      </c>
      <c r="AW479" s="15" t="s">
        <v>35</v>
      </c>
      <c r="AX479" s="15" t="s">
        <v>82</v>
      </c>
      <c r="AY479" s="270" t="s">
        <v>126</v>
      </c>
    </row>
    <row r="480" s="12" customFormat="1" ht="22.8" customHeight="1">
      <c r="A480" s="12"/>
      <c r="B480" s="205"/>
      <c r="C480" s="206"/>
      <c r="D480" s="207" t="s">
        <v>73</v>
      </c>
      <c r="E480" s="219" t="s">
        <v>182</v>
      </c>
      <c r="F480" s="219" t="s">
        <v>863</v>
      </c>
      <c r="G480" s="206"/>
      <c r="H480" s="206"/>
      <c r="I480" s="209"/>
      <c r="J480" s="220">
        <f>BK480</f>
        <v>0</v>
      </c>
      <c r="K480" s="206"/>
      <c r="L480" s="211"/>
      <c r="M480" s="212"/>
      <c r="N480" s="213"/>
      <c r="O480" s="213"/>
      <c r="P480" s="214">
        <f>SUM(P481:P489)</f>
        <v>0</v>
      </c>
      <c r="Q480" s="213"/>
      <c r="R480" s="214">
        <f>SUM(R481:R489)</f>
        <v>1.5169029999999999</v>
      </c>
      <c r="S480" s="213"/>
      <c r="T480" s="215">
        <f>SUM(T481:T489)</f>
        <v>0</v>
      </c>
      <c r="U480" s="12"/>
      <c r="V480" s="12"/>
      <c r="W480" s="12"/>
      <c r="X480" s="12"/>
      <c r="Y480" s="12"/>
      <c r="Z480" s="12"/>
      <c r="AA480" s="12"/>
      <c r="AB480" s="12"/>
      <c r="AC480" s="12"/>
      <c r="AD480" s="12"/>
      <c r="AE480" s="12"/>
      <c r="AR480" s="216" t="s">
        <v>82</v>
      </c>
      <c r="AT480" s="217" t="s">
        <v>73</v>
      </c>
      <c r="AU480" s="217" t="s">
        <v>82</v>
      </c>
      <c r="AY480" s="216" t="s">
        <v>126</v>
      </c>
      <c r="BK480" s="218">
        <f>SUM(BK481:BK489)</f>
        <v>0</v>
      </c>
    </row>
    <row r="481" s="2" customFormat="1" ht="16.5" customHeight="1">
      <c r="A481" s="40"/>
      <c r="B481" s="41"/>
      <c r="C481" s="221" t="s">
        <v>466</v>
      </c>
      <c r="D481" s="221" t="s">
        <v>128</v>
      </c>
      <c r="E481" s="222" t="s">
        <v>864</v>
      </c>
      <c r="F481" s="223" t="s">
        <v>865</v>
      </c>
      <c r="G481" s="224" t="s">
        <v>131</v>
      </c>
      <c r="H481" s="225">
        <v>27.550000000000001</v>
      </c>
      <c r="I481" s="226"/>
      <c r="J481" s="227">
        <f>ROUND(I481*H481,2)</f>
        <v>0</v>
      </c>
      <c r="K481" s="223" t="s">
        <v>132</v>
      </c>
      <c r="L481" s="46"/>
      <c r="M481" s="228" t="s">
        <v>28</v>
      </c>
      <c r="N481" s="229" t="s">
        <v>47</v>
      </c>
      <c r="O481" s="87"/>
      <c r="P481" s="230">
        <f>O481*H481</f>
        <v>0</v>
      </c>
      <c r="Q481" s="230">
        <v>0.055059999999999998</v>
      </c>
      <c r="R481" s="230">
        <f>Q481*H481</f>
        <v>1.5169029999999999</v>
      </c>
      <c r="S481" s="230">
        <v>0</v>
      </c>
      <c r="T481" s="231">
        <f>S481*H481</f>
        <v>0</v>
      </c>
      <c r="U481" s="40"/>
      <c r="V481" s="40"/>
      <c r="W481" s="40"/>
      <c r="X481" s="40"/>
      <c r="Y481" s="40"/>
      <c r="Z481" s="40"/>
      <c r="AA481" s="40"/>
      <c r="AB481" s="40"/>
      <c r="AC481" s="40"/>
      <c r="AD481" s="40"/>
      <c r="AE481" s="40"/>
      <c r="AR481" s="232" t="s">
        <v>133</v>
      </c>
      <c r="AT481" s="232" t="s">
        <v>128</v>
      </c>
      <c r="AU481" s="232" t="s">
        <v>84</v>
      </c>
      <c r="AY481" s="19" t="s">
        <v>126</v>
      </c>
      <c r="BE481" s="233">
        <f>IF(N481="základní",J481,0)</f>
        <v>0</v>
      </c>
      <c r="BF481" s="233">
        <f>IF(N481="snížená",J481,0)</f>
        <v>0</v>
      </c>
      <c r="BG481" s="233">
        <f>IF(N481="zákl. přenesená",J481,0)</f>
        <v>0</v>
      </c>
      <c r="BH481" s="233">
        <f>IF(N481="sníž. přenesená",J481,0)</f>
        <v>0</v>
      </c>
      <c r="BI481" s="233">
        <f>IF(N481="nulová",J481,0)</f>
        <v>0</v>
      </c>
      <c r="BJ481" s="19" t="s">
        <v>133</v>
      </c>
      <c r="BK481" s="233">
        <f>ROUND(I481*H481,2)</f>
        <v>0</v>
      </c>
      <c r="BL481" s="19" t="s">
        <v>133</v>
      </c>
      <c r="BM481" s="232" t="s">
        <v>866</v>
      </c>
    </row>
    <row r="482" s="2" customFormat="1">
      <c r="A482" s="40"/>
      <c r="B482" s="41"/>
      <c r="C482" s="42"/>
      <c r="D482" s="234" t="s">
        <v>135</v>
      </c>
      <c r="E482" s="42"/>
      <c r="F482" s="235" t="s">
        <v>867</v>
      </c>
      <c r="G482" s="42"/>
      <c r="H482" s="42"/>
      <c r="I482" s="139"/>
      <c r="J482" s="42"/>
      <c r="K482" s="42"/>
      <c r="L482" s="46"/>
      <c r="M482" s="236"/>
      <c r="N482" s="237"/>
      <c r="O482" s="87"/>
      <c r="P482" s="87"/>
      <c r="Q482" s="87"/>
      <c r="R482" s="87"/>
      <c r="S482" s="87"/>
      <c r="T482" s="88"/>
      <c r="U482" s="40"/>
      <c r="V482" s="40"/>
      <c r="W482" s="40"/>
      <c r="X482" s="40"/>
      <c r="Y482" s="40"/>
      <c r="Z482" s="40"/>
      <c r="AA482" s="40"/>
      <c r="AB482" s="40"/>
      <c r="AC482" s="40"/>
      <c r="AD482" s="40"/>
      <c r="AE482" s="40"/>
      <c r="AT482" s="19" t="s">
        <v>135</v>
      </c>
      <c r="AU482" s="19" t="s">
        <v>84</v>
      </c>
    </row>
    <row r="483" s="2" customFormat="1">
      <c r="A483" s="40"/>
      <c r="B483" s="41"/>
      <c r="C483" s="42"/>
      <c r="D483" s="234" t="s">
        <v>137</v>
      </c>
      <c r="E483" s="42"/>
      <c r="F483" s="238" t="s">
        <v>868</v>
      </c>
      <c r="G483" s="42"/>
      <c r="H483" s="42"/>
      <c r="I483" s="139"/>
      <c r="J483" s="42"/>
      <c r="K483" s="42"/>
      <c r="L483" s="46"/>
      <c r="M483" s="236"/>
      <c r="N483" s="237"/>
      <c r="O483" s="87"/>
      <c r="P483" s="87"/>
      <c r="Q483" s="87"/>
      <c r="R483" s="87"/>
      <c r="S483" s="87"/>
      <c r="T483" s="88"/>
      <c r="U483" s="40"/>
      <c r="V483" s="40"/>
      <c r="W483" s="40"/>
      <c r="X483" s="40"/>
      <c r="Y483" s="40"/>
      <c r="Z483" s="40"/>
      <c r="AA483" s="40"/>
      <c r="AB483" s="40"/>
      <c r="AC483" s="40"/>
      <c r="AD483" s="40"/>
      <c r="AE483" s="40"/>
      <c r="AT483" s="19" t="s">
        <v>137</v>
      </c>
      <c r="AU483" s="19" t="s">
        <v>84</v>
      </c>
    </row>
    <row r="484" s="13" customFormat="1">
      <c r="A484" s="13"/>
      <c r="B484" s="239"/>
      <c r="C484" s="240"/>
      <c r="D484" s="234" t="s">
        <v>139</v>
      </c>
      <c r="E484" s="241" t="s">
        <v>28</v>
      </c>
      <c r="F484" s="242" t="s">
        <v>1140</v>
      </c>
      <c r="G484" s="240"/>
      <c r="H484" s="241" t="s">
        <v>28</v>
      </c>
      <c r="I484" s="243"/>
      <c r="J484" s="240"/>
      <c r="K484" s="240"/>
      <c r="L484" s="244"/>
      <c r="M484" s="245"/>
      <c r="N484" s="246"/>
      <c r="O484" s="246"/>
      <c r="P484" s="246"/>
      <c r="Q484" s="246"/>
      <c r="R484" s="246"/>
      <c r="S484" s="246"/>
      <c r="T484" s="247"/>
      <c r="U484" s="13"/>
      <c r="V484" s="13"/>
      <c r="W484" s="13"/>
      <c r="X484" s="13"/>
      <c r="Y484" s="13"/>
      <c r="Z484" s="13"/>
      <c r="AA484" s="13"/>
      <c r="AB484" s="13"/>
      <c r="AC484" s="13"/>
      <c r="AD484" s="13"/>
      <c r="AE484" s="13"/>
      <c r="AT484" s="248" t="s">
        <v>139</v>
      </c>
      <c r="AU484" s="248" t="s">
        <v>84</v>
      </c>
      <c r="AV484" s="13" t="s">
        <v>82</v>
      </c>
      <c r="AW484" s="13" t="s">
        <v>35</v>
      </c>
      <c r="AX484" s="13" t="s">
        <v>74</v>
      </c>
      <c r="AY484" s="248" t="s">
        <v>126</v>
      </c>
    </row>
    <row r="485" s="13" customFormat="1">
      <c r="A485" s="13"/>
      <c r="B485" s="239"/>
      <c r="C485" s="240"/>
      <c r="D485" s="234" t="s">
        <v>139</v>
      </c>
      <c r="E485" s="241" t="s">
        <v>28</v>
      </c>
      <c r="F485" s="242" t="s">
        <v>1141</v>
      </c>
      <c r="G485" s="240"/>
      <c r="H485" s="241" t="s">
        <v>28</v>
      </c>
      <c r="I485" s="243"/>
      <c r="J485" s="240"/>
      <c r="K485" s="240"/>
      <c r="L485" s="244"/>
      <c r="M485" s="245"/>
      <c r="N485" s="246"/>
      <c r="O485" s="246"/>
      <c r="P485" s="246"/>
      <c r="Q485" s="246"/>
      <c r="R485" s="246"/>
      <c r="S485" s="246"/>
      <c r="T485" s="247"/>
      <c r="U485" s="13"/>
      <c r="V485" s="13"/>
      <c r="W485" s="13"/>
      <c r="X485" s="13"/>
      <c r="Y485" s="13"/>
      <c r="Z485" s="13"/>
      <c r="AA485" s="13"/>
      <c r="AB485" s="13"/>
      <c r="AC485" s="13"/>
      <c r="AD485" s="13"/>
      <c r="AE485" s="13"/>
      <c r="AT485" s="248" t="s">
        <v>139</v>
      </c>
      <c r="AU485" s="248" t="s">
        <v>84</v>
      </c>
      <c r="AV485" s="13" t="s">
        <v>82</v>
      </c>
      <c r="AW485" s="13" t="s">
        <v>35</v>
      </c>
      <c r="AX485" s="13" t="s">
        <v>74</v>
      </c>
      <c r="AY485" s="248" t="s">
        <v>126</v>
      </c>
    </row>
    <row r="486" s="14" customFormat="1">
      <c r="A486" s="14"/>
      <c r="B486" s="249"/>
      <c r="C486" s="250"/>
      <c r="D486" s="234" t="s">
        <v>139</v>
      </c>
      <c r="E486" s="251" t="s">
        <v>28</v>
      </c>
      <c r="F486" s="252" t="s">
        <v>1142</v>
      </c>
      <c r="G486" s="250"/>
      <c r="H486" s="253">
        <v>11.199999999999999</v>
      </c>
      <c r="I486" s="254"/>
      <c r="J486" s="250"/>
      <c r="K486" s="250"/>
      <c r="L486" s="255"/>
      <c r="M486" s="256"/>
      <c r="N486" s="257"/>
      <c r="O486" s="257"/>
      <c r="P486" s="257"/>
      <c r="Q486" s="257"/>
      <c r="R486" s="257"/>
      <c r="S486" s="257"/>
      <c r="T486" s="258"/>
      <c r="U486" s="14"/>
      <c r="V486" s="14"/>
      <c r="W486" s="14"/>
      <c r="X486" s="14"/>
      <c r="Y486" s="14"/>
      <c r="Z486" s="14"/>
      <c r="AA486" s="14"/>
      <c r="AB486" s="14"/>
      <c r="AC486" s="14"/>
      <c r="AD486" s="14"/>
      <c r="AE486" s="14"/>
      <c r="AT486" s="259" t="s">
        <v>139</v>
      </c>
      <c r="AU486" s="259" t="s">
        <v>84</v>
      </c>
      <c r="AV486" s="14" t="s">
        <v>84</v>
      </c>
      <c r="AW486" s="14" t="s">
        <v>35</v>
      </c>
      <c r="AX486" s="14" t="s">
        <v>74</v>
      </c>
      <c r="AY486" s="259" t="s">
        <v>126</v>
      </c>
    </row>
    <row r="487" s="13" customFormat="1">
      <c r="A487" s="13"/>
      <c r="B487" s="239"/>
      <c r="C487" s="240"/>
      <c r="D487" s="234" t="s">
        <v>139</v>
      </c>
      <c r="E487" s="241" t="s">
        <v>28</v>
      </c>
      <c r="F487" s="242" t="s">
        <v>1143</v>
      </c>
      <c r="G487" s="240"/>
      <c r="H487" s="241" t="s">
        <v>28</v>
      </c>
      <c r="I487" s="243"/>
      <c r="J487" s="240"/>
      <c r="K487" s="240"/>
      <c r="L487" s="244"/>
      <c r="M487" s="245"/>
      <c r="N487" s="246"/>
      <c r="O487" s="246"/>
      <c r="P487" s="246"/>
      <c r="Q487" s="246"/>
      <c r="R487" s="246"/>
      <c r="S487" s="246"/>
      <c r="T487" s="247"/>
      <c r="U487" s="13"/>
      <c r="V487" s="13"/>
      <c r="W487" s="13"/>
      <c r="X487" s="13"/>
      <c r="Y487" s="13"/>
      <c r="Z487" s="13"/>
      <c r="AA487" s="13"/>
      <c r="AB487" s="13"/>
      <c r="AC487" s="13"/>
      <c r="AD487" s="13"/>
      <c r="AE487" s="13"/>
      <c r="AT487" s="248" t="s">
        <v>139</v>
      </c>
      <c r="AU487" s="248" t="s">
        <v>84</v>
      </c>
      <c r="AV487" s="13" t="s">
        <v>82</v>
      </c>
      <c r="AW487" s="13" t="s">
        <v>35</v>
      </c>
      <c r="AX487" s="13" t="s">
        <v>74</v>
      </c>
      <c r="AY487" s="248" t="s">
        <v>126</v>
      </c>
    </row>
    <row r="488" s="14" customFormat="1">
      <c r="A488" s="14"/>
      <c r="B488" s="249"/>
      <c r="C488" s="250"/>
      <c r="D488" s="234" t="s">
        <v>139</v>
      </c>
      <c r="E488" s="251" t="s">
        <v>28</v>
      </c>
      <c r="F488" s="252" t="s">
        <v>1144</v>
      </c>
      <c r="G488" s="250"/>
      <c r="H488" s="253">
        <v>16.350000000000001</v>
      </c>
      <c r="I488" s="254"/>
      <c r="J488" s="250"/>
      <c r="K488" s="250"/>
      <c r="L488" s="255"/>
      <c r="M488" s="256"/>
      <c r="N488" s="257"/>
      <c r="O488" s="257"/>
      <c r="P488" s="257"/>
      <c r="Q488" s="257"/>
      <c r="R488" s="257"/>
      <c r="S488" s="257"/>
      <c r="T488" s="258"/>
      <c r="U488" s="14"/>
      <c r="V488" s="14"/>
      <c r="W488" s="14"/>
      <c r="X488" s="14"/>
      <c r="Y488" s="14"/>
      <c r="Z488" s="14"/>
      <c r="AA488" s="14"/>
      <c r="AB488" s="14"/>
      <c r="AC488" s="14"/>
      <c r="AD488" s="14"/>
      <c r="AE488" s="14"/>
      <c r="AT488" s="259" t="s">
        <v>139</v>
      </c>
      <c r="AU488" s="259" t="s">
        <v>84</v>
      </c>
      <c r="AV488" s="14" t="s">
        <v>84</v>
      </c>
      <c r="AW488" s="14" t="s">
        <v>35</v>
      </c>
      <c r="AX488" s="14" t="s">
        <v>74</v>
      </c>
      <c r="AY488" s="259" t="s">
        <v>126</v>
      </c>
    </row>
    <row r="489" s="15" customFormat="1">
      <c r="A489" s="15"/>
      <c r="B489" s="260"/>
      <c r="C489" s="261"/>
      <c r="D489" s="234" t="s">
        <v>139</v>
      </c>
      <c r="E489" s="262" t="s">
        <v>28</v>
      </c>
      <c r="F489" s="263" t="s">
        <v>155</v>
      </c>
      <c r="G489" s="261"/>
      <c r="H489" s="264">
        <v>27.550000000000001</v>
      </c>
      <c r="I489" s="265"/>
      <c r="J489" s="261"/>
      <c r="K489" s="261"/>
      <c r="L489" s="266"/>
      <c r="M489" s="267"/>
      <c r="N489" s="268"/>
      <c r="O489" s="268"/>
      <c r="P489" s="268"/>
      <c r="Q489" s="268"/>
      <c r="R489" s="268"/>
      <c r="S489" s="268"/>
      <c r="T489" s="269"/>
      <c r="U489" s="15"/>
      <c r="V489" s="15"/>
      <c r="W489" s="15"/>
      <c r="X489" s="15"/>
      <c r="Y489" s="15"/>
      <c r="Z489" s="15"/>
      <c r="AA489" s="15"/>
      <c r="AB489" s="15"/>
      <c r="AC489" s="15"/>
      <c r="AD489" s="15"/>
      <c r="AE489" s="15"/>
      <c r="AT489" s="270" t="s">
        <v>139</v>
      </c>
      <c r="AU489" s="270" t="s">
        <v>84</v>
      </c>
      <c r="AV489" s="15" t="s">
        <v>133</v>
      </c>
      <c r="AW489" s="15" t="s">
        <v>35</v>
      </c>
      <c r="AX489" s="15" t="s">
        <v>82</v>
      </c>
      <c r="AY489" s="270" t="s">
        <v>126</v>
      </c>
    </row>
    <row r="490" s="12" customFormat="1" ht="22.8" customHeight="1">
      <c r="A490" s="12"/>
      <c r="B490" s="205"/>
      <c r="C490" s="206"/>
      <c r="D490" s="207" t="s">
        <v>73</v>
      </c>
      <c r="E490" s="219" t="s">
        <v>227</v>
      </c>
      <c r="F490" s="219" t="s">
        <v>872</v>
      </c>
      <c r="G490" s="206"/>
      <c r="H490" s="206"/>
      <c r="I490" s="209"/>
      <c r="J490" s="220">
        <f>BK490</f>
        <v>0</v>
      </c>
      <c r="K490" s="206"/>
      <c r="L490" s="211"/>
      <c r="M490" s="212"/>
      <c r="N490" s="213"/>
      <c r="O490" s="213"/>
      <c r="P490" s="214">
        <f>SUM(P491:P508)</f>
        <v>0</v>
      </c>
      <c r="Q490" s="213"/>
      <c r="R490" s="214">
        <f>SUM(R491:R508)</f>
        <v>0</v>
      </c>
      <c r="S490" s="213"/>
      <c r="T490" s="215">
        <f>SUM(T491:T508)</f>
        <v>0.63365000000000005</v>
      </c>
      <c r="U490" s="12"/>
      <c r="V490" s="12"/>
      <c r="W490" s="12"/>
      <c r="X490" s="12"/>
      <c r="Y490" s="12"/>
      <c r="Z490" s="12"/>
      <c r="AA490" s="12"/>
      <c r="AB490" s="12"/>
      <c r="AC490" s="12"/>
      <c r="AD490" s="12"/>
      <c r="AE490" s="12"/>
      <c r="AR490" s="216" t="s">
        <v>82</v>
      </c>
      <c r="AT490" s="217" t="s">
        <v>73</v>
      </c>
      <c r="AU490" s="217" t="s">
        <v>82</v>
      </c>
      <c r="AY490" s="216" t="s">
        <v>126</v>
      </c>
      <c r="BK490" s="218">
        <f>SUM(BK491:BK508)</f>
        <v>0</v>
      </c>
    </row>
    <row r="491" s="2" customFormat="1" ht="16.5" customHeight="1">
      <c r="A491" s="40"/>
      <c r="B491" s="41"/>
      <c r="C491" s="221" t="s">
        <v>482</v>
      </c>
      <c r="D491" s="221" t="s">
        <v>128</v>
      </c>
      <c r="E491" s="222" t="s">
        <v>873</v>
      </c>
      <c r="F491" s="223" t="s">
        <v>874</v>
      </c>
      <c r="G491" s="224" t="s">
        <v>131</v>
      </c>
      <c r="H491" s="225">
        <v>27.550000000000001</v>
      </c>
      <c r="I491" s="226"/>
      <c r="J491" s="227">
        <f>ROUND(I491*H491,2)</f>
        <v>0</v>
      </c>
      <c r="K491" s="223" t="s">
        <v>132</v>
      </c>
      <c r="L491" s="46"/>
      <c r="M491" s="228" t="s">
        <v>28</v>
      </c>
      <c r="N491" s="229" t="s">
        <v>47</v>
      </c>
      <c r="O491" s="87"/>
      <c r="P491" s="230">
        <f>O491*H491</f>
        <v>0</v>
      </c>
      <c r="Q491" s="230">
        <v>0</v>
      </c>
      <c r="R491" s="230">
        <f>Q491*H491</f>
        <v>0</v>
      </c>
      <c r="S491" s="230">
        <v>0.023</v>
      </c>
      <c r="T491" s="231">
        <f>S491*H491</f>
        <v>0.63365000000000005</v>
      </c>
      <c r="U491" s="40"/>
      <c r="V491" s="40"/>
      <c r="W491" s="40"/>
      <c r="X491" s="40"/>
      <c r="Y491" s="40"/>
      <c r="Z491" s="40"/>
      <c r="AA491" s="40"/>
      <c r="AB491" s="40"/>
      <c r="AC491" s="40"/>
      <c r="AD491" s="40"/>
      <c r="AE491" s="40"/>
      <c r="AR491" s="232" t="s">
        <v>133</v>
      </c>
      <c r="AT491" s="232" t="s">
        <v>128</v>
      </c>
      <c r="AU491" s="232" t="s">
        <v>84</v>
      </c>
      <c r="AY491" s="19" t="s">
        <v>126</v>
      </c>
      <c r="BE491" s="233">
        <f>IF(N491="základní",J491,0)</f>
        <v>0</v>
      </c>
      <c r="BF491" s="233">
        <f>IF(N491="snížená",J491,0)</f>
        <v>0</v>
      </c>
      <c r="BG491" s="233">
        <f>IF(N491="zákl. přenesená",J491,0)</f>
        <v>0</v>
      </c>
      <c r="BH491" s="233">
        <f>IF(N491="sníž. přenesená",J491,0)</f>
        <v>0</v>
      </c>
      <c r="BI491" s="233">
        <f>IF(N491="nulová",J491,0)</f>
        <v>0</v>
      </c>
      <c r="BJ491" s="19" t="s">
        <v>133</v>
      </c>
      <c r="BK491" s="233">
        <f>ROUND(I491*H491,2)</f>
        <v>0</v>
      </c>
      <c r="BL491" s="19" t="s">
        <v>133</v>
      </c>
      <c r="BM491" s="232" t="s">
        <v>875</v>
      </c>
    </row>
    <row r="492" s="2" customFormat="1">
      <c r="A492" s="40"/>
      <c r="B492" s="41"/>
      <c r="C492" s="42"/>
      <c r="D492" s="234" t="s">
        <v>135</v>
      </c>
      <c r="E492" s="42"/>
      <c r="F492" s="235" t="s">
        <v>876</v>
      </c>
      <c r="G492" s="42"/>
      <c r="H492" s="42"/>
      <c r="I492" s="139"/>
      <c r="J492" s="42"/>
      <c r="K492" s="42"/>
      <c r="L492" s="46"/>
      <c r="M492" s="236"/>
      <c r="N492" s="237"/>
      <c r="O492" s="87"/>
      <c r="P492" s="87"/>
      <c r="Q492" s="87"/>
      <c r="R492" s="87"/>
      <c r="S492" s="87"/>
      <c r="T492" s="88"/>
      <c r="U492" s="40"/>
      <c r="V492" s="40"/>
      <c r="W492" s="40"/>
      <c r="X492" s="40"/>
      <c r="Y492" s="40"/>
      <c r="Z492" s="40"/>
      <c r="AA492" s="40"/>
      <c r="AB492" s="40"/>
      <c r="AC492" s="40"/>
      <c r="AD492" s="40"/>
      <c r="AE492" s="40"/>
      <c r="AT492" s="19" t="s">
        <v>135</v>
      </c>
      <c r="AU492" s="19" t="s">
        <v>84</v>
      </c>
    </row>
    <row r="493" s="2" customFormat="1">
      <c r="A493" s="40"/>
      <c r="B493" s="41"/>
      <c r="C493" s="42"/>
      <c r="D493" s="234" t="s">
        <v>137</v>
      </c>
      <c r="E493" s="42"/>
      <c r="F493" s="238" t="s">
        <v>877</v>
      </c>
      <c r="G493" s="42"/>
      <c r="H493" s="42"/>
      <c r="I493" s="139"/>
      <c r="J493" s="42"/>
      <c r="K493" s="42"/>
      <c r="L493" s="46"/>
      <c r="M493" s="236"/>
      <c r="N493" s="237"/>
      <c r="O493" s="87"/>
      <c r="P493" s="87"/>
      <c r="Q493" s="87"/>
      <c r="R493" s="87"/>
      <c r="S493" s="87"/>
      <c r="T493" s="88"/>
      <c r="U493" s="40"/>
      <c r="V493" s="40"/>
      <c r="W493" s="40"/>
      <c r="X493" s="40"/>
      <c r="Y493" s="40"/>
      <c r="Z493" s="40"/>
      <c r="AA493" s="40"/>
      <c r="AB493" s="40"/>
      <c r="AC493" s="40"/>
      <c r="AD493" s="40"/>
      <c r="AE493" s="40"/>
      <c r="AT493" s="19" t="s">
        <v>137</v>
      </c>
      <c r="AU493" s="19" t="s">
        <v>84</v>
      </c>
    </row>
    <row r="494" s="13" customFormat="1">
      <c r="A494" s="13"/>
      <c r="B494" s="239"/>
      <c r="C494" s="240"/>
      <c r="D494" s="234" t="s">
        <v>139</v>
      </c>
      <c r="E494" s="241" t="s">
        <v>28</v>
      </c>
      <c r="F494" s="242" t="s">
        <v>1140</v>
      </c>
      <c r="G494" s="240"/>
      <c r="H494" s="241" t="s">
        <v>28</v>
      </c>
      <c r="I494" s="243"/>
      <c r="J494" s="240"/>
      <c r="K494" s="240"/>
      <c r="L494" s="244"/>
      <c r="M494" s="245"/>
      <c r="N494" s="246"/>
      <c r="O494" s="246"/>
      <c r="P494" s="246"/>
      <c r="Q494" s="246"/>
      <c r="R494" s="246"/>
      <c r="S494" s="246"/>
      <c r="T494" s="247"/>
      <c r="U494" s="13"/>
      <c r="V494" s="13"/>
      <c r="W494" s="13"/>
      <c r="X494" s="13"/>
      <c r="Y494" s="13"/>
      <c r="Z494" s="13"/>
      <c r="AA494" s="13"/>
      <c r="AB494" s="13"/>
      <c r="AC494" s="13"/>
      <c r="AD494" s="13"/>
      <c r="AE494" s="13"/>
      <c r="AT494" s="248" t="s">
        <v>139</v>
      </c>
      <c r="AU494" s="248" t="s">
        <v>84</v>
      </c>
      <c r="AV494" s="13" t="s">
        <v>82</v>
      </c>
      <c r="AW494" s="13" t="s">
        <v>35</v>
      </c>
      <c r="AX494" s="13" t="s">
        <v>74</v>
      </c>
      <c r="AY494" s="248" t="s">
        <v>126</v>
      </c>
    </row>
    <row r="495" s="13" customFormat="1">
      <c r="A495" s="13"/>
      <c r="B495" s="239"/>
      <c r="C495" s="240"/>
      <c r="D495" s="234" t="s">
        <v>139</v>
      </c>
      <c r="E495" s="241" t="s">
        <v>28</v>
      </c>
      <c r="F495" s="242" t="s">
        <v>1141</v>
      </c>
      <c r="G495" s="240"/>
      <c r="H495" s="241" t="s">
        <v>28</v>
      </c>
      <c r="I495" s="243"/>
      <c r="J495" s="240"/>
      <c r="K495" s="240"/>
      <c r="L495" s="244"/>
      <c r="M495" s="245"/>
      <c r="N495" s="246"/>
      <c r="O495" s="246"/>
      <c r="P495" s="246"/>
      <c r="Q495" s="246"/>
      <c r="R495" s="246"/>
      <c r="S495" s="246"/>
      <c r="T495" s="247"/>
      <c r="U495" s="13"/>
      <c r="V495" s="13"/>
      <c r="W495" s="13"/>
      <c r="X495" s="13"/>
      <c r="Y495" s="13"/>
      <c r="Z495" s="13"/>
      <c r="AA495" s="13"/>
      <c r="AB495" s="13"/>
      <c r="AC495" s="13"/>
      <c r="AD495" s="13"/>
      <c r="AE495" s="13"/>
      <c r="AT495" s="248" t="s">
        <v>139</v>
      </c>
      <c r="AU495" s="248" t="s">
        <v>84</v>
      </c>
      <c r="AV495" s="13" t="s">
        <v>82</v>
      </c>
      <c r="AW495" s="13" t="s">
        <v>35</v>
      </c>
      <c r="AX495" s="13" t="s">
        <v>74</v>
      </c>
      <c r="AY495" s="248" t="s">
        <v>126</v>
      </c>
    </row>
    <row r="496" s="14" customFormat="1">
      <c r="A496" s="14"/>
      <c r="B496" s="249"/>
      <c r="C496" s="250"/>
      <c r="D496" s="234" t="s">
        <v>139</v>
      </c>
      <c r="E496" s="251" t="s">
        <v>28</v>
      </c>
      <c r="F496" s="252" t="s">
        <v>1142</v>
      </c>
      <c r="G496" s="250"/>
      <c r="H496" s="253">
        <v>11.199999999999999</v>
      </c>
      <c r="I496" s="254"/>
      <c r="J496" s="250"/>
      <c r="K496" s="250"/>
      <c r="L496" s="255"/>
      <c r="M496" s="256"/>
      <c r="N496" s="257"/>
      <c r="O496" s="257"/>
      <c r="P496" s="257"/>
      <c r="Q496" s="257"/>
      <c r="R496" s="257"/>
      <c r="S496" s="257"/>
      <c r="T496" s="258"/>
      <c r="U496" s="14"/>
      <c r="V496" s="14"/>
      <c r="W496" s="14"/>
      <c r="X496" s="14"/>
      <c r="Y496" s="14"/>
      <c r="Z496" s="14"/>
      <c r="AA496" s="14"/>
      <c r="AB496" s="14"/>
      <c r="AC496" s="14"/>
      <c r="AD496" s="14"/>
      <c r="AE496" s="14"/>
      <c r="AT496" s="259" t="s">
        <v>139</v>
      </c>
      <c r="AU496" s="259" t="s">
        <v>84</v>
      </c>
      <c r="AV496" s="14" t="s">
        <v>84</v>
      </c>
      <c r="AW496" s="14" t="s">
        <v>35</v>
      </c>
      <c r="AX496" s="14" t="s">
        <v>74</v>
      </c>
      <c r="AY496" s="259" t="s">
        <v>126</v>
      </c>
    </row>
    <row r="497" s="13" customFormat="1">
      <c r="A497" s="13"/>
      <c r="B497" s="239"/>
      <c r="C497" s="240"/>
      <c r="D497" s="234" t="s">
        <v>139</v>
      </c>
      <c r="E497" s="241" t="s">
        <v>28</v>
      </c>
      <c r="F497" s="242" t="s">
        <v>1143</v>
      </c>
      <c r="G497" s="240"/>
      <c r="H497" s="241" t="s">
        <v>28</v>
      </c>
      <c r="I497" s="243"/>
      <c r="J497" s="240"/>
      <c r="K497" s="240"/>
      <c r="L497" s="244"/>
      <c r="M497" s="245"/>
      <c r="N497" s="246"/>
      <c r="O497" s="246"/>
      <c r="P497" s="246"/>
      <c r="Q497" s="246"/>
      <c r="R497" s="246"/>
      <c r="S497" s="246"/>
      <c r="T497" s="247"/>
      <c r="U497" s="13"/>
      <c r="V497" s="13"/>
      <c r="W497" s="13"/>
      <c r="X497" s="13"/>
      <c r="Y497" s="13"/>
      <c r="Z497" s="13"/>
      <c r="AA497" s="13"/>
      <c r="AB497" s="13"/>
      <c r="AC497" s="13"/>
      <c r="AD497" s="13"/>
      <c r="AE497" s="13"/>
      <c r="AT497" s="248" t="s">
        <v>139</v>
      </c>
      <c r="AU497" s="248" t="s">
        <v>84</v>
      </c>
      <c r="AV497" s="13" t="s">
        <v>82</v>
      </c>
      <c r="AW497" s="13" t="s">
        <v>35</v>
      </c>
      <c r="AX497" s="13" t="s">
        <v>74</v>
      </c>
      <c r="AY497" s="248" t="s">
        <v>126</v>
      </c>
    </row>
    <row r="498" s="14" customFormat="1">
      <c r="A498" s="14"/>
      <c r="B498" s="249"/>
      <c r="C498" s="250"/>
      <c r="D498" s="234" t="s">
        <v>139</v>
      </c>
      <c r="E498" s="251" t="s">
        <v>28</v>
      </c>
      <c r="F498" s="252" t="s">
        <v>1144</v>
      </c>
      <c r="G498" s="250"/>
      <c r="H498" s="253">
        <v>16.350000000000001</v>
      </c>
      <c r="I498" s="254"/>
      <c r="J498" s="250"/>
      <c r="K498" s="250"/>
      <c r="L498" s="255"/>
      <c r="M498" s="256"/>
      <c r="N498" s="257"/>
      <c r="O498" s="257"/>
      <c r="P498" s="257"/>
      <c r="Q498" s="257"/>
      <c r="R498" s="257"/>
      <c r="S498" s="257"/>
      <c r="T498" s="258"/>
      <c r="U498" s="14"/>
      <c r="V498" s="14"/>
      <c r="W498" s="14"/>
      <c r="X498" s="14"/>
      <c r="Y498" s="14"/>
      <c r="Z498" s="14"/>
      <c r="AA498" s="14"/>
      <c r="AB498" s="14"/>
      <c r="AC498" s="14"/>
      <c r="AD498" s="14"/>
      <c r="AE498" s="14"/>
      <c r="AT498" s="259" t="s">
        <v>139</v>
      </c>
      <c r="AU498" s="259" t="s">
        <v>84</v>
      </c>
      <c r="AV498" s="14" t="s">
        <v>84</v>
      </c>
      <c r="AW498" s="14" t="s">
        <v>35</v>
      </c>
      <c r="AX498" s="14" t="s">
        <v>74</v>
      </c>
      <c r="AY498" s="259" t="s">
        <v>126</v>
      </c>
    </row>
    <row r="499" s="15" customFormat="1">
      <c r="A499" s="15"/>
      <c r="B499" s="260"/>
      <c r="C499" s="261"/>
      <c r="D499" s="234" t="s">
        <v>139</v>
      </c>
      <c r="E499" s="262" t="s">
        <v>28</v>
      </c>
      <c r="F499" s="263" t="s">
        <v>155</v>
      </c>
      <c r="G499" s="261"/>
      <c r="H499" s="264">
        <v>27.550000000000001</v>
      </c>
      <c r="I499" s="265"/>
      <c r="J499" s="261"/>
      <c r="K499" s="261"/>
      <c r="L499" s="266"/>
      <c r="M499" s="267"/>
      <c r="N499" s="268"/>
      <c r="O499" s="268"/>
      <c r="P499" s="268"/>
      <c r="Q499" s="268"/>
      <c r="R499" s="268"/>
      <c r="S499" s="268"/>
      <c r="T499" s="269"/>
      <c r="U499" s="15"/>
      <c r="V499" s="15"/>
      <c r="W499" s="15"/>
      <c r="X499" s="15"/>
      <c r="Y499" s="15"/>
      <c r="Z499" s="15"/>
      <c r="AA499" s="15"/>
      <c r="AB499" s="15"/>
      <c r="AC499" s="15"/>
      <c r="AD499" s="15"/>
      <c r="AE499" s="15"/>
      <c r="AT499" s="270" t="s">
        <v>139</v>
      </c>
      <c r="AU499" s="270" t="s">
        <v>84</v>
      </c>
      <c r="AV499" s="15" t="s">
        <v>133</v>
      </c>
      <c r="AW499" s="15" t="s">
        <v>35</v>
      </c>
      <c r="AX499" s="15" t="s">
        <v>82</v>
      </c>
      <c r="AY499" s="270" t="s">
        <v>126</v>
      </c>
    </row>
    <row r="500" s="2" customFormat="1" ht="16.5" customHeight="1">
      <c r="A500" s="40"/>
      <c r="B500" s="41"/>
      <c r="C500" s="221" t="s">
        <v>486</v>
      </c>
      <c r="D500" s="221" t="s">
        <v>128</v>
      </c>
      <c r="E500" s="222" t="s">
        <v>887</v>
      </c>
      <c r="F500" s="223" t="s">
        <v>888</v>
      </c>
      <c r="G500" s="224" t="s">
        <v>131</v>
      </c>
      <c r="H500" s="225">
        <v>27.550000000000001</v>
      </c>
      <c r="I500" s="226"/>
      <c r="J500" s="227">
        <f>ROUND(I500*H500,2)</f>
        <v>0</v>
      </c>
      <c r="K500" s="223" t="s">
        <v>132</v>
      </c>
      <c r="L500" s="46"/>
      <c r="M500" s="228" t="s">
        <v>28</v>
      </c>
      <c r="N500" s="229" t="s">
        <v>47</v>
      </c>
      <c r="O500" s="87"/>
      <c r="P500" s="230">
        <f>O500*H500</f>
        <v>0</v>
      </c>
      <c r="Q500" s="230">
        <v>0</v>
      </c>
      <c r="R500" s="230">
        <f>Q500*H500</f>
        <v>0</v>
      </c>
      <c r="S500" s="230">
        <v>0</v>
      </c>
      <c r="T500" s="231">
        <f>S500*H500</f>
        <v>0</v>
      </c>
      <c r="U500" s="40"/>
      <c r="V500" s="40"/>
      <c r="W500" s="40"/>
      <c r="X500" s="40"/>
      <c r="Y500" s="40"/>
      <c r="Z500" s="40"/>
      <c r="AA500" s="40"/>
      <c r="AB500" s="40"/>
      <c r="AC500" s="40"/>
      <c r="AD500" s="40"/>
      <c r="AE500" s="40"/>
      <c r="AR500" s="232" t="s">
        <v>133</v>
      </c>
      <c r="AT500" s="232" t="s">
        <v>128</v>
      </c>
      <c r="AU500" s="232" t="s">
        <v>84</v>
      </c>
      <c r="AY500" s="19" t="s">
        <v>126</v>
      </c>
      <c r="BE500" s="233">
        <f>IF(N500="základní",J500,0)</f>
        <v>0</v>
      </c>
      <c r="BF500" s="233">
        <f>IF(N500="snížená",J500,0)</f>
        <v>0</v>
      </c>
      <c r="BG500" s="233">
        <f>IF(N500="zákl. přenesená",J500,0)</f>
        <v>0</v>
      </c>
      <c r="BH500" s="233">
        <f>IF(N500="sníž. přenesená",J500,0)</f>
        <v>0</v>
      </c>
      <c r="BI500" s="233">
        <f>IF(N500="nulová",J500,0)</f>
        <v>0</v>
      </c>
      <c r="BJ500" s="19" t="s">
        <v>133</v>
      </c>
      <c r="BK500" s="233">
        <f>ROUND(I500*H500,2)</f>
        <v>0</v>
      </c>
      <c r="BL500" s="19" t="s">
        <v>133</v>
      </c>
      <c r="BM500" s="232" t="s">
        <v>889</v>
      </c>
    </row>
    <row r="501" s="2" customFormat="1">
      <c r="A501" s="40"/>
      <c r="B501" s="41"/>
      <c r="C501" s="42"/>
      <c r="D501" s="234" t="s">
        <v>135</v>
      </c>
      <c r="E501" s="42"/>
      <c r="F501" s="235" t="s">
        <v>888</v>
      </c>
      <c r="G501" s="42"/>
      <c r="H501" s="42"/>
      <c r="I501" s="139"/>
      <c r="J501" s="42"/>
      <c r="K501" s="42"/>
      <c r="L501" s="46"/>
      <c r="M501" s="236"/>
      <c r="N501" s="237"/>
      <c r="O501" s="87"/>
      <c r="P501" s="87"/>
      <c r="Q501" s="87"/>
      <c r="R501" s="87"/>
      <c r="S501" s="87"/>
      <c r="T501" s="88"/>
      <c r="U501" s="40"/>
      <c r="V501" s="40"/>
      <c r="W501" s="40"/>
      <c r="X501" s="40"/>
      <c r="Y501" s="40"/>
      <c r="Z501" s="40"/>
      <c r="AA501" s="40"/>
      <c r="AB501" s="40"/>
      <c r="AC501" s="40"/>
      <c r="AD501" s="40"/>
      <c r="AE501" s="40"/>
      <c r="AT501" s="19" t="s">
        <v>135</v>
      </c>
      <c r="AU501" s="19" t="s">
        <v>84</v>
      </c>
    </row>
    <row r="502" s="2" customFormat="1">
      <c r="A502" s="40"/>
      <c r="B502" s="41"/>
      <c r="C502" s="42"/>
      <c r="D502" s="234" t="s">
        <v>137</v>
      </c>
      <c r="E502" s="42"/>
      <c r="F502" s="238" t="s">
        <v>890</v>
      </c>
      <c r="G502" s="42"/>
      <c r="H502" s="42"/>
      <c r="I502" s="139"/>
      <c r="J502" s="42"/>
      <c r="K502" s="42"/>
      <c r="L502" s="46"/>
      <c r="M502" s="236"/>
      <c r="N502" s="237"/>
      <c r="O502" s="87"/>
      <c r="P502" s="87"/>
      <c r="Q502" s="87"/>
      <c r="R502" s="87"/>
      <c r="S502" s="87"/>
      <c r="T502" s="88"/>
      <c r="U502" s="40"/>
      <c r="V502" s="40"/>
      <c r="W502" s="40"/>
      <c r="X502" s="40"/>
      <c r="Y502" s="40"/>
      <c r="Z502" s="40"/>
      <c r="AA502" s="40"/>
      <c r="AB502" s="40"/>
      <c r="AC502" s="40"/>
      <c r="AD502" s="40"/>
      <c r="AE502" s="40"/>
      <c r="AT502" s="19" t="s">
        <v>137</v>
      </c>
      <c r="AU502" s="19" t="s">
        <v>84</v>
      </c>
    </row>
    <row r="503" s="13" customFormat="1">
      <c r="A503" s="13"/>
      <c r="B503" s="239"/>
      <c r="C503" s="240"/>
      <c r="D503" s="234" t="s">
        <v>139</v>
      </c>
      <c r="E503" s="241" t="s">
        <v>28</v>
      </c>
      <c r="F503" s="242" t="s">
        <v>1145</v>
      </c>
      <c r="G503" s="240"/>
      <c r="H503" s="241" t="s">
        <v>28</v>
      </c>
      <c r="I503" s="243"/>
      <c r="J503" s="240"/>
      <c r="K503" s="240"/>
      <c r="L503" s="244"/>
      <c r="M503" s="245"/>
      <c r="N503" s="246"/>
      <c r="O503" s="246"/>
      <c r="P503" s="246"/>
      <c r="Q503" s="246"/>
      <c r="R503" s="246"/>
      <c r="S503" s="246"/>
      <c r="T503" s="247"/>
      <c r="U503" s="13"/>
      <c r="V503" s="13"/>
      <c r="W503" s="13"/>
      <c r="X503" s="13"/>
      <c r="Y503" s="13"/>
      <c r="Z503" s="13"/>
      <c r="AA503" s="13"/>
      <c r="AB503" s="13"/>
      <c r="AC503" s="13"/>
      <c r="AD503" s="13"/>
      <c r="AE503" s="13"/>
      <c r="AT503" s="248" t="s">
        <v>139</v>
      </c>
      <c r="AU503" s="248" t="s">
        <v>84</v>
      </c>
      <c r="AV503" s="13" t="s">
        <v>82</v>
      </c>
      <c r="AW503" s="13" t="s">
        <v>35</v>
      </c>
      <c r="AX503" s="13" t="s">
        <v>74</v>
      </c>
      <c r="AY503" s="248" t="s">
        <v>126</v>
      </c>
    </row>
    <row r="504" s="13" customFormat="1">
      <c r="A504" s="13"/>
      <c r="B504" s="239"/>
      <c r="C504" s="240"/>
      <c r="D504" s="234" t="s">
        <v>139</v>
      </c>
      <c r="E504" s="241" t="s">
        <v>28</v>
      </c>
      <c r="F504" s="242" t="s">
        <v>1141</v>
      </c>
      <c r="G504" s="240"/>
      <c r="H504" s="241" t="s">
        <v>28</v>
      </c>
      <c r="I504" s="243"/>
      <c r="J504" s="240"/>
      <c r="K504" s="240"/>
      <c r="L504" s="244"/>
      <c r="M504" s="245"/>
      <c r="N504" s="246"/>
      <c r="O504" s="246"/>
      <c r="P504" s="246"/>
      <c r="Q504" s="246"/>
      <c r="R504" s="246"/>
      <c r="S504" s="246"/>
      <c r="T504" s="247"/>
      <c r="U504" s="13"/>
      <c r="V504" s="13"/>
      <c r="W504" s="13"/>
      <c r="X504" s="13"/>
      <c r="Y504" s="13"/>
      <c r="Z504" s="13"/>
      <c r="AA504" s="13"/>
      <c r="AB504" s="13"/>
      <c r="AC504" s="13"/>
      <c r="AD504" s="13"/>
      <c r="AE504" s="13"/>
      <c r="AT504" s="248" t="s">
        <v>139</v>
      </c>
      <c r="AU504" s="248" t="s">
        <v>84</v>
      </c>
      <c r="AV504" s="13" t="s">
        <v>82</v>
      </c>
      <c r="AW504" s="13" t="s">
        <v>35</v>
      </c>
      <c r="AX504" s="13" t="s">
        <v>74</v>
      </c>
      <c r="AY504" s="248" t="s">
        <v>126</v>
      </c>
    </row>
    <row r="505" s="14" customFormat="1">
      <c r="A505" s="14"/>
      <c r="B505" s="249"/>
      <c r="C505" s="250"/>
      <c r="D505" s="234" t="s">
        <v>139</v>
      </c>
      <c r="E505" s="251" t="s">
        <v>28</v>
      </c>
      <c r="F505" s="252" t="s">
        <v>1142</v>
      </c>
      <c r="G505" s="250"/>
      <c r="H505" s="253">
        <v>11.199999999999999</v>
      </c>
      <c r="I505" s="254"/>
      <c r="J505" s="250"/>
      <c r="K505" s="250"/>
      <c r="L505" s="255"/>
      <c r="M505" s="256"/>
      <c r="N505" s="257"/>
      <c r="O505" s="257"/>
      <c r="P505" s="257"/>
      <c r="Q505" s="257"/>
      <c r="R505" s="257"/>
      <c r="S505" s="257"/>
      <c r="T505" s="258"/>
      <c r="U505" s="14"/>
      <c r="V505" s="14"/>
      <c r="W505" s="14"/>
      <c r="X505" s="14"/>
      <c r="Y505" s="14"/>
      <c r="Z505" s="14"/>
      <c r="AA505" s="14"/>
      <c r="AB505" s="14"/>
      <c r="AC505" s="14"/>
      <c r="AD505" s="14"/>
      <c r="AE505" s="14"/>
      <c r="AT505" s="259" t="s">
        <v>139</v>
      </c>
      <c r="AU505" s="259" t="s">
        <v>84</v>
      </c>
      <c r="AV505" s="14" t="s">
        <v>84</v>
      </c>
      <c r="AW505" s="14" t="s">
        <v>35</v>
      </c>
      <c r="AX505" s="14" t="s">
        <v>74</v>
      </c>
      <c r="AY505" s="259" t="s">
        <v>126</v>
      </c>
    </row>
    <row r="506" s="13" customFormat="1">
      <c r="A506" s="13"/>
      <c r="B506" s="239"/>
      <c r="C506" s="240"/>
      <c r="D506" s="234" t="s">
        <v>139</v>
      </c>
      <c r="E506" s="241" t="s">
        <v>28</v>
      </c>
      <c r="F506" s="242" t="s">
        <v>1143</v>
      </c>
      <c r="G506" s="240"/>
      <c r="H506" s="241" t="s">
        <v>28</v>
      </c>
      <c r="I506" s="243"/>
      <c r="J506" s="240"/>
      <c r="K506" s="240"/>
      <c r="L506" s="244"/>
      <c r="M506" s="245"/>
      <c r="N506" s="246"/>
      <c r="O506" s="246"/>
      <c r="P506" s="246"/>
      <c r="Q506" s="246"/>
      <c r="R506" s="246"/>
      <c r="S506" s="246"/>
      <c r="T506" s="247"/>
      <c r="U506" s="13"/>
      <c r="V506" s="13"/>
      <c r="W506" s="13"/>
      <c r="X506" s="13"/>
      <c r="Y506" s="13"/>
      <c r="Z506" s="13"/>
      <c r="AA506" s="13"/>
      <c r="AB506" s="13"/>
      <c r="AC506" s="13"/>
      <c r="AD506" s="13"/>
      <c r="AE506" s="13"/>
      <c r="AT506" s="248" t="s">
        <v>139</v>
      </c>
      <c r="AU506" s="248" t="s">
        <v>84</v>
      </c>
      <c r="AV506" s="13" t="s">
        <v>82</v>
      </c>
      <c r="AW506" s="13" t="s">
        <v>35</v>
      </c>
      <c r="AX506" s="13" t="s">
        <v>74</v>
      </c>
      <c r="AY506" s="248" t="s">
        <v>126</v>
      </c>
    </row>
    <row r="507" s="14" customFormat="1">
      <c r="A507" s="14"/>
      <c r="B507" s="249"/>
      <c r="C507" s="250"/>
      <c r="D507" s="234" t="s">
        <v>139</v>
      </c>
      <c r="E507" s="251" t="s">
        <v>28</v>
      </c>
      <c r="F507" s="252" t="s">
        <v>1144</v>
      </c>
      <c r="G507" s="250"/>
      <c r="H507" s="253">
        <v>16.350000000000001</v>
      </c>
      <c r="I507" s="254"/>
      <c r="J507" s="250"/>
      <c r="K507" s="250"/>
      <c r="L507" s="255"/>
      <c r="M507" s="256"/>
      <c r="N507" s="257"/>
      <c r="O507" s="257"/>
      <c r="P507" s="257"/>
      <c r="Q507" s="257"/>
      <c r="R507" s="257"/>
      <c r="S507" s="257"/>
      <c r="T507" s="258"/>
      <c r="U507" s="14"/>
      <c r="V507" s="14"/>
      <c r="W507" s="14"/>
      <c r="X507" s="14"/>
      <c r="Y507" s="14"/>
      <c r="Z507" s="14"/>
      <c r="AA507" s="14"/>
      <c r="AB507" s="14"/>
      <c r="AC507" s="14"/>
      <c r="AD507" s="14"/>
      <c r="AE507" s="14"/>
      <c r="AT507" s="259" t="s">
        <v>139</v>
      </c>
      <c r="AU507" s="259" t="s">
        <v>84</v>
      </c>
      <c r="AV507" s="14" t="s">
        <v>84</v>
      </c>
      <c r="AW507" s="14" t="s">
        <v>35</v>
      </c>
      <c r="AX507" s="14" t="s">
        <v>74</v>
      </c>
      <c r="AY507" s="259" t="s">
        <v>126</v>
      </c>
    </row>
    <row r="508" s="15" customFormat="1">
      <c r="A508" s="15"/>
      <c r="B508" s="260"/>
      <c r="C508" s="261"/>
      <c r="D508" s="234" t="s">
        <v>139</v>
      </c>
      <c r="E508" s="262" t="s">
        <v>28</v>
      </c>
      <c r="F508" s="263" t="s">
        <v>155</v>
      </c>
      <c r="G508" s="261"/>
      <c r="H508" s="264">
        <v>27.550000000000001</v>
      </c>
      <c r="I508" s="265"/>
      <c r="J508" s="261"/>
      <c r="K508" s="261"/>
      <c r="L508" s="266"/>
      <c r="M508" s="267"/>
      <c r="N508" s="268"/>
      <c r="O508" s="268"/>
      <c r="P508" s="268"/>
      <c r="Q508" s="268"/>
      <c r="R508" s="268"/>
      <c r="S508" s="268"/>
      <c r="T508" s="269"/>
      <c r="U508" s="15"/>
      <c r="V508" s="15"/>
      <c r="W508" s="15"/>
      <c r="X508" s="15"/>
      <c r="Y508" s="15"/>
      <c r="Z508" s="15"/>
      <c r="AA508" s="15"/>
      <c r="AB508" s="15"/>
      <c r="AC508" s="15"/>
      <c r="AD508" s="15"/>
      <c r="AE508" s="15"/>
      <c r="AT508" s="270" t="s">
        <v>139</v>
      </c>
      <c r="AU508" s="270" t="s">
        <v>84</v>
      </c>
      <c r="AV508" s="15" t="s">
        <v>133</v>
      </c>
      <c r="AW508" s="15" t="s">
        <v>35</v>
      </c>
      <c r="AX508" s="15" t="s">
        <v>82</v>
      </c>
      <c r="AY508" s="270" t="s">
        <v>126</v>
      </c>
    </row>
    <row r="509" s="12" customFormat="1" ht="22.8" customHeight="1">
      <c r="A509" s="12"/>
      <c r="B509" s="205"/>
      <c r="C509" s="206"/>
      <c r="D509" s="207" t="s">
        <v>73</v>
      </c>
      <c r="E509" s="219" t="s">
        <v>592</v>
      </c>
      <c r="F509" s="219" t="s">
        <v>593</v>
      </c>
      <c r="G509" s="206"/>
      <c r="H509" s="206"/>
      <c r="I509" s="209"/>
      <c r="J509" s="220">
        <f>BK509</f>
        <v>0</v>
      </c>
      <c r="K509" s="206"/>
      <c r="L509" s="211"/>
      <c r="M509" s="212"/>
      <c r="N509" s="213"/>
      <c r="O509" s="213"/>
      <c r="P509" s="214">
        <f>SUM(P510:P519)</f>
        <v>0</v>
      </c>
      <c r="Q509" s="213"/>
      <c r="R509" s="214">
        <f>SUM(R510:R519)</f>
        <v>0</v>
      </c>
      <c r="S509" s="213"/>
      <c r="T509" s="215">
        <f>SUM(T510:T519)</f>
        <v>0</v>
      </c>
      <c r="U509" s="12"/>
      <c r="V509" s="12"/>
      <c r="W509" s="12"/>
      <c r="X509" s="12"/>
      <c r="Y509" s="12"/>
      <c r="Z509" s="12"/>
      <c r="AA509" s="12"/>
      <c r="AB509" s="12"/>
      <c r="AC509" s="12"/>
      <c r="AD509" s="12"/>
      <c r="AE509" s="12"/>
      <c r="AR509" s="216" t="s">
        <v>82</v>
      </c>
      <c r="AT509" s="217" t="s">
        <v>73</v>
      </c>
      <c r="AU509" s="217" t="s">
        <v>82</v>
      </c>
      <c r="AY509" s="216" t="s">
        <v>126</v>
      </c>
      <c r="BK509" s="218">
        <f>SUM(BK510:BK519)</f>
        <v>0</v>
      </c>
    </row>
    <row r="510" s="2" customFormat="1" ht="16.5" customHeight="1">
      <c r="A510" s="40"/>
      <c r="B510" s="41"/>
      <c r="C510" s="221" t="s">
        <v>490</v>
      </c>
      <c r="D510" s="221" t="s">
        <v>128</v>
      </c>
      <c r="E510" s="222" t="s">
        <v>595</v>
      </c>
      <c r="F510" s="223" t="s">
        <v>596</v>
      </c>
      <c r="G510" s="224" t="s">
        <v>279</v>
      </c>
      <c r="H510" s="225">
        <v>2.931</v>
      </c>
      <c r="I510" s="226"/>
      <c r="J510" s="227">
        <f>ROUND(I510*H510,2)</f>
        <v>0</v>
      </c>
      <c r="K510" s="223" t="s">
        <v>28</v>
      </c>
      <c r="L510" s="46"/>
      <c r="M510" s="228" t="s">
        <v>28</v>
      </c>
      <c r="N510" s="229" t="s">
        <v>47</v>
      </c>
      <c r="O510" s="87"/>
      <c r="P510" s="230">
        <f>O510*H510</f>
        <v>0</v>
      </c>
      <c r="Q510" s="230">
        <v>0</v>
      </c>
      <c r="R510" s="230">
        <f>Q510*H510</f>
        <v>0</v>
      </c>
      <c r="S510" s="230">
        <v>0</v>
      </c>
      <c r="T510" s="231">
        <f>S510*H510</f>
        <v>0</v>
      </c>
      <c r="U510" s="40"/>
      <c r="V510" s="40"/>
      <c r="W510" s="40"/>
      <c r="X510" s="40"/>
      <c r="Y510" s="40"/>
      <c r="Z510" s="40"/>
      <c r="AA510" s="40"/>
      <c r="AB510" s="40"/>
      <c r="AC510" s="40"/>
      <c r="AD510" s="40"/>
      <c r="AE510" s="40"/>
      <c r="AR510" s="232" t="s">
        <v>133</v>
      </c>
      <c r="AT510" s="232" t="s">
        <v>128</v>
      </c>
      <c r="AU510" s="232" t="s">
        <v>84</v>
      </c>
      <c r="AY510" s="19" t="s">
        <v>126</v>
      </c>
      <c r="BE510" s="233">
        <f>IF(N510="základní",J510,0)</f>
        <v>0</v>
      </c>
      <c r="BF510" s="233">
        <f>IF(N510="snížená",J510,0)</f>
        <v>0</v>
      </c>
      <c r="BG510" s="233">
        <f>IF(N510="zákl. přenesená",J510,0)</f>
        <v>0</v>
      </c>
      <c r="BH510" s="233">
        <f>IF(N510="sníž. přenesená",J510,0)</f>
        <v>0</v>
      </c>
      <c r="BI510" s="233">
        <f>IF(N510="nulová",J510,0)</f>
        <v>0</v>
      </c>
      <c r="BJ510" s="19" t="s">
        <v>133</v>
      </c>
      <c r="BK510" s="233">
        <f>ROUND(I510*H510,2)</f>
        <v>0</v>
      </c>
      <c r="BL510" s="19" t="s">
        <v>133</v>
      </c>
      <c r="BM510" s="232" t="s">
        <v>1146</v>
      </c>
    </row>
    <row r="511" s="2" customFormat="1">
      <c r="A511" s="40"/>
      <c r="B511" s="41"/>
      <c r="C511" s="42"/>
      <c r="D511" s="234" t="s">
        <v>135</v>
      </c>
      <c r="E511" s="42"/>
      <c r="F511" s="235" t="s">
        <v>598</v>
      </c>
      <c r="G511" s="42"/>
      <c r="H511" s="42"/>
      <c r="I511" s="139"/>
      <c r="J511" s="42"/>
      <c r="K511" s="42"/>
      <c r="L511" s="46"/>
      <c r="M511" s="236"/>
      <c r="N511" s="237"/>
      <c r="O511" s="87"/>
      <c r="P511" s="87"/>
      <c r="Q511" s="87"/>
      <c r="R511" s="87"/>
      <c r="S511" s="87"/>
      <c r="T511" s="88"/>
      <c r="U511" s="40"/>
      <c r="V511" s="40"/>
      <c r="W511" s="40"/>
      <c r="X511" s="40"/>
      <c r="Y511" s="40"/>
      <c r="Z511" s="40"/>
      <c r="AA511" s="40"/>
      <c r="AB511" s="40"/>
      <c r="AC511" s="40"/>
      <c r="AD511" s="40"/>
      <c r="AE511" s="40"/>
      <c r="AT511" s="19" t="s">
        <v>135</v>
      </c>
      <c r="AU511" s="19" t="s">
        <v>84</v>
      </c>
    </row>
    <row r="512" s="13" customFormat="1">
      <c r="A512" s="13"/>
      <c r="B512" s="239"/>
      <c r="C512" s="240"/>
      <c r="D512" s="234" t="s">
        <v>139</v>
      </c>
      <c r="E512" s="241" t="s">
        <v>28</v>
      </c>
      <c r="F512" s="242" t="s">
        <v>895</v>
      </c>
      <c r="G512" s="240"/>
      <c r="H512" s="241" t="s">
        <v>28</v>
      </c>
      <c r="I512" s="243"/>
      <c r="J512" s="240"/>
      <c r="K512" s="240"/>
      <c r="L512" s="244"/>
      <c r="M512" s="245"/>
      <c r="N512" s="246"/>
      <c r="O512" s="246"/>
      <c r="P512" s="246"/>
      <c r="Q512" s="246"/>
      <c r="R512" s="246"/>
      <c r="S512" s="246"/>
      <c r="T512" s="247"/>
      <c r="U512" s="13"/>
      <c r="V512" s="13"/>
      <c r="W512" s="13"/>
      <c r="X512" s="13"/>
      <c r="Y512" s="13"/>
      <c r="Z512" s="13"/>
      <c r="AA512" s="13"/>
      <c r="AB512" s="13"/>
      <c r="AC512" s="13"/>
      <c r="AD512" s="13"/>
      <c r="AE512" s="13"/>
      <c r="AT512" s="248" t="s">
        <v>139</v>
      </c>
      <c r="AU512" s="248" t="s">
        <v>84</v>
      </c>
      <c r="AV512" s="13" t="s">
        <v>82</v>
      </c>
      <c r="AW512" s="13" t="s">
        <v>35</v>
      </c>
      <c r="AX512" s="13" t="s">
        <v>74</v>
      </c>
      <c r="AY512" s="248" t="s">
        <v>126</v>
      </c>
    </row>
    <row r="513" s="13" customFormat="1">
      <c r="A513" s="13"/>
      <c r="B513" s="239"/>
      <c r="C513" s="240"/>
      <c r="D513" s="234" t="s">
        <v>139</v>
      </c>
      <c r="E513" s="241" t="s">
        <v>28</v>
      </c>
      <c r="F513" s="242" t="s">
        <v>1147</v>
      </c>
      <c r="G513" s="240"/>
      <c r="H513" s="241" t="s">
        <v>28</v>
      </c>
      <c r="I513" s="243"/>
      <c r="J513" s="240"/>
      <c r="K513" s="240"/>
      <c r="L513" s="244"/>
      <c r="M513" s="245"/>
      <c r="N513" s="246"/>
      <c r="O513" s="246"/>
      <c r="P513" s="246"/>
      <c r="Q513" s="246"/>
      <c r="R513" s="246"/>
      <c r="S513" s="246"/>
      <c r="T513" s="247"/>
      <c r="U513" s="13"/>
      <c r="V513" s="13"/>
      <c r="W513" s="13"/>
      <c r="X513" s="13"/>
      <c r="Y513" s="13"/>
      <c r="Z513" s="13"/>
      <c r="AA513" s="13"/>
      <c r="AB513" s="13"/>
      <c r="AC513" s="13"/>
      <c r="AD513" s="13"/>
      <c r="AE513" s="13"/>
      <c r="AT513" s="248" t="s">
        <v>139</v>
      </c>
      <c r="AU513" s="248" t="s">
        <v>84</v>
      </c>
      <c r="AV513" s="13" t="s">
        <v>82</v>
      </c>
      <c r="AW513" s="13" t="s">
        <v>35</v>
      </c>
      <c r="AX513" s="13" t="s">
        <v>74</v>
      </c>
      <c r="AY513" s="248" t="s">
        <v>126</v>
      </c>
    </row>
    <row r="514" s="14" customFormat="1">
      <c r="A514" s="14"/>
      <c r="B514" s="249"/>
      <c r="C514" s="250"/>
      <c r="D514" s="234" t="s">
        <v>139</v>
      </c>
      <c r="E514" s="251" t="s">
        <v>28</v>
      </c>
      <c r="F514" s="252" t="s">
        <v>1148</v>
      </c>
      <c r="G514" s="250"/>
      <c r="H514" s="253">
        <v>1.98</v>
      </c>
      <c r="I514" s="254"/>
      <c r="J514" s="250"/>
      <c r="K514" s="250"/>
      <c r="L514" s="255"/>
      <c r="M514" s="256"/>
      <c r="N514" s="257"/>
      <c r="O514" s="257"/>
      <c r="P514" s="257"/>
      <c r="Q514" s="257"/>
      <c r="R514" s="257"/>
      <c r="S514" s="257"/>
      <c r="T514" s="258"/>
      <c r="U514" s="14"/>
      <c r="V514" s="14"/>
      <c r="W514" s="14"/>
      <c r="X514" s="14"/>
      <c r="Y514" s="14"/>
      <c r="Z514" s="14"/>
      <c r="AA514" s="14"/>
      <c r="AB514" s="14"/>
      <c r="AC514" s="14"/>
      <c r="AD514" s="14"/>
      <c r="AE514" s="14"/>
      <c r="AT514" s="259" t="s">
        <v>139</v>
      </c>
      <c r="AU514" s="259" t="s">
        <v>84</v>
      </c>
      <c r="AV514" s="14" t="s">
        <v>84</v>
      </c>
      <c r="AW514" s="14" t="s">
        <v>35</v>
      </c>
      <c r="AX514" s="14" t="s">
        <v>74</v>
      </c>
      <c r="AY514" s="259" t="s">
        <v>126</v>
      </c>
    </row>
    <row r="515" s="13" customFormat="1">
      <c r="A515" s="13"/>
      <c r="B515" s="239"/>
      <c r="C515" s="240"/>
      <c r="D515" s="234" t="s">
        <v>139</v>
      </c>
      <c r="E515" s="241" t="s">
        <v>28</v>
      </c>
      <c r="F515" s="242" t="s">
        <v>1149</v>
      </c>
      <c r="G515" s="240"/>
      <c r="H515" s="241" t="s">
        <v>28</v>
      </c>
      <c r="I515" s="243"/>
      <c r="J515" s="240"/>
      <c r="K515" s="240"/>
      <c r="L515" s="244"/>
      <c r="M515" s="245"/>
      <c r="N515" s="246"/>
      <c r="O515" s="246"/>
      <c r="P515" s="246"/>
      <c r="Q515" s="246"/>
      <c r="R515" s="246"/>
      <c r="S515" s="246"/>
      <c r="T515" s="247"/>
      <c r="U515" s="13"/>
      <c r="V515" s="13"/>
      <c r="W515" s="13"/>
      <c r="X515" s="13"/>
      <c r="Y515" s="13"/>
      <c r="Z515" s="13"/>
      <c r="AA515" s="13"/>
      <c r="AB515" s="13"/>
      <c r="AC515" s="13"/>
      <c r="AD515" s="13"/>
      <c r="AE515" s="13"/>
      <c r="AT515" s="248" t="s">
        <v>139</v>
      </c>
      <c r="AU515" s="248" t="s">
        <v>84</v>
      </c>
      <c r="AV515" s="13" t="s">
        <v>82</v>
      </c>
      <c r="AW515" s="13" t="s">
        <v>35</v>
      </c>
      <c r="AX515" s="13" t="s">
        <v>74</v>
      </c>
      <c r="AY515" s="248" t="s">
        <v>126</v>
      </c>
    </row>
    <row r="516" s="14" customFormat="1">
      <c r="A516" s="14"/>
      <c r="B516" s="249"/>
      <c r="C516" s="250"/>
      <c r="D516" s="234" t="s">
        <v>139</v>
      </c>
      <c r="E516" s="251" t="s">
        <v>28</v>
      </c>
      <c r="F516" s="252" t="s">
        <v>1150</v>
      </c>
      <c r="G516" s="250"/>
      <c r="H516" s="253">
        <v>0.317</v>
      </c>
      <c r="I516" s="254"/>
      <c r="J516" s="250"/>
      <c r="K516" s="250"/>
      <c r="L516" s="255"/>
      <c r="M516" s="256"/>
      <c r="N516" s="257"/>
      <c r="O516" s="257"/>
      <c r="P516" s="257"/>
      <c r="Q516" s="257"/>
      <c r="R516" s="257"/>
      <c r="S516" s="257"/>
      <c r="T516" s="258"/>
      <c r="U516" s="14"/>
      <c r="V516" s="14"/>
      <c r="W516" s="14"/>
      <c r="X516" s="14"/>
      <c r="Y516" s="14"/>
      <c r="Z516" s="14"/>
      <c r="AA516" s="14"/>
      <c r="AB516" s="14"/>
      <c r="AC516" s="14"/>
      <c r="AD516" s="14"/>
      <c r="AE516" s="14"/>
      <c r="AT516" s="259" t="s">
        <v>139</v>
      </c>
      <c r="AU516" s="259" t="s">
        <v>84</v>
      </c>
      <c r="AV516" s="14" t="s">
        <v>84</v>
      </c>
      <c r="AW516" s="14" t="s">
        <v>35</v>
      </c>
      <c r="AX516" s="14" t="s">
        <v>74</v>
      </c>
      <c r="AY516" s="259" t="s">
        <v>126</v>
      </c>
    </row>
    <row r="517" s="13" customFormat="1">
      <c r="A517" s="13"/>
      <c r="B517" s="239"/>
      <c r="C517" s="240"/>
      <c r="D517" s="234" t="s">
        <v>139</v>
      </c>
      <c r="E517" s="241" t="s">
        <v>28</v>
      </c>
      <c r="F517" s="242" t="s">
        <v>1151</v>
      </c>
      <c r="G517" s="240"/>
      <c r="H517" s="241" t="s">
        <v>28</v>
      </c>
      <c r="I517" s="243"/>
      <c r="J517" s="240"/>
      <c r="K517" s="240"/>
      <c r="L517" s="244"/>
      <c r="M517" s="245"/>
      <c r="N517" s="246"/>
      <c r="O517" s="246"/>
      <c r="P517" s="246"/>
      <c r="Q517" s="246"/>
      <c r="R517" s="246"/>
      <c r="S517" s="246"/>
      <c r="T517" s="247"/>
      <c r="U517" s="13"/>
      <c r="V517" s="13"/>
      <c r="W517" s="13"/>
      <c r="X517" s="13"/>
      <c r="Y517" s="13"/>
      <c r="Z517" s="13"/>
      <c r="AA517" s="13"/>
      <c r="AB517" s="13"/>
      <c r="AC517" s="13"/>
      <c r="AD517" s="13"/>
      <c r="AE517" s="13"/>
      <c r="AT517" s="248" t="s">
        <v>139</v>
      </c>
      <c r="AU517" s="248" t="s">
        <v>84</v>
      </c>
      <c r="AV517" s="13" t="s">
        <v>82</v>
      </c>
      <c r="AW517" s="13" t="s">
        <v>35</v>
      </c>
      <c r="AX517" s="13" t="s">
        <v>74</v>
      </c>
      <c r="AY517" s="248" t="s">
        <v>126</v>
      </c>
    </row>
    <row r="518" s="14" customFormat="1">
      <c r="A518" s="14"/>
      <c r="B518" s="249"/>
      <c r="C518" s="250"/>
      <c r="D518" s="234" t="s">
        <v>139</v>
      </c>
      <c r="E518" s="251" t="s">
        <v>28</v>
      </c>
      <c r="F518" s="252" t="s">
        <v>1152</v>
      </c>
      <c r="G518" s="250"/>
      <c r="H518" s="253">
        <v>0.63400000000000001</v>
      </c>
      <c r="I518" s="254"/>
      <c r="J518" s="250"/>
      <c r="K518" s="250"/>
      <c r="L518" s="255"/>
      <c r="M518" s="256"/>
      <c r="N518" s="257"/>
      <c r="O518" s="257"/>
      <c r="P518" s="257"/>
      <c r="Q518" s="257"/>
      <c r="R518" s="257"/>
      <c r="S518" s="257"/>
      <c r="T518" s="258"/>
      <c r="U518" s="14"/>
      <c r="V518" s="14"/>
      <c r="W518" s="14"/>
      <c r="X518" s="14"/>
      <c r="Y518" s="14"/>
      <c r="Z518" s="14"/>
      <c r="AA518" s="14"/>
      <c r="AB518" s="14"/>
      <c r="AC518" s="14"/>
      <c r="AD518" s="14"/>
      <c r="AE518" s="14"/>
      <c r="AT518" s="259" t="s">
        <v>139</v>
      </c>
      <c r="AU518" s="259" t="s">
        <v>84</v>
      </c>
      <c r="AV518" s="14" t="s">
        <v>84</v>
      </c>
      <c r="AW518" s="14" t="s">
        <v>35</v>
      </c>
      <c r="AX518" s="14" t="s">
        <v>74</v>
      </c>
      <c r="AY518" s="259" t="s">
        <v>126</v>
      </c>
    </row>
    <row r="519" s="15" customFormat="1">
      <c r="A519" s="15"/>
      <c r="B519" s="260"/>
      <c r="C519" s="261"/>
      <c r="D519" s="234" t="s">
        <v>139</v>
      </c>
      <c r="E519" s="262" t="s">
        <v>28</v>
      </c>
      <c r="F519" s="263" t="s">
        <v>155</v>
      </c>
      <c r="G519" s="261"/>
      <c r="H519" s="264">
        <v>2.931</v>
      </c>
      <c r="I519" s="265"/>
      <c r="J519" s="261"/>
      <c r="K519" s="261"/>
      <c r="L519" s="266"/>
      <c r="M519" s="267"/>
      <c r="N519" s="268"/>
      <c r="O519" s="268"/>
      <c r="P519" s="268"/>
      <c r="Q519" s="268"/>
      <c r="R519" s="268"/>
      <c r="S519" s="268"/>
      <c r="T519" s="269"/>
      <c r="U519" s="15"/>
      <c r="V519" s="15"/>
      <c r="W519" s="15"/>
      <c r="X519" s="15"/>
      <c r="Y519" s="15"/>
      <c r="Z519" s="15"/>
      <c r="AA519" s="15"/>
      <c r="AB519" s="15"/>
      <c r="AC519" s="15"/>
      <c r="AD519" s="15"/>
      <c r="AE519" s="15"/>
      <c r="AT519" s="270" t="s">
        <v>139</v>
      </c>
      <c r="AU519" s="270" t="s">
        <v>84</v>
      </c>
      <c r="AV519" s="15" t="s">
        <v>133</v>
      </c>
      <c r="AW519" s="15" t="s">
        <v>35</v>
      </c>
      <c r="AX519" s="15" t="s">
        <v>82</v>
      </c>
      <c r="AY519" s="270" t="s">
        <v>126</v>
      </c>
    </row>
    <row r="520" s="12" customFormat="1" ht="22.8" customHeight="1">
      <c r="A520" s="12"/>
      <c r="B520" s="205"/>
      <c r="C520" s="206"/>
      <c r="D520" s="207" t="s">
        <v>73</v>
      </c>
      <c r="E520" s="219" t="s">
        <v>633</v>
      </c>
      <c r="F520" s="219" t="s">
        <v>634</v>
      </c>
      <c r="G520" s="206"/>
      <c r="H520" s="206"/>
      <c r="I520" s="209"/>
      <c r="J520" s="220">
        <f>BK520</f>
        <v>0</v>
      </c>
      <c r="K520" s="206"/>
      <c r="L520" s="211"/>
      <c r="M520" s="212"/>
      <c r="N520" s="213"/>
      <c r="O520" s="213"/>
      <c r="P520" s="214">
        <f>SUM(P521:P523)</f>
        <v>0</v>
      </c>
      <c r="Q520" s="213"/>
      <c r="R520" s="214">
        <f>SUM(R521:R523)</f>
        <v>0</v>
      </c>
      <c r="S520" s="213"/>
      <c r="T520" s="215">
        <f>SUM(T521:T523)</f>
        <v>0</v>
      </c>
      <c r="U520" s="12"/>
      <c r="V520" s="12"/>
      <c r="W520" s="12"/>
      <c r="X520" s="12"/>
      <c r="Y520" s="12"/>
      <c r="Z520" s="12"/>
      <c r="AA520" s="12"/>
      <c r="AB520" s="12"/>
      <c r="AC520" s="12"/>
      <c r="AD520" s="12"/>
      <c r="AE520" s="12"/>
      <c r="AR520" s="216" t="s">
        <v>82</v>
      </c>
      <c r="AT520" s="217" t="s">
        <v>73</v>
      </c>
      <c r="AU520" s="217" t="s">
        <v>82</v>
      </c>
      <c r="AY520" s="216" t="s">
        <v>126</v>
      </c>
      <c r="BK520" s="218">
        <f>SUM(BK521:BK523)</f>
        <v>0</v>
      </c>
    </row>
    <row r="521" s="2" customFormat="1" ht="16.5" customHeight="1">
      <c r="A521" s="40"/>
      <c r="B521" s="41"/>
      <c r="C521" s="221" t="s">
        <v>500</v>
      </c>
      <c r="D521" s="221" t="s">
        <v>128</v>
      </c>
      <c r="E521" s="222" t="s">
        <v>636</v>
      </c>
      <c r="F521" s="223" t="s">
        <v>637</v>
      </c>
      <c r="G521" s="224" t="s">
        <v>279</v>
      </c>
      <c r="H521" s="225">
        <v>184.82599999999999</v>
      </c>
      <c r="I521" s="226"/>
      <c r="J521" s="227">
        <f>ROUND(I521*H521,2)</f>
        <v>0</v>
      </c>
      <c r="K521" s="223" t="s">
        <v>132</v>
      </c>
      <c r="L521" s="46"/>
      <c r="M521" s="228" t="s">
        <v>28</v>
      </c>
      <c r="N521" s="229" t="s">
        <v>47</v>
      </c>
      <c r="O521" s="87"/>
      <c r="P521" s="230">
        <f>O521*H521</f>
        <v>0</v>
      </c>
      <c r="Q521" s="230">
        <v>0</v>
      </c>
      <c r="R521" s="230">
        <f>Q521*H521</f>
        <v>0</v>
      </c>
      <c r="S521" s="230">
        <v>0</v>
      </c>
      <c r="T521" s="231">
        <f>S521*H521</f>
        <v>0</v>
      </c>
      <c r="U521" s="40"/>
      <c r="V521" s="40"/>
      <c r="W521" s="40"/>
      <c r="X521" s="40"/>
      <c r="Y521" s="40"/>
      <c r="Z521" s="40"/>
      <c r="AA521" s="40"/>
      <c r="AB521" s="40"/>
      <c r="AC521" s="40"/>
      <c r="AD521" s="40"/>
      <c r="AE521" s="40"/>
      <c r="AR521" s="232" t="s">
        <v>133</v>
      </c>
      <c r="AT521" s="232" t="s">
        <v>128</v>
      </c>
      <c r="AU521" s="232" t="s">
        <v>84</v>
      </c>
      <c r="AY521" s="19" t="s">
        <v>126</v>
      </c>
      <c r="BE521" s="233">
        <f>IF(N521="základní",J521,0)</f>
        <v>0</v>
      </c>
      <c r="BF521" s="233">
        <f>IF(N521="snížená",J521,0)</f>
        <v>0</v>
      </c>
      <c r="BG521" s="233">
        <f>IF(N521="zákl. přenesená",J521,0)</f>
        <v>0</v>
      </c>
      <c r="BH521" s="233">
        <f>IF(N521="sníž. přenesená",J521,0)</f>
        <v>0</v>
      </c>
      <c r="BI521" s="233">
        <f>IF(N521="nulová",J521,0)</f>
        <v>0</v>
      </c>
      <c r="BJ521" s="19" t="s">
        <v>133</v>
      </c>
      <c r="BK521" s="233">
        <f>ROUND(I521*H521,2)</f>
        <v>0</v>
      </c>
      <c r="BL521" s="19" t="s">
        <v>133</v>
      </c>
      <c r="BM521" s="232" t="s">
        <v>909</v>
      </c>
    </row>
    <row r="522" s="2" customFormat="1">
      <c r="A522" s="40"/>
      <c r="B522" s="41"/>
      <c r="C522" s="42"/>
      <c r="D522" s="234" t="s">
        <v>135</v>
      </c>
      <c r="E522" s="42"/>
      <c r="F522" s="235" t="s">
        <v>639</v>
      </c>
      <c r="G522" s="42"/>
      <c r="H522" s="42"/>
      <c r="I522" s="139"/>
      <c r="J522" s="42"/>
      <c r="K522" s="42"/>
      <c r="L522" s="46"/>
      <c r="M522" s="236"/>
      <c r="N522" s="237"/>
      <c r="O522" s="87"/>
      <c r="P522" s="87"/>
      <c r="Q522" s="87"/>
      <c r="R522" s="87"/>
      <c r="S522" s="87"/>
      <c r="T522" s="88"/>
      <c r="U522" s="40"/>
      <c r="V522" s="40"/>
      <c r="W522" s="40"/>
      <c r="X522" s="40"/>
      <c r="Y522" s="40"/>
      <c r="Z522" s="40"/>
      <c r="AA522" s="40"/>
      <c r="AB522" s="40"/>
      <c r="AC522" s="40"/>
      <c r="AD522" s="40"/>
      <c r="AE522" s="40"/>
      <c r="AT522" s="19" t="s">
        <v>135</v>
      </c>
      <c r="AU522" s="19" t="s">
        <v>84</v>
      </c>
    </row>
    <row r="523" s="2" customFormat="1">
      <c r="A523" s="40"/>
      <c r="B523" s="41"/>
      <c r="C523" s="42"/>
      <c r="D523" s="234" t="s">
        <v>137</v>
      </c>
      <c r="E523" s="42"/>
      <c r="F523" s="238" t="s">
        <v>640</v>
      </c>
      <c r="G523" s="42"/>
      <c r="H523" s="42"/>
      <c r="I523" s="139"/>
      <c r="J523" s="42"/>
      <c r="K523" s="42"/>
      <c r="L523" s="46"/>
      <c r="M523" s="292"/>
      <c r="N523" s="293"/>
      <c r="O523" s="294"/>
      <c r="P523" s="294"/>
      <c r="Q523" s="294"/>
      <c r="R523" s="294"/>
      <c r="S523" s="294"/>
      <c r="T523" s="295"/>
      <c r="U523" s="40"/>
      <c r="V523" s="40"/>
      <c r="W523" s="40"/>
      <c r="X523" s="40"/>
      <c r="Y523" s="40"/>
      <c r="Z523" s="40"/>
      <c r="AA523" s="40"/>
      <c r="AB523" s="40"/>
      <c r="AC523" s="40"/>
      <c r="AD523" s="40"/>
      <c r="AE523" s="40"/>
      <c r="AT523" s="19" t="s">
        <v>137</v>
      </c>
      <c r="AU523" s="19" t="s">
        <v>84</v>
      </c>
    </row>
    <row r="524" s="2" customFormat="1" ht="6.96" customHeight="1">
      <c r="A524" s="40"/>
      <c r="B524" s="62"/>
      <c r="C524" s="63"/>
      <c r="D524" s="63"/>
      <c r="E524" s="63"/>
      <c r="F524" s="63"/>
      <c r="G524" s="63"/>
      <c r="H524" s="63"/>
      <c r="I524" s="169"/>
      <c r="J524" s="63"/>
      <c r="K524" s="63"/>
      <c r="L524" s="46"/>
      <c r="M524" s="40"/>
      <c r="O524" s="40"/>
      <c r="P524" s="40"/>
      <c r="Q524" s="40"/>
      <c r="R524" s="40"/>
      <c r="S524" s="40"/>
      <c r="T524" s="40"/>
      <c r="U524" s="40"/>
      <c r="V524" s="40"/>
      <c r="W524" s="40"/>
      <c r="X524" s="40"/>
      <c r="Y524" s="40"/>
      <c r="Z524" s="40"/>
      <c r="AA524" s="40"/>
      <c r="AB524" s="40"/>
      <c r="AC524" s="40"/>
      <c r="AD524" s="40"/>
      <c r="AE524" s="40"/>
    </row>
  </sheetData>
  <sheetProtection sheet="1" autoFilter="0" formatColumns="0" formatRows="0" objects="1" scenarios="1" spinCount="100000" saltValue="S078l7v6lUuwvMSyjWMxtNho31gWdIQGlRjy2MsehxmHPwbtq/hs6HRFuvmG3hGEh4W76KCw70ctPSfXyHsjHw==" hashValue="C1943OGfpQJKdZ3xPkcq2IXKdMtN7Do3bzIDLAVcUZsZpQSA0I31l1bU2vGK8xVfSlgs6USxG1wFWsFAWZx78Q==" algorithmName="SHA-512" password="CC35"/>
  <autoFilter ref="C87:K523"/>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1"/>
      <c r="L2" s="1"/>
      <c r="M2" s="1"/>
      <c r="N2" s="1"/>
      <c r="O2" s="1"/>
      <c r="P2" s="1"/>
      <c r="Q2" s="1"/>
      <c r="R2" s="1"/>
      <c r="S2" s="1"/>
      <c r="T2" s="1"/>
      <c r="U2" s="1"/>
      <c r="V2" s="1"/>
      <c r="AT2" s="19" t="s">
        <v>95</v>
      </c>
    </row>
    <row r="3" s="1" customFormat="1" ht="6.96" customHeight="1">
      <c r="B3" s="132"/>
      <c r="C3" s="133"/>
      <c r="D3" s="133"/>
      <c r="E3" s="133"/>
      <c r="F3" s="133"/>
      <c r="G3" s="133"/>
      <c r="H3" s="133"/>
      <c r="I3" s="134"/>
      <c r="J3" s="133"/>
      <c r="K3" s="133"/>
      <c r="L3" s="22"/>
      <c r="AT3" s="19" t="s">
        <v>84</v>
      </c>
    </row>
    <row r="4" s="1" customFormat="1" ht="24.96" customHeight="1">
      <c r="B4" s="22"/>
      <c r="D4" s="135" t="s">
        <v>96</v>
      </c>
      <c r="I4" s="131"/>
      <c r="L4" s="22"/>
      <c r="M4" s="136" t="s">
        <v>10</v>
      </c>
      <c r="AT4" s="19" t="s">
        <v>35</v>
      </c>
    </row>
    <row r="5" s="1" customFormat="1" ht="6.96" customHeight="1">
      <c r="B5" s="22"/>
      <c r="I5" s="131"/>
      <c r="L5" s="22"/>
    </row>
    <row r="6" s="1" customFormat="1" ht="12" customHeight="1">
      <c r="B6" s="22"/>
      <c r="D6" s="137" t="s">
        <v>16</v>
      </c>
      <c r="I6" s="131"/>
      <c r="L6" s="22"/>
    </row>
    <row r="7" s="1" customFormat="1" ht="16.5" customHeight="1">
      <c r="B7" s="22"/>
      <c r="E7" s="138" t="str">
        <f>'Rekapitulace stavby'!K6</f>
        <v>Bylanka, Svítkov, oprava opevnění koryta OB, ř. km 0,740 - 0,975</v>
      </c>
      <c r="F7" s="137"/>
      <c r="G7" s="137"/>
      <c r="H7" s="137"/>
      <c r="I7" s="131"/>
      <c r="L7" s="22"/>
    </row>
    <row r="8" s="2" customFormat="1" ht="12" customHeight="1">
      <c r="A8" s="40"/>
      <c r="B8" s="46"/>
      <c r="C8" s="40"/>
      <c r="D8" s="137" t="s">
        <v>97</v>
      </c>
      <c r="E8" s="40"/>
      <c r="F8" s="40"/>
      <c r="G8" s="40"/>
      <c r="H8" s="40"/>
      <c r="I8" s="139"/>
      <c r="J8" s="40"/>
      <c r="K8" s="40"/>
      <c r="L8" s="140"/>
      <c r="S8" s="40"/>
      <c r="T8" s="40"/>
      <c r="U8" s="40"/>
      <c r="V8" s="40"/>
      <c r="W8" s="40"/>
      <c r="X8" s="40"/>
      <c r="Y8" s="40"/>
      <c r="Z8" s="40"/>
      <c r="AA8" s="40"/>
      <c r="AB8" s="40"/>
      <c r="AC8" s="40"/>
      <c r="AD8" s="40"/>
      <c r="AE8" s="40"/>
    </row>
    <row r="9" s="2" customFormat="1" ht="16.5" customHeight="1">
      <c r="A9" s="40"/>
      <c r="B9" s="46"/>
      <c r="C9" s="40"/>
      <c r="D9" s="40"/>
      <c r="E9" s="141" t="s">
        <v>1153</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88</v>
      </c>
      <c r="G11" s="40"/>
      <c r="H11" s="40"/>
      <c r="I11" s="143" t="s">
        <v>20</v>
      </c>
      <c r="J11" s="142" t="s">
        <v>21</v>
      </c>
      <c r="K11" s="40"/>
      <c r="L11" s="140"/>
      <c r="S11" s="40"/>
      <c r="T11" s="40"/>
      <c r="U11" s="40"/>
      <c r="V11" s="40"/>
      <c r="W11" s="40"/>
      <c r="X11" s="40"/>
      <c r="Y11" s="40"/>
      <c r="Z11" s="40"/>
      <c r="AA11" s="40"/>
      <c r="AB11" s="40"/>
      <c r="AC11" s="40"/>
      <c r="AD11" s="40"/>
      <c r="AE11" s="40"/>
    </row>
    <row r="12" s="2" customFormat="1" ht="12" customHeight="1">
      <c r="A12" s="40"/>
      <c r="B12" s="46"/>
      <c r="C12" s="40"/>
      <c r="D12" s="137" t="s">
        <v>22</v>
      </c>
      <c r="E12" s="40"/>
      <c r="F12" s="142" t="s">
        <v>23</v>
      </c>
      <c r="G12" s="40"/>
      <c r="H12" s="40"/>
      <c r="I12" s="143" t="s">
        <v>24</v>
      </c>
      <c r="J12" s="144" t="str">
        <f>'Rekapitulace stavby'!AN8</f>
        <v>18. 12. 2019</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26</v>
      </c>
      <c r="E14" s="40"/>
      <c r="F14" s="40"/>
      <c r="G14" s="40"/>
      <c r="H14" s="40"/>
      <c r="I14" s="143" t="s">
        <v>27</v>
      </c>
      <c r="J14" s="142" t="s">
        <v>28</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29</v>
      </c>
      <c r="F15" s="40"/>
      <c r="G15" s="40"/>
      <c r="H15" s="40"/>
      <c r="I15" s="143" t="s">
        <v>30</v>
      </c>
      <c r="J15" s="142" t="s">
        <v>28</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31</v>
      </c>
      <c r="E17" s="40"/>
      <c r="F17" s="40"/>
      <c r="G17" s="40"/>
      <c r="H17" s="40"/>
      <c r="I17" s="143" t="s">
        <v>27</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30</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33</v>
      </c>
      <c r="E20" s="40"/>
      <c r="F20" s="40"/>
      <c r="G20" s="40"/>
      <c r="H20" s="40"/>
      <c r="I20" s="143" t="s">
        <v>27</v>
      </c>
      <c r="J20" s="142" t="s">
        <v>28</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34</v>
      </c>
      <c r="F21" s="40"/>
      <c r="G21" s="40"/>
      <c r="H21" s="40"/>
      <c r="I21" s="143" t="s">
        <v>30</v>
      </c>
      <c r="J21" s="142" t="s">
        <v>28</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36</v>
      </c>
      <c r="E23" s="40"/>
      <c r="F23" s="40"/>
      <c r="G23" s="40"/>
      <c r="H23" s="40"/>
      <c r="I23" s="143" t="s">
        <v>27</v>
      </c>
      <c r="J23" s="142" t="s">
        <v>28</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37</v>
      </c>
      <c r="F24" s="40"/>
      <c r="G24" s="40"/>
      <c r="H24" s="40"/>
      <c r="I24" s="143" t="s">
        <v>30</v>
      </c>
      <c r="J24" s="142" t="s">
        <v>28</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38</v>
      </c>
      <c r="E26" s="40"/>
      <c r="F26" s="40"/>
      <c r="G26" s="40"/>
      <c r="H26" s="40"/>
      <c r="I26" s="139"/>
      <c r="J26" s="40"/>
      <c r="K26" s="40"/>
      <c r="L26" s="140"/>
      <c r="S26" s="40"/>
      <c r="T26" s="40"/>
      <c r="U26" s="40"/>
      <c r="V26" s="40"/>
      <c r="W26" s="40"/>
      <c r="X26" s="40"/>
      <c r="Y26" s="40"/>
      <c r="Z26" s="40"/>
      <c r="AA26" s="40"/>
      <c r="AB26" s="40"/>
      <c r="AC26" s="40"/>
      <c r="AD26" s="40"/>
      <c r="AE26" s="40"/>
    </row>
    <row r="27" s="8" customFormat="1" ht="25.5" customHeight="1">
      <c r="A27" s="145"/>
      <c r="B27" s="146"/>
      <c r="C27" s="145"/>
      <c r="D27" s="145"/>
      <c r="E27" s="147" t="s">
        <v>99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40</v>
      </c>
      <c r="E30" s="40"/>
      <c r="F30" s="40"/>
      <c r="G30" s="40"/>
      <c r="H30" s="40"/>
      <c r="I30" s="139"/>
      <c r="J30" s="153">
        <f>ROUND(J84,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42</v>
      </c>
      <c r="G32" s="40"/>
      <c r="H32" s="40"/>
      <c r="I32" s="155" t="s">
        <v>41</v>
      </c>
      <c r="J32" s="154" t="s">
        <v>43</v>
      </c>
      <c r="K32" s="40"/>
      <c r="L32" s="140"/>
      <c r="S32" s="40"/>
      <c r="T32" s="40"/>
      <c r="U32" s="40"/>
      <c r="V32" s="40"/>
      <c r="W32" s="40"/>
      <c r="X32" s="40"/>
      <c r="Y32" s="40"/>
      <c r="Z32" s="40"/>
      <c r="AA32" s="40"/>
      <c r="AB32" s="40"/>
      <c r="AC32" s="40"/>
      <c r="AD32" s="40"/>
      <c r="AE32" s="40"/>
    </row>
    <row r="33" hidden="1" s="2" customFormat="1" ht="14.4" customHeight="1">
      <c r="A33" s="40"/>
      <c r="B33" s="46"/>
      <c r="C33" s="40"/>
      <c r="D33" s="156" t="s">
        <v>44</v>
      </c>
      <c r="E33" s="137" t="s">
        <v>45</v>
      </c>
      <c r="F33" s="157">
        <f>ROUND((SUM(BE84:BE164)),  2)</f>
        <v>0</v>
      </c>
      <c r="G33" s="40"/>
      <c r="H33" s="40"/>
      <c r="I33" s="158">
        <v>0.20999999999999999</v>
      </c>
      <c r="J33" s="157">
        <f>ROUND(((SUM(BE84:BE164))*I33),  2)</f>
        <v>0</v>
      </c>
      <c r="K33" s="40"/>
      <c r="L33" s="140"/>
      <c r="S33" s="40"/>
      <c r="T33" s="40"/>
      <c r="U33" s="40"/>
      <c r="V33" s="40"/>
      <c r="W33" s="40"/>
      <c r="X33" s="40"/>
      <c r="Y33" s="40"/>
      <c r="Z33" s="40"/>
      <c r="AA33" s="40"/>
      <c r="AB33" s="40"/>
      <c r="AC33" s="40"/>
      <c r="AD33" s="40"/>
      <c r="AE33" s="40"/>
    </row>
    <row r="34" hidden="1" s="2" customFormat="1" ht="14.4" customHeight="1">
      <c r="A34" s="40"/>
      <c r="B34" s="46"/>
      <c r="C34" s="40"/>
      <c r="D34" s="40"/>
      <c r="E34" s="137" t="s">
        <v>46</v>
      </c>
      <c r="F34" s="157">
        <f>ROUND((SUM(BF84:BF164)),  2)</f>
        <v>0</v>
      </c>
      <c r="G34" s="40"/>
      <c r="H34" s="40"/>
      <c r="I34" s="158">
        <v>0.14999999999999999</v>
      </c>
      <c r="J34" s="157">
        <f>ROUND(((SUM(BF84:BF164))*I34),  2)</f>
        <v>0</v>
      </c>
      <c r="K34" s="40"/>
      <c r="L34" s="140"/>
      <c r="S34" s="40"/>
      <c r="T34" s="40"/>
      <c r="U34" s="40"/>
      <c r="V34" s="40"/>
      <c r="W34" s="40"/>
      <c r="X34" s="40"/>
      <c r="Y34" s="40"/>
      <c r="Z34" s="40"/>
      <c r="AA34" s="40"/>
      <c r="AB34" s="40"/>
      <c r="AC34" s="40"/>
      <c r="AD34" s="40"/>
      <c r="AE34" s="40"/>
    </row>
    <row r="35" s="2" customFormat="1" ht="14.4" customHeight="1">
      <c r="A35" s="40"/>
      <c r="B35" s="46"/>
      <c r="C35" s="40"/>
      <c r="D35" s="137" t="s">
        <v>44</v>
      </c>
      <c r="E35" s="137" t="s">
        <v>47</v>
      </c>
      <c r="F35" s="157">
        <f>ROUND((SUM(BG84:BG164)),  2)</f>
        <v>0</v>
      </c>
      <c r="G35" s="40"/>
      <c r="H35" s="40"/>
      <c r="I35" s="158">
        <v>0.20999999999999999</v>
      </c>
      <c r="J35" s="157">
        <f>0</f>
        <v>0</v>
      </c>
      <c r="K35" s="40"/>
      <c r="L35" s="140"/>
      <c r="S35" s="40"/>
      <c r="T35" s="40"/>
      <c r="U35" s="40"/>
      <c r="V35" s="40"/>
      <c r="W35" s="40"/>
      <c r="X35" s="40"/>
      <c r="Y35" s="40"/>
      <c r="Z35" s="40"/>
      <c r="AA35" s="40"/>
      <c r="AB35" s="40"/>
      <c r="AC35" s="40"/>
      <c r="AD35" s="40"/>
      <c r="AE35" s="40"/>
    </row>
    <row r="36" s="2" customFormat="1" ht="14.4" customHeight="1">
      <c r="A36" s="40"/>
      <c r="B36" s="46"/>
      <c r="C36" s="40"/>
      <c r="D36" s="40"/>
      <c r="E36" s="137" t="s">
        <v>48</v>
      </c>
      <c r="F36" s="157">
        <f>ROUND((SUM(BH84:BH164)),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49</v>
      </c>
      <c r="F37" s="157">
        <f>ROUND((SUM(BI84:BI164)),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50</v>
      </c>
      <c r="E39" s="161"/>
      <c r="F39" s="161"/>
      <c r="G39" s="162" t="s">
        <v>51</v>
      </c>
      <c r="H39" s="163" t="s">
        <v>52</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100</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6.5" customHeight="1">
      <c r="A48" s="40"/>
      <c r="B48" s="41"/>
      <c r="C48" s="42"/>
      <c r="D48" s="42"/>
      <c r="E48" s="173" t="str">
        <f>E7</f>
        <v>Bylanka, Svítkov, oprava opevnění koryta OB, ř. km 0,740 - 0,975</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97</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6.5" customHeight="1">
      <c r="A50" s="40"/>
      <c r="B50" s="41"/>
      <c r="C50" s="42"/>
      <c r="D50" s="42"/>
      <c r="E50" s="72" t="str">
        <f>E9</f>
        <v>VON.01 - Soupis prací - Vedlejší a ostatní náklady</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Svítkov</v>
      </c>
      <c r="G52" s="42"/>
      <c r="H52" s="42"/>
      <c r="I52" s="143" t="s">
        <v>24</v>
      </c>
      <c r="J52" s="75" t="str">
        <f>IF(J12="","",J12)</f>
        <v>18. 12. 2019</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43.05" customHeight="1">
      <c r="A54" s="40"/>
      <c r="B54" s="41"/>
      <c r="C54" s="34" t="s">
        <v>26</v>
      </c>
      <c r="D54" s="42"/>
      <c r="E54" s="42"/>
      <c r="F54" s="29" t="str">
        <f>E15</f>
        <v>Povodí Labe, státní podnik, závod Pardubice</v>
      </c>
      <c r="G54" s="42"/>
      <c r="H54" s="42"/>
      <c r="I54" s="143" t="s">
        <v>33</v>
      </c>
      <c r="J54" s="38" t="str">
        <f>E21</f>
        <v>Povodí Labe, státní podnik, OIČ, Hradec Králové</v>
      </c>
      <c r="K54" s="42"/>
      <c r="L54" s="140"/>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43" t="s">
        <v>36</v>
      </c>
      <c r="J55" s="38" t="str">
        <f>E24</f>
        <v>Ing. Eva Morkesová</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101</v>
      </c>
      <c r="D57" s="175"/>
      <c r="E57" s="175"/>
      <c r="F57" s="175"/>
      <c r="G57" s="175"/>
      <c r="H57" s="175"/>
      <c r="I57" s="176"/>
      <c r="J57" s="177" t="s">
        <v>102</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72</v>
      </c>
      <c r="D59" s="42"/>
      <c r="E59" s="42"/>
      <c r="F59" s="42"/>
      <c r="G59" s="42"/>
      <c r="H59" s="42"/>
      <c r="I59" s="139"/>
      <c r="J59" s="105">
        <f>J84</f>
        <v>0</v>
      </c>
      <c r="K59" s="42"/>
      <c r="L59" s="140"/>
      <c r="S59" s="40"/>
      <c r="T59" s="40"/>
      <c r="U59" s="40"/>
      <c r="V59" s="40"/>
      <c r="W59" s="40"/>
      <c r="X59" s="40"/>
      <c r="Y59" s="40"/>
      <c r="Z59" s="40"/>
      <c r="AA59" s="40"/>
      <c r="AB59" s="40"/>
      <c r="AC59" s="40"/>
      <c r="AD59" s="40"/>
      <c r="AE59" s="40"/>
      <c r="AU59" s="19" t="s">
        <v>103</v>
      </c>
    </row>
    <row r="60" s="9" customFormat="1" ht="24.96" customHeight="1">
      <c r="A60" s="9"/>
      <c r="B60" s="179"/>
      <c r="C60" s="180"/>
      <c r="D60" s="181" t="s">
        <v>1154</v>
      </c>
      <c r="E60" s="182"/>
      <c r="F60" s="182"/>
      <c r="G60" s="182"/>
      <c r="H60" s="182"/>
      <c r="I60" s="183"/>
      <c r="J60" s="184">
        <f>J85</f>
        <v>0</v>
      </c>
      <c r="K60" s="180"/>
      <c r="L60" s="185"/>
      <c r="S60" s="9"/>
      <c r="T60" s="9"/>
      <c r="U60" s="9"/>
      <c r="V60" s="9"/>
      <c r="W60" s="9"/>
      <c r="X60" s="9"/>
      <c r="Y60" s="9"/>
      <c r="Z60" s="9"/>
      <c r="AA60" s="9"/>
      <c r="AB60" s="9"/>
      <c r="AC60" s="9"/>
      <c r="AD60" s="9"/>
      <c r="AE60" s="9"/>
    </row>
    <row r="61" s="10" customFormat="1" ht="19.92" customHeight="1">
      <c r="A61" s="10"/>
      <c r="B61" s="186"/>
      <c r="C61" s="187"/>
      <c r="D61" s="188" t="s">
        <v>1155</v>
      </c>
      <c r="E61" s="189"/>
      <c r="F61" s="189"/>
      <c r="G61" s="189"/>
      <c r="H61" s="189"/>
      <c r="I61" s="190"/>
      <c r="J61" s="191">
        <f>J86</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1156</v>
      </c>
      <c r="E62" s="189"/>
      <c r="F62" s="189"/>
      <c r="G62" s="189"/>
      <c r="H62" s="189"/>
      <c r="I62" s="190"/>
      <c r="J62" s="191">
        <f>J107</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1157</v>
      </c>
      <c r="E63" s="189"/>
      <c r="F63" s="189"/>
      <c r="G63" s="189"/>
      <c r="H63" s="189"/>
      <c r="I63" s="190"/>
      <c r="J63" s="191">
        <f>J116</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1158</v>
      </c>
      <c r="E64" s="189"/>
      <c r="F64" s="189"/>
      <c r="G64" s="189"/>
      <c r="H64" s="189"/>
      <c r="I64" s="190"/>
      <c r="J64" s="191">
        <f>J119</f>
        <v>0</v>
      </c>
      <c r="K64" s="187"/>
      <c r="L64" s="192"/>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139"/>
      <c r="J65" s="42"/>
      <c r="K65" s="42"/>
      <c r="L65" s="140"/>
      <c r="S65" s="40"/>
      <c r="T65" s="40"/>
      <c r="U65" s="40"/>
      <c r="V65" s="40"/>
      <c r="W65" s="40"/>
      <c r="X65" s="40"/>
      <c r="Y65" s="40"/>
      <c r="Z65" s="40"/>
      <c r="AA65" s="40"/>
      <c r="AB65" s="40"/>
      <c r="AC65" s="40"/>
      <c r="AD65" s="40"/>
      <c r="AE65" s="40"/>
    </row>
    <row r="66" s="2" customFormat="1" ht="6.96" customHeight="1">
      <c r="A66" s="40"/>
      <c r="B66" s="62"/>
      <c r="C66" s="63"/>
      <c r="D66" s="63"/>
      <c r="E66" s="63"/>
      <c r="F66" s="63"/>
      <c r="G66" s="63"/>
      <c r="H66" s="63"/>
      <c r="I66" s="169"/>
      <c r="J66" s="63"/>
      <c r="K66" s="63"/>
      <c r="L66" s="140"/>
      <c r="S66" s="40"/>
      <c r="T66" s="40"/>
      <c r="U66" s="40"/>
      <c r="V66" s="40"/>
      <c r="W66" s="40"/>
      <c r="X66" s="40"/>
      <c r="Y66" s="40"/>
      <c r="Z66" s="40"/>
      <c r="AA66" s="40"/>
      <c r="AB66" s="40"/>
      <c r="AC66" s="40"/>
      <c r="AD66" s="40"/>
      <c r="AE66" s="40"/>
    </row>
    <row r="70" s="2" customFormat="1" ht="6.96" customHeight="1">
      <c r="A70" s="40"/>
      <c r="B70" s="64"/>
      <c r="C70" s="65"/>
      <c r="D70" s="65"/>
      <c r="E70" s="65"/>
      <c r="F70" s="65"/>
      <c r="G70" s="65"/>
      <c r="H70" s="65"/>
      <c r="I70" s="172"/>
      <c r="J70" s="65"/>
      <c r="K70" s="65"/>
      <c r="L70" s="140"/>
      <c r="S70" s="40"/>
      <c r="T70" s="40"/>
      <c r="U70" s="40"/>
      <c r="V70" s="40"/>
      <c r="W70" s="40"/>
      <c r="X70" s="40"/>
      <c r="Y70" s="40"/>
      <c r="Z70" s="40"/>
      <c r="AA70" s="40"/>
      <c r="AB70" s="40"/>
      <c r="AC70" s="40"/>
      <c r="AD70" s="40"/>
      <c r="AE70" s="40"/>
    </row>
    <row r="71" s="2" customFormat="1" ht="24.96" customHeight="1">
      <c r="A71" s="40"/>
      <c r="B71" s="41"/>
      <c r="C71" s="25" t="s">
        <v>111</v>
      </c>
      <c r="D71" s="42"/>
      <c r="E71" s="42"/>
      <c r="F71" s="42"/>
      <c r="G71" s="42"/>
      <c r="H71" s="42"/>
      <c r="I71" s="139"/>
      <c r="J71" s="42"/>
      <c r="K71" s="42"/>
      <c r="L71" s="140"/>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139"/>
      <c r="J72" s="42"/>
      <c r="K72" s="42"/>
      <c r="L72" s="140"/>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16.5" customHeight="1">
      <c r="A74" s="40"/>
      <c r="B74" s="41"/>
      <c r="C74" s="42"/>
      <c r="D74" s="42"/>
      <c r="E74" s="173" t="str">
        <f>E7</f>
        <v>Bylanka, Svítkov, oprava opevnění koryta OB, ř. km 0,740 - 0,975</v>
      </c>
      <c r="F74" s="34"/>
      <c r="G74" s="34"/>
      <c r="H74" s="34"/>
      <c r="I74" s="139"/>
      <c r="J74" s="42"/>
      <c r="K74" s="42"/>
      <c r="L74" s="140"/>
      <c r="S74" s="40"/>
      <c r="T74" s="40"/>
      <c r="U74" s="40"/>
      <c r="V74" s="40"/>
      <c r="W74" s="40"/>
      <c r="X74" s="40"/>
      <c r="Y74" s="40"/>
      <c r="Z74" s="40"/>
      <c r="AA74" s="40"/>
      <c r="AB74" s="40"/>
      <c r="AC74" s="40"/>
      <c r="AD74" s="40"/>
      <c r="AE74" s="40"/>
    </row>
    <row r="75" s="2" customFormat="1" ht="12" customHeight="1">
      <c r="A75" s="40"/>
      <c r="B75" s="41"/>
      <c r="C75" s="34" t="s">
        <v>97</v>
      </c>
      <c r="D75" s="42"/>
      <c r="E75" s="42"/>
      <c r="F75" s="42"/>
      <c r="G75" s="42"/>
      <c r="H75" s="42"/>
      <c r="I75" s="139"/>
      <c r="J75" s="42"/>
      <c r="K75" s="42"/>
      <c r="L75" s="140"/>
      <c r="S75" s="40"/>
      <c r="T75" s="40"/>
      <c r="U75" s="40"/>
      <c r="V75" s="40"/>
      <c r="W75" s="40"/>
      <c r="X75" s="40"/>
      <c r="Y75" s="40"/>
      <c r="Z75" s="40"/>
      <c r="AA75" s="40"/>
      <c r="AB75" s="40"/>
      <c r="AC75" s="40"/>
      <c r="AD75" s="40"/>
      <c r="AE75" s="40"/>
    </row>
    <row r="76" s="2" customFormat="1" ht="16.5" customHeight="1">
      <c r="A76" s="40"/>
      <c r="B76" s="41"/>
      <c r="C76" s="42"/>
      <c r="D76" s="42"/>
      <c r="E76" s="72" t="str">
        <f>E9</f>
        <v>VON.01 - Soupis prací - Vedlejší a ostatní náklady</v>
      </c>
      <c r="F76" s="42"/>
      <c r="G76" s="42"/>
      <c r="H76" s="42"/>
      <c r="I76" s="139"/>
      <c r="J76" s="42"/>
      <c r="K76" s="42"/>
      <c r="L76" s="14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9"/>
      <c r="J77" s="42"/>
      <c r="K77" s="42"/>
      <c r="L77" s="140"/>
      <c r="S77" s="40"/>
      <c r="T77" s="40"/>
      <c r="U77" s="40"/>
      <c r="V77" s="40"/>
      <c r="W77" s="40"/>
      <c r="X77" s="40"/>
      <c r="Y77" s="40"/>
      <c r="Z77" s="40"/>
      <c r="AA77" s="40"/>
      <c r="AB77" s="40"/>
      <c r="AC77" s="40"/>
      <c r="AD77" s="40"/>
      <c r="AE77" s="40"/>
    </row>
    <row r="78" s="2" customFormat="1" ht="12" customHeight="1">
      <c r="A78" s="40"/>
      <c r="B78" s="41"/>
      <c r="C78" s="34" t="s">
        <v>22</v>
      </c>
      <c r="D78" s="42"/>
      <c r="E78" s="42"/>
      <c r="F78" s="29" t="str">
        <f>F12</f>
        <v>Svítkov</v>
      </c>
      <c r="G78" s="42"/>
      <c r="H78" s="42"/>
      <c r="I78" s="143" t="s">
        <v>24</v>
      </c>
      <c r="J78" s="75" t="str">
        <f>IF(J12="","",J12)</f>
        <v>18. 12. 2019</v>
      </c>
      <c r="K78" s="42"/>
      <c r="L78" s="14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39"/>
      <c r="J79" s="42"/>
      <c r="K79" s="42"/>
      <c r="L79" s="140"/>
      <c r="S79" s="40"/>
      <c r="T79" s="40"/>
      <c r="U79" s="40"/>
      <c r="V79" s="40"/>
      <c r="W79" s="40"/>
      <c r="X79" s="40"/>
      <c r="Y79" s="40"/>
      <c r="Z79" s="40"/>
      <c r="AA79" s="40"/>
      <c r="AB79" s="40"/>
      <c r="AC79" s="40"/>
      <c r="AD79" s="40"/>
      <c r="AE79" s="40"/>
    </row>
    <row r="80" s="2" customFormat="1" ht="43.05" customHeight="1">
      <c r="A80" s="40"/>
      <c r="B80" s="41"/>
      <c r="C80" s="34" t="s">
        <v>26</v>
      </c>
      <c r="D80" s="42"/>
      <c r="E80" s="42"/>
      <c r="F80" s="29" t="str">
        <f>E15</f>
        <v>Povodí Labe, státní podnik, závod Pardubice</v>
      </c>
      <c r="G80" s="42"/>
      <c r="H80" s="42"/>
      <c r="I80" s="143" t="s">
        <v>33</v>
      </c>
      <c r="J80" s="38" t="str">
        <f>E21</f>
        <v>Povodí Labe, státní podnik, OIČ, Hradec Králové</v>
      </c>
      <c r="K80" s="42"/>
      <c r="L80" s="140"/>
      <c r="S80" s="40"/>
      <c r="T80" s="40"/>
      <c r="U80" s="40"/>
      <c r="V80" s="40"/>
      <c r="W80" s="40"/>
      <c r="X80" s="40"/>
      <c r="Y80" s="40"/>
      <c r="Z80" s="40"/>
      <c r="AA80" s="40"/>
      <c r="AB80" s="40"/>
      <c r="AC80" s="40"/>
      <c r="AD80" s="40"/>
      <c r="AE80" s="40"/>
    </row>
    <row r="81" s="2" customFormat="1" ht="15.15" customHeight="1">
      <c r="A81" s="40"/>
      <c r="B81" s="41"/>
      <c r="C81" s="34" t="s">
        <v>31</v>
      </c>
      <c r="D81" s="42"/>
      <c r="E81" s="42"/>
      <c r="F81" s="29" t="str">
        <f>IF(E18="","",E18)</f>
        <v>Vyplň údaj</v>
      </c>
      <c r="G81" s="42"/>
      <c r="H81" s="42"/>
      <c r="I81" s="143" t="s">
        <v>36</v>
      </c>
      <c r="J81" s="38" t="str">
        <f>E24</f>
        <v>Ing. Eva Morkesová</v>
      </c>
      <c r="K81" s="42"/>
      <c r="L81" s="140"/>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139"/>
      <c r="J82" s="42"/>
      <c r="K82" s="42"/>
      <c r="L82" s="140"/>
      <c r="S82" s="40"/>
      <c r="T82" s="40"/>
      <c r="U82" s="40"/>
      <c r="V82" s="40"/>
      <c r="W82" s="40"/>
      <c r="X82" s="40"/>
      <c r="Y82" s="40"/>
      <c r="Z82" s="40"/>
      <c r="AA82" s="40"/>
      <c r="AB82" s="40"/>
      <c r="AC82" s="40"/>
      <c r="AD82" s="40"/>
      <c r="AE82" s="40"/>
    </row>
    <row r="83" s="11" customFormat="1" ht="29.28" customHeight="1">
      <c r="A83" s="193"/>
      <c r="B83" s="194"/>
      <c r="C83" s="195" t="s">
        <v>112</v>
      </c>
      <c r="D83" s="196" t="s">
        <v>59</v>
      </c>
      <c r="E83" s="196" t="s">
        <v>55</v>
      </c>
      <c r="F83" s="196" t="s">
        <v>56</v>
      </c>
      <c r="G83" s="196" t="s">
        <v>113</v>
      </c>
      <c r="H83" s="196" t="s">
        <v>114</v>
      </c>
      <c r="I83" s="197" t="s">
        <v>115</v>
      </c>
      <c r="J83" s="196" t="s">
        <v>102</v>
      </c>
      <c r="K83" s="198" t="s">
        <v>116</v>
      </c>
      <c r="L83" s="199"/>
      <c r="M83" s="95" t="s">
        <v>28</v>
      </c>
      <c r="N83" s="96" t="s">
        <v>44</v>
      </c>
      <c r="O83" s="96" t="s">
        <v>117</v>
      </c>
      <c r="P83" s="96" t="s">
        <v>118</v>
      </c>
      <c r="Q83" s="96" t="s">
        <v>119</v>
      </c>
      <c r="R83" s="96" t="s">
        <v>120</v>
      </c>
      <c r="S83" s="96" t="s">
        <v>121</v>
      </c>
      <c r="T83" s="97" t="s">
        <v>122</v>
      </c>
      <c r="U83" s="193"/>
      <c r="V83" s="193"/>
      <c r="W83" s="193"/>
      <c r="X83" s="193"/>
      <c r="Y83" s="193"/>
      <c r="Z83" s="193"/>
      <c r="AA83" s="193"/>
      <c r="AB83" s="193"/>
      <c r="AC83" s="193"/>
      <c r="AD83" s="193"/>
      <c r="AE83" s="193"/>
    </row>
    <row r="84" s="2" customFormat="1" ht="22.8" customHeight="1">
      <c r="A84" s="40"/>
      <c r="B84" s="41"/>
      <c r="C84" s="102" t="s">
        <v>123</v>
      </c>
      <c r="D84" s="42"/>
      <c r="E84" s="42"/>
      <c r="F84" s="42"/>
      <c r="G84" s="42"/>
      <c r="H84" s="42"/>
      <c r="I84" s="139"/>
      <c r="J84" s="200">
        <f>BK84</f>
        <v>0</v>
      </c>
      <c r="K84" s="42"/>
      <c r="L84" s="46"/>
      <c r="M84" s="98"/>
      <c r="N84" s="201"/>
      <c r="O84" s="99"/>
      <c r="P84" s="202">
        <f>P85</f>
        <v>0</v>
      </c>
      <c r="Q84" s="99"/>
      <c r="R84" s="202">
        <f>R85</f>
        <v>0</v>
      </c>
      <c r="S84" s="99"/>
      <c r="T84" s="203">
        <f>T85</f>
        <v>0</v>
      </c>
      <c r="U84" s="40"/>
      <c r="V84" s="40"/>
      <c r="W84" s="40"/>
      <c r="X84" s="40"/>
      <c r="Y84" s="40"/>
      <c r="Z84" s="40"/>
      <c r="AA84" s="40"/>
      <c r="AB84" s="40"/>
      <c r="AC84" s="40"/>
      <c r="AD84" s="40"/>
      <c r="AE84" s="40"/>
      <c r="AT84" s="19" t="s">
        <v>73</v>
      </c>
      <c r="AU84" s="19" t="s">
        <v>103</v>
      </c>
      <c r="BK84" s="204">
        <f>BK85</f>
        <v>0</v>
      </c>
    </row>
    <row r="85" s="12" customFormat="1" ht="25.92" customHeight="1">
      <c r="A85" s="12"/>
      <c r="B85" s="205"/>
      <c r="C85" s="206"/>
      <c r="D85" s="207" t="s">
        <v>73</v>
      </c>
      <c r="E85" s="208" t="s">
        <v>1159</v>
      </c>
      <c r="F85" s="208" t="s">
        <v>1160</v>
      </c>
      <c r="G85" s="206"/>
      <c r="H85" s="206"/>
      <c r="I85" s="209"/>
      <c r="J85" s="210">
        <f>BK85</f>
        <v>0</v>
      </c>
      <c r="K85" s="206"/>
      <c r="L85" s="211"/>
      <c r="M85" s="212"/>
      <c r="N85" s="213"/>
      <c r="O85" s="213"/>
      <c r="P85" s="214">
        <f>P86+P107+P116+P119</f>
        <v>0</v>
      </c>
      <c r="Q85" s="213"/>
      <c r="R85" s="214">
        <f>R86+R107+R116+R119</f>
        <v>0</v>
      </c>
      <c r="S85" s="213"/>
      <c r="T85" s="215">
        <f>T86+T107+T116+T119</f>
        <v>0</v>
      </c>
      <c r="U85" s="12"/>
      <c r="V85" s="12"/>
      <c r="W85" s="12"/>
      <c r="X85" s="12"/>
      <c r="Y85" s="12"/>
      <c r="Z85" s="12"/>
      <c r="AA85" s="12"/>
      <c r="AB85" s="12"/>
      <c r="AC85" s="12"/>
      <c r="AD85" s="12"/>
      <c r="AE85" s="12"/>
      <c r="AR85" s="216" t="s">
        <v>133</v>
      </c>
      <c r="AT85" s="217" t="s">
        <v>73</v>
      </c>
      <c r="AU85" s="217" t="s">
        <v>74</v>
      </c>
      <c r="AY85" s="216" t="s">
        <v>126</v>
      </c>
      <c r="BK85" s="218">
        <f>BK86+BK107+BK116+BK119</f>
        <v>0</v>
      </c>
    </row>
    <row r="86" s="12" customFormat="1" ht="22.8" customHeight="1">
      <c r="A86" s="12"/>
      <c r="B86" s="205"/>
      <c r="C86" s="206"/>
      <c r="D86" s="207" t="s">
        <v>73</v>
      </c>
      <c r="E86" s="219" t="s">
        <v>1161</v>
      </c>
      <c r="F86" s="219" t="s">
        <v>1162</v>
      </c>
      <c r="G86" s="206"/>
      <c r="H86" s="206"/>
      <c r="I86" s="209"/>
      <c r="J86" s="220">
        <f>BK86</f>
        <v>0</v>
      </c>
      <c r="K86" s="206"/>
      <c r="L86" s="211"/>
      <c r="M86" s="212"/>
      <c r="N86" s="213"/>
      <c r="O86" s="213"/>
      <c r="P86" s="214">
        <f>SUM(P87:P106)</f>
        <v>0</v>
      </c>
      <c r="Q86" s="213"/>
      <c r="R86" s="214">
        <f>SUM(R87:R106)</f>
        <v>0</v>
      </c>
      <c r="S86" s="213"/>
      <c r="T86" s="215">
        <f>SUM(T87:T106)</f>
        <v>0</v>
      </c>
      <c r="U86" s="12"/>
      <c r="V86" s="12"/>
      <c r="W86" s="12"/>
      <c r="X86" s="12"/>
      <c r="Y86" s="12"/>
      <c r="Z86" s="12"/>
      <c r="AA86" s="12"/>
      <c r="AB86" s="12"/>
      <c r="AC86" s="12"/>
      <c r="AD86" s="12"/>
      <c r="AE86" s="12"/>
      <c r="AR86" s="216" t="s">
        <v>133</v>
      </c>
      <c r="AT86" s="217" t="s">
        <v>73</v>
      </c>
      <c r="AU86" s="217" t="s">
        <v>82</v>
      </c>
      <c r="AY86" s="216" t="s">
        <v>126</v>
      </c>
      <c r="BK86" s="218">
        <f>SUM(BK87:BK106)</f>
        <v>0</v>
      </c>
    </row>
    <row r="87" s="2" customFormat="1" ht="16.5" customHeight="1">
      <c r="A87" s="40"/>
      <c r="B87" s="41"/>
      <c r="C87" s="221" t="s">
        <v>82</v>
      </c>
      <c r="D87" s="221" t="s">
        <v>128</v>
      </c>
      <c r="E87" s="222" t="s">
        <v>1163</v>
      </c>
      <c r="F87" s="223" t="s">
        <v>1164</v>
      </c>
      <c r="G87" s="224" t="s">
        <v>384</v>
      </c>
      <c r="H87" s="225">
        <v>1</v>
      </c>
      <c r="I87" s="226"/>
      <c r="J87" s="227">
        <f>ROUND(I87*H87,2)</f>
        <v>0</v>
      </c>
      <c r="K87" s="223" t="s">
        <v>28</v>
      </c>
      <c r="L87" s="46"/>
      <c r="M87" s="228" t="s">
        <v>28</v>
      </c>
      <c r="N87" s="229" t="s">
        <v>47</v>
      </c>
      <c r="O87" s="87"/>
      <c r="P87" s="230">
        <f>O87*H87</f>
        <v>0</v>
      </c>
      <c r="Q87" s="230">
        <v>0</v>
      </c>
      <c r="R87" s="230">
        <f>Q87*H87</f>
        <v>0</v>
      </c>
      <c r="S87" s="230">
        <v>0</v>
      </c>
      <c r="T87" s="231">
        <f>S87*H87</f>
        <v>0</v>
      </c>
      <c r="U87" s="40"/>
      <c r="V87" s="40"/>
      <c r="W87" s="40"/>
      <c r="X87" s="40"/>
      <c r="Y87" s="40"/>
      <c r="Z87" s="40"/>
      <c r="AA87" s="40"/>
      <c r="AB87" s="40"/>
      <c r="AC87" s="40"/>
      <c r="AD87" s="40"/>
      <c r="AE87" s="40"/>
      <c r="AR87" s="232" t="s">
        <v>1165</v>
      </c>
      <c r="AT87" s="232" t="s">
        <v>128</v>
      </c>
      <c r="AU87" s="232" t="s">
        <v>84</v>
      </c>
      <c r="AY87" s="19" t="s">
        <v>126</v>
      </c>
      <c r="BE87" s="233">
        <f>IF(N87="základní",J87,0)</f>
        <v>0</v>
      </c>
      <c r="BF87" s="233">
        <f>IF(N87="snížená",J87,0)</f>
        <v>0</v>
      </c>
      <c r="BG87" s="233">
        <f>IF(N87="zákl. přenesená",J87,0)</f>
        <v>0</v>
      </c>
      <c r="BH87" s="233">
        <f>IF(N87="sníž. přenesená",J87,0)</f>
        <v>0</v>
      </c>
      <c r="BI87" s="233">
        <f>IF(N87="nulová",J87,0)</f>
        <v>0</v>
      </c>
      <c r="BJ87" s="19" t="s">
        <v>133</v>
      </c>
      <c r="BK87" s="233">
        <f>ROUND(I87*H87,2)</f>
        <v>0</v>
      </c>
      <c r="BL87" s="19" t="s">
        <v>1165</v>
      </c>
      <c r="BM87" s="232" t="s">
        <v>1166</v>
      </c>
    </row>
    <row r="88" s="2" customFormat="1">
      <c r="A88" s="40"/>
      <c r="B88" s="41"/>
      <c r="C88" s="42"/>
      <c r="D88" s="234" t="s">
        <v>135</v>
      </c>
      <c r="E88" s="42"/>
      <c r="F88" s="235" t="s">
        <v>1164</v>
      </c>
      <c r="G88" s="42"/>
      <c r="H88" s="42"/>
      <c r="I88" s="139"/>
      <c r="J88" s="42"/>
      <c r="K88" s="42"/>
      <c r="L88" s="46"/>
      <c r="M88" s="236"/>
      <c r="N88" s="237"/>
      <c r="O88" s="87"/>
      <c r="P88" s="87"/>
      <c r="Q88" s="87"/>
      <c r="R88" s="87"/>
      <c r="S88" s="87"/>
      <c r="T88" s="88"/>
      <c r="U88" s="40"/>
      <c r="V88" s="40"/>
      <c r="W88" s="40"/>
      <c r="X88" s="40"/>
      <c r="Y88" s="40"/>
      <c r="Z88" s="40"/>
      <c r="AA88" s="40"/>
      <c r="AB88" s="40"/>
      <c r="AC88" s="40"/>
      <c r="AD88" s="40"/>
      <c r="AE88" s="40"/>
      <c r="AT88" s="19" t="s">
        <v>135</v>
      </c>
      <c r="AU88" s="19" t="s">
        <v>84</v>
      </c>
    </row>
    <row r="89" s="13" customFormat="1">
      <c r="A89" s="13"/>
      <c r="B89" s="239"/>
      <c r="C89" s="240"/>
      <c r="D89" s="234" t="s">
        <v>139</v>
      </c>
      <c r="E89" s="241" t="s">
        <v>28</v>
      </c>
      <c r="F89" s="242" t="s">
        <v>1167</v>
      </c>
      <c r="G89" s="240"/>
      <c r="H89" s="241" t="s">
        <v>28</v>
      </c>
      <c r="I89" s="243"/>
      <c r="J89" s="240"/>
      <c r="K89" s="240"/>
      <c r="L89" s="244"/>
      <c r="M89" s="245"/>
      <c r="N89" s="246"/>
      <c r="O89" s="246"/>
      <c r="P89" s="246"/>
      <c r="Q89" s="246"/>
      <c r="R89" s="246"/>
      <c r="S89" s="246"/>
      <c r="T89" s="247"/>
      <c r="U89" s="13"/>
      <c r="V89" s="13"/>
      <c r="W89" s="13"/>
      <c r="X89" s="13"/>
      <c r="Y89" s="13"/>
      <c r="Z89" s="13"/>
      <c r="AA89" s="13"/>
      <c r="AB89" s="13"/>
      <c r="AC89" s="13"/>
      <c r="AD89" s="13"/>
      <c r="AE89" s="13"/>
      <c r="AT89" s="248" t="s">
        <v>139</v>
      </c>
      <c r="AU89" s="248" t="s">
        <v>84</v>
      </c>
      <c r="AV89" s="13" t="s">
        <v>82</v>
      </c>
      <c r="AW89" s="13" t="s">
        <v>35</v>
      </c>
      <c r="AX89" s="13" t="s">
        <v>74</v>
      </c>
      <c r="AY89" s="248" t="s">
        <v>126</v>
      </c>
    </row>
    <row r="90" s="13" customFormat="1">
      <c r="A90" s="13"/>
      <c r="B90" s="239"/>
      <c r="C90" s="240"/>
      <c r="D90" s="234" t="s">
        <v>139</v>
      </c>
      <c r="E90" s="241" t="s">
        <v>28</v>
      </c>
      <c r="F90" s="242" t="s">
        <v>1168</v>
      </c>
      <c r="G90" s="240"/>
      <c r="H90" s="241" t="s">
        <v>28</v>
      </c>
      <c r="I90" s="243"/>
      <c r="J90" s="240"/>
      <c r="K90" s="240"/>
      <c r="L90" s="244"/>
      <c r="M90" s="245"/>
      <c r="N90" s="246"/>
      <c r="O90" s="246"/>
      <c r="P90" s="246"/>
      <c r="Q90" s="246"/>
      <c r="R90" s="246"/>
      <c r="S90" s="246"/>
      <c r="T90" s="247"/>
      <c r="U90" s="13"/>
      <c r="V90" s="13"/>
      <c r="W90" s="13"/>
      <c r="X90" s="13"/>
      <c r="Y90" s="13"/>
      <c r="Z90" s="13"/>
      <c r="AA90" s="13"/>
      <c r="AB90" s="13"/>
      <c r="AC90" s="13"/>
      <c r="AD90" s="13"/>
      <c r="AE90" s="13"/>
      <c r="AT90" s="248" t="s">
        <v>139</v>
      </c>
      <c r="AU90" s="248" t="s">
        <v>84</v>
      </c>
      <c r="AV90" s="13" t="s">
        <v>82</v>
      </c>
      <c r="AW90" s="13" t="s">
        <v>35</v>
      </c>
      <c r="AX90" s="13" t="s">
        <v>74</v>
      </c>
      <c r="AY90" s="248" t="s">
        <v>126</v>
      </c>
    </row>
    <row r="91" s="13" customFormat="1">
      <c r="A91" s="13"/>
      <c r="B91" s="239"/>
      <c r="C91" s="240"/>
      <c r="D91" s="234" t="s">
        <v>139</v>
      </c>
      <c r="E91" s="241" t="s">
        <v>28</v>
      </c>
      <c r="F91" s="242" t="s">
        <v>1169</v>
      </c>
      <c r="G91" s="240"/>
      <c r="H91" s="241" t="s">
        <v>28</v>
      </c>
      <c r="I91" s="243"/>
      <c r="J91" s="240"/>
      <c r="K91" s="240"/>
      <c r="L91" s="244"/>
      <c r="M91" s="245"/>
      <c r="N91" s="246"/>
      <c r="O91" s="246"/>
      <c r="P91" s="246"/>
      <c r="Q91" s="246"/>
      <c r="R91" s="246"/>
      <c r="S91" s="246"/>
      <c r="T91" s="247"/>
      <c r="U91" s="13"/>
      <c r="V91" s="13"/>
      <c r="W91" s="13"/>
      <c r="X91" s="13"/>
      <c r="Y91" s="13"/>
      <c r="Z91" s="13"/>
      <c r="AA91" s="13"/>
      <c r="AB91" s="13"/>
      <c r="AC91" s="13"/>
      <c r="AD91" s="13"/>
      <c r="AE91" s="13"/>
      <c r="AT91" s="248" t="s">
        <v>139</v>
      </c>
      <c r="AU91" s="248" t="s">
        <v>84</v>
      </c>
      <c r="AV91" s="13" t="s">
        <v>82</v>
      </c>
      <c r="AW91" s="13" t="s">
        <v>35</v>
      </c>
      <c r="AX91" s="13" t="s">
        <v>74</v>
      </c>
      <c r="AY91" s="248" t="s">
        <v>126</v>
      </c>
    </row>
    <row r="92" s="13" customFormat="1">
      <c r="A92" s="13"/>
      <c r="B92" s="239"/>
      <c r="C92" s="240"/>
      <c r="D92" s="234" t="s">
        <v>139</v>
      </c>
      <c r="E92" s="241" t="s">
        <v>28</v>
      </c>
      <c r="F92" s="242" t="s">
        <v>1170</v>
      </c>
      <c r="G92" s="240"/>
      <c r="H92" s="241" t="s">
        <v>28</v>
      </c>
      <c r="I92" s="243"/>
      <c r="J92" s="240"/>
      <c r="K92" s="240"/>
      <c r="L92" s="244"/>
      <c r="M92" s="245"/>
      <c r="N92" s="246"/>
      <c r="O92" s="246"/>
      <c r="P92" s="246"/>
      <c r="Q92" s="246"/>
      <c r="R92" s="246"/>
      <c r="S92" s="246"/>
      <c r="T92" s="247"/>
      <c r="U92" s="13"/>
      <c r="V92" s="13"/>
      <c r="W92" s="13"/>
      <c r="X92" s="13"/>
      <c r="Y92" s="13"/>
      <c r="Z92" s="13"/>
      <c r="AA92" s="13"/>
      <c r="AB92" s="13"/>
      <c r="AC92" s="13"/>
      <c r="AD92" s="13"/>
      <c r="AE92" s="13"/>
      <c r="AT92" s="248" t="s">
        <v>139</v>
      </c>
      <c r="AU92" s="248" t="s">
        <v>84</v>
      </c>
      <c r="AV92" s="13" t="s">
        <v>82</v>
      </c>
      <c r="AW92" s="13" t="s">
        <v>35</v>
      </c>
      <c r="AX92" s="13" t="s">
        <v>74</v>
      </c>
      <c r="AY92" s="248" t="s">
        <v>126</v>
      </c>
    </row>
    <row r="93" s="13" customFormat="1">
      <c r="A93" s="13"/>
      <c r="B93" s="239"/>
      <c r="C93" s="240"/>
      <c r="D93" s="234" t="s">
        <v>139</v>
      </c>
      <c r="E93" s="241" t="s">
        <v>28</v>
      </c>
      <c r="F93" s="242" t="s">
        <v>1171</v>
      </c>
      <c r="G93" s="240"/>
      <c r="H93" s="241" t="s">
        <v>28</v>
      </c>
      <c r="I93" s="243"/>
      <c r="J93" s="240"/>
      <c r="K93" s="240"/>
      <c r="L93" s="244"/>
      <c r="M93" s="245"/>
      <c r="N93" s="246"/>
      <c r="O93" s="246"/>
      <c r="P93" s="246"/>
      <c r="Q93" s="246"/>
      <c r="R93" s="246"/>
      <c r="S93" s="246"/>
      <c r="T93" s="247"/>
      <c r="U93" s="13"/>
      <c r="V93" s="13"/>
      <c r="W93" s="13"/>
      <c r="X93" s="13"/>
      <c r="Y93" s="13"/>
      <c r="Z93" s="13"/>
      <c r="AA93" s="13"/>
      <c r="AB93" s="13"/>
      <c r="AC93" s="13"/>
      <c r="AD93" s="13"/>
      <c r="AE93" s="13"/>
      <c r="AT93" s="248" t="s">
        <v>139</v>
      </c>
      <c r="AU93" s="248" t="s">
        <v>84</v>
      </c>
      <c r="AV93" s="13" t="s">
        <v>82</v>
      </c>
      <c r="AW93" s="13" t="s">
        <v>35</v>
      </c>
      <c r="AX93" s="13" t="s">
        <v>74</v>
      </c>
      <c r="AY93" s="248" t="s">
        <v>126</v>
      </c>
    </row>
    <row r="94" s="13" customFormat="1">
      <c r="A94" s="13"/>
      <c r="B94" s="239"/>
      <c r="C94" s="240"/>
      <c r="D94" s="234" t="s">
        <v>139</v>
      </c>
      <c r="E94" s="241" t="s">
        <v>28</v>
      </c>
      <c r="F94" s="242" t="s">
        <v>1172</v>
      </c>
      <c r="G94" s="240"/>
      <c r="H94" s="241" t="s">
        <v>28</v>
      </c>
      <c r="I94" s="243"/>
      <c r="J94" s="240"/>
      <c r="K94" s="240"/>
      <c r="L94" s="244"/>
      <c r="M94" s="245"/>
      <c r="N94" s="246"/>
      <c r="O94" s="246"/>
      <c r="P94" s="246"/>
      <c r="Q94" s="246"/>
      <c r="R94" s="246"/>
      <c r="S94" s="246"/>
      <c r="T94" s="247"/>
      <c r="U94" s="13"/>
      <c r="V94" s="13"/>
      <c r="W94" s="13"/>
      <c r="X94" s="13"/>
      <c r="Y94" s="13"/>
      <c r="Z94" s="13"/>
      <c r="AA94" s="13"/>
      <c r="AB94" s="13"/>
      <c r="AC94" s="13"/>
      <c r="AD94" s="13"/>
      <c r="AE94" s="13"/>
      <c r="AT94" s="248" t="s">
        <v>139</v>
      </c>
      <c r="AU94" s="248" t="s">
        <v>84</v>
      </c>
      <c r="AV94" s="13" t="s">
        <v>82</v>
      </c>
      <c r="AW94" s="13" t="s">
        <v>35</v>
      </c>
      <c r="AX94" s="13" t="s">
        <v>74</v>
      </c>
      <c r="AY94" s="248" t="s">
        <v>126</v>
      </c>
    </row>
    <row r="95" s="14" customFormat="1">
      <c r="A95" s="14"/>
      <c r="B95" s="249"/>
      <c r="C95" s="250"/>
      <c r="D95" s="234" t="s">
        <v>139</v>
      </c>
      <c r="E95" s="251" t="s">
        <v>28</v>
      </c>
      <c r="F95" s="252" t="s">
        <v>82</v>
      </c>
      <c r="G95" s="250"/>
      <c r="H95" s="253">
        <v>1</v>
      </c>
      <c r="I95" s="254"/>
      <c r="J95" s="250"/>
      <c r="K95" s="250"/>
      <c r="L95" s="255"/>
      <c r="M95" s="256"/>
      <c r="N95" s="257"/>
      <c r="O95" s="257"/>
      <c r="P95" s="257"/>
      <c r="Q95" s="257"/>
      <c r="R95" s="257"/>
      <c r="S95" s="257"/>
      <c r="T95" s="258"/>
      <c r="U95" s="14"/>
      <c r="V95" s="14"/>
      <c r="W95" s="14"/>
      <c r="X95" s="14"/>
      <c r="Y95" s="14"/>
      <c r="Z95" s="14"/>
      <c r="AA95" s="14"/>
      <c r="AB95" s="14"/>
      <c r="AC95" s="14"/>
      <c r="AD95" s="14"/>
      <c r="AE95" s="14"/>
      <c r="AT95" s="259" t="s">
        <v>139</v>
      </c>
      <c r="AU95" s="259" t="s">
        <v>84</v>
      </c>
      <c r="AV95" s="14" t="s">
        <v>84</v>
      </c>
      <c r="AW95" s="14" t="s">
        <v>35</v>
      </c>
      <c r="AX95" s="14" t="s">
        <v>82</v>
      </c>
      <c r="AY95" s="259" t="s">
        <v>126</v>
      </c>
    </row>
    <row r="96" s="2" customFormat="1" ht="16.5" customHeight="1">
      <c r="A96" s="40"/>
      <c r="B96" s="41"/>
      <c r="C96" s="221" t="s">
        <v>84</v>
      </c>
      <c r="D96" s="221" t="s">
        <v>128</v>
      </c>
      <c r="E96" s="222" t="s">
        <v>1173</v>
      </c>
      <c r="F96" s="223" t="s">
        <v>1174</v>
      </c>
      <c r="G96" s="224" t="s">
        <v>384</v>
      </c>
      <c r="H96" s="225">
        <v>1</v>
      </c>
      <c r="I96" s="226"/>
      <c r="J96" s="227">
        <f>ROUND(I96*H96,2)</f>
        <v>0</v>
      </c>
      <c r="K96" s="223" t="s">
        <v>28</v>
      </c>
      <c r="L96" s="46"/>
      <c r="M96" s="228" t="s">
        <v>28</v>
      </c>
      <c r="N96" s="229" t="s">
        <v>47</v>
      </c>
      <c r="O96" s="87"/>
      <c r="P96" s="230">
        <f>O96*H96</f>
        <v>0</v>
      </c>
      <c r="Q96" s="230">
        <v>0</v>
      </c>
      <c r="R96" s="230">
        <f>Q96*H96</f>
        <v>0</v>
      </c>
      <c r="S96" s="230">
        <v>0</v>
      </c>
      <c r="T96" s="231">
        <f>S96*H96</f>
        <v>0</v>
      </c>
      <c r="U96" s="40"/>
      <c r="V96" s="40"/>
      <c r="W96" s="40"/>
      <c r="X96" s="40"/>
      <c r="Y96" s="40"/>
      <c r="Z96" s="40"/>
      <c r="AA96" s="40"/>
      <c r="AB96" s="40"/>
      <c r="AC96" s="40"/>
      <c r="AD96" s="40"/>
      <c r="AE96" s="40"/>
      <c r="AR96" s="232" t="s">
        <v>1165</v>
      </c>
      <c r="AT96" s="232" t="s">
        <v>128</v>
      </c>
      <c r="AU96" s="232" t="s">
        <v>84</v>
      </c>
      <c r="AY96" s="19" t="s">
        <v>126</v>
      </c>
      <c r="BE96" s="233">
        <f>IF(N96="základní",J96,0)</f>
        <v>0</v>
      </c>
      <c r="BF96" s="233">
        <f>IF(N96="snížená",J96,0)</f>
        <v>0</v>
      </c>
      <c r="BG96" s="233">
        <f>IF(N96="zákl. přenesená",J96,0)</f>
        <v>0</v>
      </c>
      <c r="BH96" s="233">
        <f>IF(N96="sníž. přenesená",J96,0)</f>
        <v>0</v>
      </c>
      <c r="BI96" s="233">
        <f>IF(N96="nulová",J96,0)</f>
        <v>0</v>
      </c>
      <c r="BJ96" s="19" t="s">
        <v>133</v>
      </c>
      <c r="BK96" s="233">
        <f>ROUND(I96*H96,2)</f>
        <v>0</v>
      </c>
      <c r="BL96" s="19" t="s">
        <v>1165</v>
      </c>
      <c r="BM96" s="232" t="s">
        <v>1175</v>
      </c>
    </row>
    <row r="97" s="2" customFormat="1">
      <c r="A97" s="40"/>
      <c r="B97" s="41"/>
      <c r="C97" s="42"/>
      <c r="D97" s="234" t="s">
        <v>135</v>
      </c>
      <c r="E97" s="42"/>
      <c r="F97" s="235" t="s">
        <v>1174</v>
      </c>
      <c r="G97" s="42"/>
      <c r="H97" s="42"/>
      <c r="I97" s="139"/>
      <c r="J97" s="42"/>
      <c r="K97" s="42"/>
      <c r="L97" s="46"/>
      <c r="M97" s="236"/>
      <c r="N97" s="237"/>
      <c r="O97" s="87"/>
      <c r="P97" s="87"/>
      <c r="Q97" s="87"/>
      <c r="R97" s="87"/>
      <c r="S97" s="87"/>
      <c r="T97" s="88"/>
      <c r="U97" s="40"/>
      <c r="V97" s="40"/>
      <c r="W97" s="40"/>
      <c r="X97" s="40"/>
      <c r="Y97" s="40"/>
      <c r="Z97" s="40"/>
      <c r="AA97" s="40"/>
      <c r="AB97" s="40"/>
      <c r="AC97" s="40"/>
      <c r="AD97" s="40"/>
      <c r="AE97" s="40"/>
      <c r="AT97" s="19" t="s">
        <v>135</v>
      </c>
      <c r="AU97" s="19" t="s">
        <v>84</v>
      </c>
    </row>
    <row r="98" s="13" customFormat="1">
      <c r="A98" s="13"/>
      <c r="B98" s="239"/>
      <c r="C98" s="240"/>
      <c r="D98" s="234" t="s">
        <v>139</v>
      </c>
      <c r="E98" s="241" t="s">
        <v>28</v>
      </c>
      <c r="F98" s="242" t="s">
        <v>1176</v>
      </c>
      <c r="G98" s="240"/>
      <c r="H98" s="241" t="s">
        <v>28</v>
      </c>
      <c r="I98" s="243"/>
      <c r="J98" s="240"/>
      <c r="K98" s="240"/>
      <c r="L98" s="244"/>
      <c r="M98" s="245"/>
      <c r="N98" s="246"/>
      <c r="O98" s="246"/>
      <c r="P98" s="246"/>
      <c r="Q98" s="246"/>
      <c r="R98" s="246"/>
      <c r="S98" s="246"/>
      <c r="T98" s="247"/>
      <c r="U98" s="13"/>
      <c r="V98" s="13"/>
      <c r="W98" s="13"/>
      <c r="X98" s="13"/>
      <c r="Y98" s="13"/>
      <c r="Z98" s="13"/>
      <c r="AA98" s="13"/>
      <c r="AB98" s="13"/>
      <c r="AC98" s="13"/>
      <c r="AD98" s="13"/>
      <c r="AE98" s="13"/>
      <c r="AT98" s="248" t="s">
        <v>139</v>
      </c>
      <c r="AU98" s="248" t="s">
        <v>84</v>
      </c>
      <c r="AV98" s="13" t="s">
        <v>82</v>
      </c>
      <c r="AW98" s="13" t="s">
        <v>35</v>
      </c>
      <c r="AX98" s="13" t="s">
        <v>74</v>
      </c>
      <c r="AY98" s="248" t="s">
        <v>126</v>
      </c>
    </row>
    <row r="99" s="14" customFormat="1">
      <c r="A99" s="14"/>
      <c r="B99" s="249"/>
      <c r="C99" s="250"/>
      <c r="D99" s="234" t="s">
        <v>139</v>
      </c>
      <c r="E99" s="251" t="s">
        <v>28</v>
      </c>
      <c r="F99" s="252" t="s">
        <v>82</v>
      </c>
      <c r="G99" s="250"/>
      <c r="H99" s="253">
        <v>1</v>
      </c>
      <c r="I99" s="254"/>
      <c r="J99" s="250"/>
      <c r="K99" s="250"/>
      <c r="L99" s="255"/>
      <c r="M99" s="256"/>
      <c r="N99" s="257"/>
      <c r="O99" s="257"/>
      <c r="P99" s="257"/>
      <c r="Q99" s="257"/>
      <c r="R99" s="257"/>
      <c r="S99" s="257"/>
      <c r="T99" s="258"/>
      <c r="U99" s="14"/>
      <c r="V99" s="14"/>
      <c r="W99" s="14"/>
      <c r="X99" s="14"/>
      <c r="Y99" s="14"/>
      <c r="Z99" s="14"/>
      <c r="AA99" s="14"/>
      <c r="AB99" s="14"/>
      <c r="AC99" s="14"/>
      <c r="AD99" s="14"/>
      <c r="AE99" s="14"/>
      <c r="AT99" s="259" t="s">
        <v>139</v>
      </c>
      <c r="AU99" s="259" t="s">
        <v>84</v>
      </c>
      <c r="AV99" s="14" t="s">
        <v>84</v>
      </c>
      <c r="AW99" s="14" t="s">
        <v>35</v>
      </c>
      <c r="AX99" s="14" t="s">
        <v>82</v>
      </c>
      <c r="AY99" s="259" t="s">
        <v>126</v>
      </c>
    </row>
    <row r="100" s="2" customFormat="1" ht="16.5" customHeight="1">
      <c r="A100" s="40"/>
      <c r="B100" s="41"/>
      <c r="C100" s="221" t="s">
        <v>156</v>
      </c>
      <c r="D100" s="221" t="s">
        <v>128</v>
      </c>
      <c r="E100" s="222" t="s">
        <v>1177</v>
      </c>
      <c r="F100" s="223" t="s">
        <v>1178</v>
      </c>
      <c r="G100" s="224" t="s">
        <v>384</v>
      </c>
      <c r="H100" s="225">
        <v>1</v>
      </c>
      <c r="I100" s="226"/>
      <c r="J100" s="227">
        <f>ROUND(I100*H100,2)</f>
        <v>0</v>
      </c>
      <c r="K100" s="223" t="s">
        <v>28</v>
      </c>
      <c r="L100" s="46"/>
      <c r="M100" s="228" t="s">
        <v>28</v>
      </c>
      <c r="N100" s="229" t="s">
        <v>47</v>
      </c>
      <c r="O100" s="87"/>
      <c r="P100" s="230">
        <f>O100*H100</f>
        <v>0</v>
      </c>
      <c r="Q100" s="230">
        <v>0</v>
      </c>
      <c r="R100" s="230">
        <f>Q100*H100</f>
        <v>0</v>
      </c>
      <c r="S100" s="230">
        <v>0</v>
      </c>
      <c r="T100" s="231">
        <f>S100*H100</f>
        <v>0</v>
      </c>
      <c r="U100" s="40"/>
      <c r="V100" s="40"/>
      <c r="W100" s="40"/>
      <c r="X100" s="40"/>
      <c r="Y100" s="40"/>
      <c r="Z100" s="40"/>
      <c r="AA100" s="40"/>
      <c r="AB100" s="40"/>
      <c r="AC100" s="40"/>
      <c r="AD100" s="40"/>
      <c r="AE100" s="40"/>
      <c r="AR100" s="232" t="s">
        <v>1165</v>
      </c>
      <c r="AT100" s="232" t="s">
        <v>128</v>
      </c>
      <c r="AU100" s="232" t="s">
        <v>84</v>
      </c>
      <c r="AY100" s="19" t="s">
        <v>126</v>
      </c>
      <c r="BE100" s="233">
        <f>IF(N100="základní",J100,0)</f>
        <v>0</v>
      </c>
      <c r="BF100" s="233">
        <f>IF(N100="snížená",J100,0)</f>
        <v>0</v>
      </c>
      <c r="BG100" s="233">
        <f>IF(N100="zákl. přenesená",J100,0)</f>
        <v>0</v>
      </c>
      <c r="BH100" s="233">
        <f>IF(N100="sníž. přenesená",J100,0)</f>
        <v>0</v>
      </c>
      <c r="BI100" s="233">
        <f>IF(N100="nulová",J100,0)</f>
        <v>0</v>
      </c>
      <c r="BJ100" s="19" t="s">
        <v>133</v>
      </c>
      <c r="BK100" s="233">
        <f>ROUND(I100*H100,2)</f>
        <v>0</v>
      </c>
      <c r="BL100" s="19" t="s">
        <v>1165</v>
      </c>
      <c r="BM100" s="232" t="s">
        <v>1179</v>
      </c>
    </row>
    <row r="101" s="2" customFormat="1">
      <c r="A101" s="40"/>
      <c r="B101" s="41"/>
      <c r="C101" s="42"/>
      <c r="D101" s="234" t="s">
        <v>135</v>
      </c>
      <c r="E101" s="42"/>
      <c r="F101" s="235" t="s">
        <v>1180</v>
      </c>
      <c r="G101" s="42"/>
      <c r="H101" s="42"/>
      <c r="I101" s="139"/>
      <c r="J101" s="42"/>
      <c r="K101" s="42"/>
      <c r="L101" s="46"/>
      <c r="M101" s="236"/>
      <c r="N101" s="237"/>
      <c r="O101" s="87"/>
      <c r="P101" s="87"/>
      <c r="Q101" s="87"/>
      <c r="R101" s="87"/>
      <c r="S101" s="87"/>
      <c r="T101" s="88"/>
      <c r="U101" s="40"/>
      <c r="V101" s="40"/>
      <c r="W101" s="40"/>
      <c r="X101" s="40"/>
      <c r="Y101" s="40"/>
      <c r="Z101" s="40"/>
      <c r="AA101" s="40"/>
      <c r="AB101" s="40"/>
      <c r="AC101" s="40"/>
      <c r="AD101" s="40"/>
      <c r="AE101" s="40"/>
      <c r="AT101" s="19" t="s">
        <v>135</v>
      </c>
      <c r="AU101" s="19" t="s">
        <v>84</v>
      </c>
    </row>
    <row r="102" s="13" customFormat="1">
      <c r="A102" s="13"/>
      <c r="B102" s="239"/>
      <c r="C102" s="240"/>
      <c r="D102" s="234" t="s">
        <v>139</v>
      </c>
      <c r="E102" s="241" t="s">
        <v>28</v>
      </c>
      <c r="F102" s="242" t="s">
        <v>1181</v>
      </c>
      <c r="G102" s="240"/>
      <c r="H102" s="241" t="s">
        <v>28</v>
      </c>
      <c r="I102" s="243"/>
      <c r="J102" s="240"/>
      <c r="K102" s="240"/>
      <c r="L102" s="244"/>
      <c r="M102" s="245"/>
      <c r="N102" s="246"/>
      <c r="O102" s="246"/>
      <c r="P102" s="246"/>
      <c r="Q102" s="246"/>
      <c r="R102" s="246"/>
      <c r="S102" s="246"/>
      <c r="T102" s="247"/>
      <c r="U102" s="13"/>
      <c r="V102" s="13"/>
      <c r="W102" s="13"/>
      <c r="X102" s="13"/>
      <c r="Y102" s="13"/>
      <c r="Z102" s="13"/>
      <c r="AA102" s="13"/>
      <c r="AB102" s="13"/>
      <c r="AC102" s="13"/>
      <c r="AD102" s="13"/>
      <c r="AE102" s="13"/>
      <c r="AT102" s="248" t="s">
        <v>139</v>
      </c>
      <c r="AU102" s="248" t="s">
        <v>84</v>
      </c>
      <c r="AV102" s="13" t="s">
        <v>82</v>
      </c>
      <c r="AW102" s="13" t="s">
        <v>35</v>
      </c>
      <c r="AX102" s="13" t="s">
        <v>74</v>
      </c>
      <c r="AY102" s="248" t="s">
        <v>126</v>
      </c>
    </row>
    <row r="103" s="13" customFormat="1">
      <c r="A103" s="13"/>
      <c r="B103" s="239"/>
      <c r="C103" s="240"/>
      <c r="D103" s="234" t="s">
        <v>139</v>
      </c>
      <c r="E103" s="241" t="s">
        <v>28</v>
      </c>
      <c r="F103" s="242" t="s">
        <v>1182</v>
      </c>
      <c r="G103" s="240"/>
      <c r="H103" s="241" t="s">
        <v>28</v>
      </c>
      <c r="I103" s="243"/>
      <c r="J103" s="240"/>
      <c r="K103" s="240"/>
      <c r="L103" s="244"/>
      <c r="M103" s="245"/>
      <c r="N103" s="246"/>
      <c r="O103" s="246"/>
      <c r="P103" s="246"/>
      <c r="Q103" s="246"/>
      <c r="R103" s="246"/>
      <c r="S103" s="246"/>
      <c r="T103" s="247"/>
      <c r="U103" s="13"/>
      <c r="V103" s="13"/>
      <c r="W103" s="13"/>
      <c r="X103" s="13"/>
      <c r="Y103" s="13"/>
      <c r="Z103" s="13"/>
      <c r="AA103" s="13"/>
      <c r="AB103" s="13"/>
      <c r="AC103" s="13"/>
      <c r="AD103" s="13"/>
      <c r="AE103" s="13"/>
      <c r="AT103" s="248" t="s">
        <v>139</v>
      </c>
      <c r="AU103" s="248" t="s">
        <v>84</v>
      </c>
      <c r="AV103" s="13" t="s">
        <v>82</v>
      </c>
      <c r="AW103" s="13" t="s">
        <v>35</v>
      </c>
      <c r="AX103" s="13" t="s">
        <v>74</v>
      </c>
      <c r="AY103" s="248" t="s">
        <v>126</v>
      </c>
    </row>
    <row r="104" s="13" customFormat="1">
      <c r="A104" s="13"/>
      <c r="B104" s="239"/>
      <c r="C104" s="240"/>
      <c r="D104" s="234" t="s">
        <v>139</v>
      </c>
      <c r="E104" s="241" t="s">
        <v>28</v>
      </c>
      <c r="F104" s="242" t="s">
        <v>1183</v>
      </c>
      <c r="G104" s="240"/>
      <c r="H104" s="241" t="s">
        <v>28</v>
      </c>
      <c r="I104" s="243"/>
      <c r="J104" s="240"/>
      <c r="K104" s="240"/>
      <c r="L104" s="244"/>
      <c r="M104" s="245"/>
      <c r="N104" s="246"/>
      <c r="O104" s="246"/>
      <c r="P104" s="246"/>
      <c r="Q104" s="246"/>
      <c r="R104" s="246"/>
      <c r="S104" s="246"/>
      <c r="T104" s="247"/>
      <c r="U104" s="13"/>
      <c r="V104" s="13"/>
      <c r="W104" s="13"/>
      <c r="X104" s="13"/>
      <c r="Y104" s="13"/>
      <c r="Z104" s="13"/>
      <c r="AA104" s="13"/>
      <c r="AB104" s="13"/>
      <c r="AC104" s="13"/>
      <c r="AD104" s="13"/>
      <c r="AE104" s="13"/>
      <c r="AT104" s="248" t="s">
        <v>139</v>
      </c>
      <c r="AU104" s="248" t="s">
        <v>84</v>
      </c>
      <c r="AV104" s="13" t="s">
        <v>82</v>
      </c>
      <c r="AW104" s="13" t="s">
        <v>35</v>
      </c>
      <c r="AX104" s="13" t="s">
        <v>74</v>
      </c>
      <c r="AY104" s="248" t="s">
        <v>126</v>
      </c>
    </row>
    <row r="105" s="13" customFormat="1">
      <c r="A105" s="13"/>
      <c r="B105" s="239"/>
      <c r="C105" s="240"/>
      <c r="D105" s="234" t="s">
        <v>139</v>
      </c>
      <c r="E105" s="241" t="s">
        <v>28</v>
      </c>
      <c r="F105" s="242" t="s">
        <v>1184</v>
      </c>
      <c r="G105" s="240"/>
      <c r="H105" s="241" t="s">
        <v>28</v>
      </c>
      <c r="I105" s="243"/>
      <c r="J105" s="240"/>
      <c r="K105" s="240"/>
      <c r="L105" s="244"/>
      <c r="M105" s="245"/>
      <c r="N105" s="246"/>
      <c r="O105" s="246"/>
      <c r="P105" s="246"/>
      <c r="Q105" s="246"/>
      <c r="R105" s="246"/>
      <c r="S105" s="246"/>
      <c r="T105" s="247"/>
      <c r="U105" s="13"/>
      <c r="V105" s="13"/>
      <c r="W105" s="13"/>
      <c r="X105" s="13"/>
      <c r="Y105" s="13"/>
      <c r="Z105" s="13"/>
      <c r="AA105" s="13"/>
      <c r="AB105" s="13"/>
      <c r="AC105" s="13"/>
      <c r="AD105" s="13"/>
      <c r="AE105" s="13"/>
      <c r="AT105" s="248" t="s">
        <v>139</v>
      </c>
      <c r="AU105" s="248" t="s">
        <v>84</v>
      </c>
      <c r="AV105" s="13" t="s">
        <v>82</v>
      </c>
      <c r="AW105" s="13" t="s">
        <v>35</v>
      </c>
      <c r="AX105" s="13" t="s">
        <v>74</v>
      </c>
      <c r="AY105" s="248" t="s">
        <v>126</v>
      </c>
    </row>
    <row r="106" s="14" customFormat="1">
      <c r="A106" s="14"/>
      <c r="B106" s="249"/>
      <c r="C106" s="250"/>
      <c r="D106" s="234" t="s">
        <v>139</v>
      </c>
      <c r="E106" s="251" t="s">
        <v>28</v>
      </c>
      <c r="F106" s="252" t="s">
        <v>82</v>
      </c>
      <c r="G106" s="250"/>
      <c r="H106" s="253">
        <v>1</v>
      </c>
      <c r="I106" s="254"/>
      <c r="J106" s="250"/>
      <c r="K106" s="250"/>
      <c r="L106" s="255"/>
      <c r="M106" s="256"/>
      <c r="N106" s="257"/>
      <c r="O106" s="257"/>
      <c r="P106" s="257"/>
      <c r="Q106" s="257"/>
      <c r="R106" s="257"/>
      <c r="S106" s="257"/>
      <c r="T106" s="258"/>
      <c r="U106" s="14"/>
      <c r="V106" s="14"/>
      <c r="W106" s="14"/>
      <c r="X106" s="14"/>
      <c r="Y106" s="14"/>
      <c r="Z106" s="14"/>
      <c r="AA106" s="14"/>
      <c r="AB106" s="14"/>
      <c r="AC106" s="14"/>
      <c r="AD106" s="14"/>
      <c r="AE106" s="14"/>
      <c r="AT106" s="259" t="s">
        <v>139</v>
      </c>
      <c r="AU106" s="259" t="s">
        <v>84</v>
      </c>
      <c r="AV106" s="14" t="s">
        <v>84</v>
      </c>
      <c r="AW106" s="14" t="s">
        <v>35</v>
      </c>
      <c r="AX106" s="14" t="s">
        <v>82</v>
      </c>
      <c r="AY106" s="259" t="s">
        <v>126</v>
      </c>
    </row>
    <row r="107" s="12" customFormat="1" ht="22.8" customHeight="1">
      <c r="A107" s="12"/>
      <c r="B107" s="205"/>
      <c r="C107" s="206"/>
      <c r="D107" s="207" t="s">
        <v>73</v>
      </c>
      <c r="E107" s="219" t="s">
        <v>1185</v>
      </c>
      <c r="F107" s="219" t="s">
        <v>1186</v>
      </c>
      <c r="G107" s="206"/>
      <c r="H107" s="206"/>
      <c r="I107" s="209"/>
      <c r="J107" s="220">
        <f>BK107</f>
        <v>0</v>
      </c>
      <c r="K107" s="206"/>
      <c r="L107" s="211"/>
      <c r="M107" s="212"/>
      <c r="N107" s="213"/>
      <c r="O107" s="213"/>
      <c r="P107" s="214">
        <f>SUM(P108:P115)</f>
        <v>0</v>
      </c>
      <c r="Q107" s="213"/>
      <c r="R107" s="214">
        <f>SUM(R108:R115)</f>
        <v>0</v>
      </c>
      <c r="S107" s="213"/>
      <c r="T107" s="215">
        <f>SUM(T108:T115)</f>
        <v>0</v>
      </c>
      <c r="U107" s="12"/>
      <c r="V107" s="12"/>
      <c r="W107" s="12"/>
      <c r="X107" s="12"/>
      <c r="Y107" s="12"/>
      <c r="Z107" s="12"/>
      <c r="AA107" s="12"/>
      <c r="AB107" s="12"/>
      <c r="AC107" s="12"/>
      <c r="AD107" s="12"/>
      <c r="AE107" s="12"/>
      <c r="AR107" s="216" t="s">
        <v>133</v>
      </c>
      <c r="AT107" s="217" t="s">
        <v>73</v>
      </c>
      <c r="AU107" s="217" t="s">
        <v>82</v>
      </c>
      <c r="AY107" s="216" t="s">
        <v>126</v>
      </c>
      <c r="BK107" s="218">
        <f>SUM(BK108:BK115)</f>
        <v>0</v>
      </c>
    </row>
    <row r="108" s="2" customFormat="1" ht="16.5" customHeight="1">
      <c r="A108" s="40"/>
      <c r="B108" s="41"/>
      <c r="C108" s="221" t="s">
        <v>133</v>
      </c>
      <c r="D108" s="221" t="s">
        <v>128</v>
      </c>
      <c r="E108" s="222" t="s">
        <v>1187</v>
      </c>
      <c r="F108" s="223" t="s">
        <v>1188</v>
      </c>
      <c r="G108" s="224" t="s">
        <v>159</v>
      </c>
      <c r="H108" s="225">
        <v>1</v>
      </c>
      <c r="I108" s="226"/>
      <c r="J108" s="227">
        <f>ROUND(I108*H108,2)</f>
        <v>0</v>
      </c>
      <c r="K108" s="223" t="s">
        <v>28</v>
      </c>
      <c r="L108" s="46"/>
      <c r="M108" s="228" t="s">
        <v>28</v>
      </c>
      <c r="N108" s="229" t="s">
        <v>47</v>
      </c>
      <c r="O108" s="87"/>
      <c r="P108" s="230">
        <f>O108*H108</f>
        <v>0</v>
      </c>
      <c r="Q108" s="230">
        <v>0</v>
      </c>
      <c r="R108" s="230">
        <f>Q108*H108</f>
        <v>0</v>
      </c>
      <c r="S108" s="230">
        <v>0</v>
      </c>
      <c r="T108" s="231">
        <f>S108*H108</f>
        <v>0</v>
      </c>
      <c r="U108" s="40"/>
      <c r="V108" s="40"/>
      <c r="W108" s="40"/>
      <c r="X108" s="40"/>
      <c r="Y108" s="40"/>
      <c r="Z108" s="40"/>
      <c r="AA108" s="40"/>
      <c r="AB108" s="40"/>
      <c r="AC108" s="40"/>
      <c r="AD108" s="40"/>
      <c r="AE108" s="40"/>
      <c r="AR108" s="232" t="s">
        <v>1189</v>
      </c>
      <c r="AT108" s="232" t="s">
        <v>128</v>
      </c>
      <c r="AU108" s="232" t="s">
        <v>84</v>
      </c>
      <c r="AY108" s="19" t="s">
        <v>126</v>
      </c>
      <c r="BE108" s="233">
        <f>IF(N108="základní",J108,0)</f>
        <v>0</v>
      </c>
      <c r="BF108" s="233">
        <f>IF(N108="snížená",J108,0)</f>
        <v>0</v>
      </c>
      <c r="BG108" s="233">
        <f>IF(N108="zákl. přenesená",J108,0)</f>
        <v>0</v>
      </c>
      <c r="BH108" s="233">
        <f>IF(N108="sníž. přenesená",J108,0)</f>
        <v>0</v>
      </c>
      <c r="BI108" s="233">
        <f>IF(N108="nulová",J108,0)</f>
        <v>0</v>
      </c>
      <c r="BJ108" s="19" t="s">
        <v>133</v>
      </c>
      <c r="BK108" s="233">
        <f>ROUND(I108*H108,2)</f>
        <v>0</v>
      </c>
      <c r="BL108" s="19" t="s">
        <v>1189</v>
      </c>
      <c r="BM108" s="232" t="s">
        <v>1190</v>
      </c>
    </row>
    <row r="109" s="2" customFormat="1">
      <c r="A109" s="40"/>
      <c r="B109" s="41"/>
      <c r="C109" s="42"/>
      <c r="D109" s="234" t="s">
        <v>135</v>
      </c>
      <c r="E109" s="42"/>
      <c r="F109" s="235" t="s">
        <v>1191</v>
      </c>
      <c r="G109" s="42"/>
      <c r="H109" s="42"/>
      <c r="I109" s="139"/>
      <c r="J109" s="42"/>
      <c r="K109" s="42"/>
      <c r="L109" s="46"/>
      <c r="M109" s="236"/>
      <c r="N109" s="237"/>
      <c r="O109" s="87"/>
      <c r="P109" s="87"/>
      <c r="Q109" s="87"/>
      <c r="R109" s="87"/>
      <c r="S109" s="87"/>
      <c r="T109" s="88"/>
      <c r="U109" s="40"/>
      <c r="V109" s="40"/>
      <c r="W109" s="40"/>
      <c r="X109" s="40"/>
      <c r="Y109" s="40"/>
      <c r="Z109" s="40"/>
      <c r="AA109" s="40"/>
      <c r="AB109" s="40"/>
      <c r="AC109" s="40"/>
      <c r="AD109" s="40"/>
      <c r="AE109" s="40"/>
      <c r="AT109" s="19" t="s">
        <v>135</v>
      </c>
      <c r="AU109" s="19" t="s">
        <v>84</v>
      </c>
    </row>
    <row r="110" s="2" customFormat="1" ht="24" customHeight="1">
      <c r="A110" s="40"/>
      <c r="B110" s="41"/>
      <c r="C110" s="221" t="s">
        <v>176</v>
      </c>
      <c r="D110" s="221" t="s">
        <v>128</v>
      </c>
      <c r="E110" s="222" t="s">
        <v>1192</v>
      </c>
      <c r="F110" s="223" t="s">
        <v>1193</v>
      </c>
      <c r="G110" s="224" t="s">
        <v>159</v>
      </c>
      <c r="H110" s="225">
        <v>1</v>
      </c>
      <c r="I110" s="226"/>
      <c r="J110" s="227">
        <f>ROUND(I110*H110,2)</f>
        <v>0</v>
      </c>
      <c r="K110" s="223" t="s">
        <v>28</v>
      </c>
      <c r="L110" s="46"/>
      <c r="M110" s="228" t="s">
        <v>28</v>
      </c>
      <c r="N110" s="229" t="s">
        <v>47</v>
      </c>
      <c r="O110" s="87"/>
      <c r="P110" s="230">
        <f>O110*H110</f>
        <v>0</v>
      </c>
      <c r="Q110" s="230">
        <v>0</v>
      </c>
      <c r="R110" s="230">
        <f>Q110*H110</f>
        <v>0</v>
      </c>
      <c r="S110" s="230">
        <v>0</v>
      </c>
      <c r="T110" s="231">
        <f>S110*H110</f>
        <v>0</v>
      </c>
      <c r="U110" s="40"/>
      <c r="V110" s="40"/>
      <c r="W110" s="40"/>
      <c r="X110" s="40"/>
      <c r="Y110" s="40"/>
      <c r="Z110" s="40"/>
      <c r="AA110" s="40"/>
      <c r="AB110" s="40"/>
      <c r="AC110" s="40"/>
      <c r="AD110" s="40"/>
      <c r="AE110" s="40"/>
      <c r="AR110" s="232" t="s">
        <v>1189</v>
      </c>
      <c r="AT110" s="232" t="s">
        <v>128</v>
      </c>
      <c r="AU110" s="232" t="s">
        <v>84</v>
      </c>
      <c r="AY110" s="19" t="s">
        <v>126</v>
      </c>
      <c r="BE110" s="233">
        <f>IF(N110="základní",J110,0)</f>
        <v>0</v>
      </c>
      <c r="BF110" s="233">
        <f>IF(N110="snížená",J110,0)</f>
        <v>0</v>
      </c>
      <c r="BG110" s="233">
        <f>IF(N110="zákl. přenesená",J110,0)</f>
        <v>0</v>
      </c>
      <c r="BH110" s="233">
        <f>IF(N110="sníž. přenesená",J110,0)</f>
        <v>0</v>
      </c>
      <c r="BI110" s="233">
        <f>IF(N110="nulová",J110,0)</f>
        <v>0</v>
      </c>
      <c r="BJ110" s="19" t="s">
        <v>133</v>
      </c>
      <c r="BK110" s="233">
        <f>ROUND(I110*H110,2)</f>
        <v>0</v>
      </c>
      <c r="BL110" s="19" t="s">
        <v>1189</v>
      </c>
      <c r="BM110" s="232" t="s">
        <v>1194</v>
      </c>
    </row>
    <row r="111" s="2" customFormat="1">
      <c r="A111" s="40"/>
      <c r="B111" s="41"/>
      <c r="C111" s="42"/>
      <c r="D111" s="234" t="s">
        <v>135</v>
      </c>
      <c r="E111" s="42"/>
      <c r="F111" s="235" t="s">
        <v>1193</v>
      </c>
      <c r="G111" s="42"/>
      <c r="H111" s="42"/>
      <c r="I111" s="139"/>
      <c r="J111" s="42"/>
      <c r="K111" s="42"/>
      <c r="L111" s="46"/>
      <c r="M111" s="236"/>
      <c r="N111" s="237"/>
      <c r="O111" s="87"/>
      <c r="P111" s="87"/>
      <c r="Q111" s="87"/>
      <c r="R111" s="87"/>
      <c r="S111" s="87"/>
      <c r="T111" s="88"/>
      <c r="U111" s="40"/>
      <c r="V111" s="40"/>
      <c r="W111" s="40"/>
      <c r="X111" s="40"/>
      <c r="Y111" s="40"/>
      <c r="Z111" s="40"/>
      <c r="AA111" s="40"/>
      <c r="AB111" s="40"/>
      <c r="AC111" s="40"/>
      <c r="AD111" s="40"/>
      <c r="AE111" s="40"/>
      <c r="AT111" s="19" t="s">
        <v>135</v>
      </c>
      <c r="AU111" s="19" t="s">
        <v>84</v>
      </c>
    </row>
    <row r="112" s="2" customFormat="1" ht="16.5" customHeight="1">
      <c r="A112" s="40"/>
      <c r="B112" s="41"/>
      <c r="C112" s="221" t="s">
        <v>182</v>
      </c>
      <c r="D112" s="221" t="s">
        <v>128</v>
      </c>
      <c r="E112" s="222" t="s">
        <v>1195</v>
      </c>
      <c r="F112" s="223" t="s">
        <v>1196</v>
      </c>
      <c r="G112" s="224" t="s">
        <v>384</v>
      </c>
      <c r="H112" s="225">
        <v>1</v>
      </c>
      <c r="I112" s="226"/>
      <c r="J112" s="227">
        <f>ROUND(I112*H112,2)</f>
        <v>0</v>
      </c>
      <c r="K112" s="223" t="s">
        <v>28</v>
      </c>
      <c r="L112" s="46"/>
      <c r="M112" s="228" t="s">
        <v>28</v>
      </c>
      <c r="N112" s="229" t="s">
        <v>47</v>
      </c>
      <c r="O112" s="87"/>
      <c r="P112" s="230">
        <f>O112*H112</f>
        <v>0</v>
      </c>
      <c r="Q112" s="230">
        <v>0</v>
      </c>
      <c r="R112" s="230">
        <f>Q112*H112</f>
        <v>0</v>
      </c>
      <c r="S112" s="230">
        <v>0</v>
      </c>
      <c r="T112" s="231">
        <f>S112*H112</f>
        <v>0</v>
      </c>
      <c r="U112" s="40"/>
      <c r="V112" s="40"/>
      <c r="W112" s="40"/>
      <c r="X112" s="40"/>
      <c r="Y112" s="40"/>
      <c r="Z112" s="40"/>
      <c r="AA112" s="40"/>
      <c r="AB112" s="40"/>
      <c r="AC112" s="40"/>
      <c r="AD112" s="40"/>
      <c r="AE112" s="40"/>
      <c r="AR112" s="232" t="s">
        <v>1165</v>
      </c>
      <c r="AT112" s="232" t="s">
        <v>128</v>
      </c>
      <c r="AU112" s="232" t="s">
        <v>84</v>
      </c>
      <c r="AY112" s="19" t="s">
        <v>126</v>
      </c>
      <c r="BE112" s="233">
        <f>IF(N112="základní",J112,0)</f>
        <v>0</v>
      </c>
      <c r="BF112" s="233">
        <f>IF(N112="snížená",J112,0)</f>
        <v>0</v>
      </c>
      <c r="BG112" s="233">
        <f>IF(N112="zákl. přenesená",J112,0)</f>
        <v>0</v>
      </c>
      <c r="BH112" s="233">
        <f>IF(N112="sníž. přenesená",J112,0)</f>
        <v>0</v>
      </c>
      <c r="BI112" s="233">
        <f>IF(N112="nulová",J112,0)</f>
        <v>0</v>
      </c>
      <c r="BJ112" s="19" t="s">
        <v>133</v>
      </c>
      <c r="BK112" s="233">
        <f>ROUND(I112*H112,2)</f>
        <v>0</v>
      </c>
      <c r="BL112" s="19" t="s">
        <v>1165</v>
      </c>
      <c r="BM112" s="232" t="s">
        <v>1197</v>
      </c>
    </row>
    <row r="113" s="2" customFormat="1">
      <c r="A113" s="40"/>
      <c r="B113" s="41"/>
      <c r="C113" s="42"/>
      <c r="D113" s="234" t="s">
        <v>135</v>
      </c>
      <c r="E113" s="42"/>
      <c r="F113" s="235" t="s">
        <v>1196</v>
      </c>
      <c r="G113" s="42"/>
      <c r="H113" s="42"/>
      <c r="I113" s="139"/>
      <c r="J113" s="42"/>
      <c r="K113" s="42"/>
      <c r="L113" s="46"/>
      <c r="M113" s="236"/>
      <c r="N113" s="237"/>
      <c r="O113" s="87"/>
      <c r="P113" s="87"/>
      <c r="Q113" s="87"/>
      <c r="R113" s="87"/>
      <c r="S113" s="87"/>
      <c r="T113" s="88"/>
      <c r="U113" s="40"/>
      <c r="V113" s="40"/>
      <c r="W113" s="40"/>
      <c r="X113" s="40"/>
      <c r="Y113" s="40"/>
      <c r="Z113" s="40"/>
      <c r="AA113" s="40"/>
      <c r="AB113" s="40"/>
      <c r="AC113" s="40"/>
      <c r="AD113" s="40"/>
      <c r="AE113" s="40"/>
      <c r="AT113" s="19" t="s">
        <v>135</v>
      </c>
      <c r="AU113" s="19" t="s">
        <v>84</v>
      </c>
    </row>
    <row r="114" s="13" customFormat="1">
      <c r="A114" s="13"/>
      <c r="B114" s="239"/>
      <c r="C114" s="240"/>
      <c r="D114" s="234" t="s">
        <v>139</v>
      </c>
      <c r="E114" s="241" t="s">
        <v>28</v>
      </c>
      <c r="F114" s="242" t="s">
        <v>1198</v>
      </c>
      <c r="G114" s="240"/>
      <c r="H114" s="241" t="s">
        <v>28</v>
      </c>
      <c r="I114" s="243"/>
      <c r="J114" s="240"/>
      <c r="K114" s="240"/>
      <c r="L114" s="244"/>
      <c r="M114" s="245"/>
      <c r="N114" s="246"/>
      <c r="O114" s="246"/>
      <c r="P114" s="246"/>
      <c r="Q114" s="246"/>
      <c r="R114" s="246"/>
      <c r="S114" s="246"/>
      <c r="T114" s="247"/>
      <c r="U114" s="13"/>
      <c r="V114" s="13"/>
      <c r="W114" s="13"/>
      <c r="X114" s="13"/>
      <c r="Y114" s="13"/>
      <c r="Z114" s="13"/>
      <c r="AA114" s="13"/>
      <c r="AB114" s="13"/>
      <c r="AC114" s="13"/>
      <c r="AD114" s="13"/>
      <c r="AE114" s="13"/>
      <c r="AT114" s="248" t="s">
        <v>139</v>
      </c>
      <c r="AU114" s="248" t="s">
        <v>84</v>
      </c>
      <c r="AV114" s="13" t="s">
        <v>82</v>
      </c>
      <c r="AW114" s="13" t="s">
        <v>35</v>
      </c>
      <c r="AX114" s="13" t="s">
        <v>74</v>
      </c>
      <c r="AY114" s="248" t="s">
        <v>126</v>
      </c>
    </row>
    <row r="115" s="14" customFormat="1">
      <c r="A115" s="14"/>
      <c r="B115" s="249"/>
      <c r="C115" s="250"/>
      <c r="D115" s="234" t="s">
        <v>139</v>
      </c>
      <c r="E115" s="251" t="s">
        <v>28</v>
      </c>
      <c r="F115" s="252" t="s">
        <v>82</v>
      </c>
      <c r="G115" s="250"/>
      <c r="H115" s="253">
        <v>1</v>
      </c>
      <c r="I115" s="254"/>
      <c r="J115" s="250"/>
      <c r="K115" s="250"/>
      <c r="L115" s="255"/>
      <c r="M115" s="256"/>
      <c r="N115" s="257"/>
      <c r="O115" s="257"/>
      <c r="P115" s="257"/>
      <c r="Q115" s="257"/>
      <c r="R115" s="257"/>
      <c r="S115" s="257"/>
      <c r="T115" s="258"/>
      <c r="U115" s="14"/>
      <c r="V115" s="14"/>
      <c r="W115" s="14"/>
      <c r="X115" s="14"/>
      <c r="Y115" s="14"/>
      <c r="Z115" s="14"/>
      <c r="AA115" s="14"/>
      <c r="AB115" s="14"/>
      <c r="AC115" s="14"/>
      <c r="AD115" s="14"/>
      <c r="AE115" s="14"/>
      <c r="AT115" s="259" t="s">
        <v>139</v>
      </c>
      <c r="AU115" s="259" t="s">
        <v>84</v>
      </c>
      <c r="AV115" s="14" t="s">
        <v>84</v>
      </c>
      <c r="AW115" s="14" t="s">
        <v>35</v>
      </c>
      <c r="AX115" s="14" t="s">
        <v>82</v>
      </c>
      <c r="AY115" s="259" t="s">
        <v>126</v>
      </c>
    </row>
    <row r="116" s="12" customFormat="1" ht="22.8" customHeight="1">
      <c r="A116" s="12"/>
      <c r="B116" s="205"/>
      <c r="C116" s="206"/>
      <c r="D116" s="207" t="s">
        <v>73</v>
      </c>
      <c r="E116" s="219" t="s">
        <v>1199</v>
      </c>
      <c r="F116" s="219" t="s">
        <v>1200</v>
      </c>
      <c r="G116" s="206"/>
      <c r="H116" s="206"/>
      <c r="I116" s="209"/>
      <c r="J116" s="220">
        <f>BK116</f>
        <v>0</v>
      </c>
      <c r="K116" s="206"/>
      <c r="L116" s="211"/>
      <c r="M116" s="212"/>
      <c r="N116" s="213"/>
      <c r="O116" s="213"/>
      <c r="P116" s="214">
        <f>SUM(P117:P118)</f>
        <v>0</v>
      </c>
      <c r="Q116" s="213"/>
      <c r="R116" s="214">
        <f>SUM(R117:R118)</f>
        <v>0</v>
      </c>
      <c r="S116" s="213"/>
      <c r="T116" s="215">
        <f>SUM(T117:T118)</f>
        <v>0</v>
      </c>
      <c r="U116" s="12"/>
      <c r="V116" s="12"/>
      <c r="W116" s="12"/>
      <c r="X116" s="12"/>
      <c r="Y116" s="12"/>
      <c r="Z116" s="12"/>
      <c r="AA116" s="12"/>
      <c r="AB116" s="12"/>
      <c r="AC116" s="12"/>
      <c r="AD116" s="12"/>
      <c r="AE116" s="12"/>
      <c r="AR116" s="216" t="s">
        <v>133</v>
      </c>
      <c r="AT116" s="217" t="s">
        <v>73</v>
      </c>
      <c r="AU116" s="217" t="s">
        <v>82</v>
      </c>
      <c r="AY116" s="216" t="s">
        <v>126</v>
      </c>
      <c r="BK116" s="218">
        <f>SUM(BK117:BK118)</f>
        <v>0</v>
      </c>
    </row>
    <row r="117" s="2" customFormat="1" ht="16.5" customHeight="1">
      <c r="A117" s="40"/>
      <c r="B117" s="41"/>
      <c r="C117" s="221" t="s">
        <v>171</v>
      </c>
      <c r="D117" s="221" t="s">
        <v>128</v>
      </c>
      <c r="E117" s="222" t="s">
        <v>1201</v>
      </c>
      <c r="F117" s="223" t="s">
        <v>1202</v>
      </c>
      <c r="G117" s="224" t="s">
        <v>384</v>
      </c>
      <c r="H117" s="225">
        <v>1</v>
      </c>
      <c r="I117" s="226"/>
      <c r="J117" s="227">
        <f>ROUND(I117*H117,2)</f>
        <v>0</v>
      </c>
      <c r="K117" s="223" t="s">
        <v>28</v>
      </c>
      <c r="L117" s="46"/>
      <c r="M117" s="228" t="s">
        <v>28</v>
      </c>
      <c r="N117" s="229" t="s">
        <v>47</v>
      </c>
      <c r="O117" s="87"/>
      <c r="P117" s="230">
        <f>O117*H117</f>
        <v>0</v>
      </c>
      <c r="Q117" s="230">
        <v>0</v>
      </c>
      <c r="R117" s="230">
        <f>Q117*H117</f>
        <v>0</v>
      </c>
      <c r="S117" s="230">
        <v>0</v>
      </c>
      <c r="T117" s="231">
        <f>S117*H117</f>
        <v>0</v>
      </c>
      <c r="U117" s="40"/>
      <c r="V117" s="40"/>
      <c r="W117" s="40"/>
      <c r="X117" s="40"/>
      <c r="Y117" s="40"/>
      <c r="Z117" s="40"/>
      <c r="AA117" s="40"/>
      <c r="AB117" s="40"/>
      <c r="AC117" s="40"/>
      <c r="AD117" s="40"/>
      <c r="AE117" s="40"/>
      <c r="AR117" s="232" t="s">
        <v>1203</v>
      </c>
      <c r="AT117" s="232" t="s">
        <v>128</v>
      </c>
      <c r="AU117" s="232" t="s">
        <v>84</v>
      </c>
      <c r="AY117" s="19" t="s">
        <v>126</v>
      </c>
      <c r="BE117" s="233">
        <f>IF(N117="základní",J117,0)</f>
        <v>0</v>
      </c>
      <c r="BF117" s="233">
        <f>IF(N117="snížená",J117,0)</f>
        <v>0</v>
      </c>
      <c r="BG117" s="233">
        <f>IF(N117="zákl. přenesená",J117,0)</f>
        <v>0</v>
      </c>
      <c r="BH117" s="233">
        <f>IF(N117="sníž. přenesená",J117,0)</f>
        <v>0</v>
      </c>
      <c r="BI117" s="233">
        <f>IF(N117="nulová",J117,0)</f>
        <v>0</v>
      </c>
      <c r="BJ117" s="19" t="s">
        <v>133</v>
      </c>
      <c r="BK117" s="233">
        <f>ROUND(I117*H117,2)</f>
        <v>0</v>
      </c>
      <c r="BL117" s="19" t="s">
        <v>1203</v>
      </c>
      <c r="BM117" s="232" t="s">
        <v>1204</v>
      </c>
    </row>
    <row r="118" s="2" customFormat="1">
      <c r="A118" s="40"/>
      <c r="B118" s="41"/>
      <c r="C118" s="42"/>
      <c r="D118" s="234" t="s">
        <v>135</v>
      </c>
      <c r="E118" s="42"/>
      <c r="F118" s="235" t="s">
        <v>1202</v>
      </c>
      <c r="G118" s="42"/>
      <c r="H118" s="42"/>
      <c r="I118" s="139"/>
      <c r="J118" s="42"/>
      <c r="K118" s="42"/>
      <c r="L118" s="46"/>
      <c r="M118" s="236"/>
      <c r="N118" s="237"/>
      <c r="O118" s="87"/>
      <c r="P118" s="87"/>
      <c r="Q118" s="87"/>
      <c r="R118" s="87"/>
      <c r="S118" s="87"/>
      <c r="T118" s="88"/>
      <c r="U118" s="40"/>
      <c r="V118" s="40"/>
      <c r="W118" s="40"/>
      <c r="X118" s="40"/>
      <c r="Y118" s="40"/>
      <c r="Z118" s="40"/>
      <c r="AA118" s="40"/>
      <c r="AB118" s="40"/>
      <c r="AC118" s="40"/>
      <c r="AD118" s="40"/>
      <c r="AE118" s="40"/>
      <c r="AT118" s="19" t="s">
        <v>135</v>
      </c>
      <c r="AU118" s="19" t="s">
        <v>84</v>
      </c>
    </row>
    <row r="119" s="12" customFormat="1" ht="22.8" customHeight="1">
      <c r="A119" s="12"/>
      <c r="B119" s="205"/>
      <c r="C119" s="206"/>
      <c r="D119" s="207" t="s">
        <v>73</v>
      </c>
      <c r="E119" s="219" t="s">
        <v>1205</v>
      </c>
      <c r="F119" s="219" t="s">
        <v>1206</v>
      </c>
      <c r="G119" s="206"/>
      <c r="H119" s="206"/>
      <c r="I119" s="209"/>
      <c r="J119" s="220">
        <f>BK119</f>
        <v>0</v>
      </c>
      <c r="K119" s="206"/>
      <c r="L119" s="211"/>
      <c r="M119" s="212"/>
      <c r="N119" s="213"/>
      <c r="O119" s="213"/>
      <c r="P119" s="214">
        <f>SUM(P120:P164)</f>
        <v>0</v>
      </c>
      <c r="Q119" s="213"/>
      <c r="R119" s="214">
        <f>SUM(R120:R164)</f>
        <v>0</v>
      </c>
      <c r="S119" s="213"/>
      <c r="T119" s="215">
        <f>SUM(T120:T164)</f>
        <v>0</v>
      </c>
      <c r="U119" s="12"/>
      <c r="V119" s="12"/>
      <c r="W119" s="12"/>
      <c r="X119" s="12"/>
      <c r="Y119" s="12"/>
      <c r="Z119" s="12"/>
      <c r="AA119" s="12"/>
      <c r="AB119" s="12"/>
      <c r="AC119" s="12"/>
      <c r="AD119" s="12"/>
      <c r="AE119" s="12"/>
      <c r="AR119" s="216" t="s">
        <v>133</v>
      </c>
      <c r="AT119" s="217" t="s">
        <v>73</v>
      </c>
      <c r="AU119" s="217" t="s">
        <v>82</v>
      </c>
      <c r="AY119" s="216" t="s">
        <v>126</v>
      </c>
      <c r="BK119" s="218">
        <f>SUM(BK120:BK164)</f>
        <v>0</v>
      </c>
    </row>
    <row r="120" s="2" customFormat="1" ht="24" customHeight="1">
      <c r="A120" s="40"/>
      <c r="B120" s="41"/>
      <c r="C120" s="221" t="s">
        <v>197</v>
      </c>
      <c r="D120" s="221" t="s">
        <v>128</v>
      </c>
      <c r="E120" s="222" t="s">
        <v>1207</v>
      </c>
      <c r="F120" s="223" t="s">
        <v>1208</v>
      </c>
      <c r="G120" s="224" t="s">
        <v>384</v>
      </c>
      <c r="H120" s="225">
        <v>1</v>
      </c>
      <c r="I120" s="226"/>
      <c r="J120" s="227">
        <f>ROUND(I120*H120,2)</f>
        <v>0</v>
      </c>
      <c r="K120" s="223" t="s">
        <v>28</v>
      </c>
      <c r="L120" s="46"/>
      <c r="M120" s="228" t="s">
        <v>28</v>
      </c>
      <c r="N120" s="229" t="s">
        <v>47</v>
      </c>
      <c r="O120" s="87"/>
      <c r="P120" s="230">
        <f>O120*H120</f>
        <v>0</v>
      </c>
      <c r="Q120" s="230">
        <v>0</v>
      </c>
      <c r="R120" s="230">
        <f>Q120*H120</f>
        <v>0</v>
      </c>
      <c r="S120" s="230">
        <v>0</v>
      </c>
      <c r="T120" s="231">
        <f>S120*H120</f>
        <v>0</v>
      </c>
      <c r="U120" s="40"/>
      <c r="V120" s="40"/>
      <c r="W120" s="40"/>
      <c r="X120" s="40"/>
      <c r="Y120" s="40"/>
      <c r="Z120" s="40"/>
      <c r="AA120" s="40"/>
      <c r="AB120" s="40"/>
      <c r="AC120" s="40"/>
      <c r="AD120" s="40"/>
      <c r="AE120" s="40"/>
      <c r="AR120" s="232" t="s">
        <v>1203</v>
      </c>
      <c r="AT120" s="232" t="s">
        <v>128</v>
      </c>
      <c r="AU120" s="232" t="s">
        <v>84</v>
      </c>
      <c r="AY120" s="19" t="s">
        <v>126</v>
      </c>
      <c r="BE120" s="233">
        <f>IF(N120="základní",J120,0)</f>
        <v>0</v>
      </c>
      <c r="BF120" s="233">
        <f>IF(N120="snížená",J120,0)</f>
        <v>0</v>
      </c>
      <c r="BG120" s="233">
        <f>IF(N120="zákl. přenesená",J120,0)</f>
        <v>0</v>
      </c>
      <c r="BH120" s="233">
        <f>IF(N120="sníž. přenesená",J120,0)</f>
        <v>0</v>
      </c>
      <c r="BI120" s="233">
        <f>IF(N120="nulová",J120,0)</f>
        <v>0</v>
      </c>
      <c r="BJ120" s="19" t="s">
        <v>133</v>
      </c>
      <c r="BK120" s="233">
        <f>ROUND(I120*H120,2)</f>
        <v>0</v>
      </c>
      <c r="BL120" s="19" t="s">
        <v>1203</v>
      </c>
      <c r="BM120" s="232" t="s">
        <v>1209</v>
      </c>
    </row>
    <row r="121" s="2" customFormat="1">
      <c r="A121" s="40"/>
      <c r="B121" s="41"/>
      <c r="C121" s="42"/>
      <c r="D121" s="234" t="s">
        <v>135</v>
      </c>
      <c r="E121" s="42"/>
      <c r="F121" s="235" t="s">
        <v>1208</v>
      </c>
      <c r="G121" s="42"/>
      <c r="H121" s="42"/>
      <c r="I121" s="139"/>
      <c r="J121" s="42"/>
      <c r="K121" s="42"/>
      <c r="L121" s="46"/>
      <c r="M121" s="236"/>
      <c r="N121" s="237"/>
      <c r="O121" s="87"/>
      <c r="P121" s="87"/>
      <c r="Q121" s="87"/>
      <c r="R121" s="87"/>
      <c r="S121" s="87"/>
      <c r="T121" s="88"/>
      <c r="U121" s="40"/>
      <c r="V121" s="40"/>
      <c r="W121" s="40"/>
      <c r="X121" s="40"/>
      <c r="Y121" s="40"/>
      <c r="Z121" s="40"/>
      <c r="AA121" s="40"/>
      <c r="AB121" s="40"/>
      <c r="AC121" s="40"/>
      <c r="AD121" s="40"/>
      <c r="AE121" s="40"/>
      <c r="AT121" s="19" t="s">
        <v>135</v>
      </c>
      <c r="AU121" s="19" t="s">
        <v>84</v>
      </c>
    </row>
    <row r="122" s="2" customFormat="1" ht="16.5" customHeight="1">
      <c r="A122" s="40"/>
      <c r="B122" s="41"/>
      <c r="C122" s="221" t="s">
        <v>227</v>
      </c>
      <c r="D122" s="221" t="s">
        <v>128</v>
      </c>
      <c r="E122" s="222" t="s">
        <v>1210</v>
      </c>
      <c r="F122" s="223" t="s">
        <v>1211</v>
      </c>
      <c r="G122" s="224" t="s">
        <v>384</v>
      </c>
      <c r="H122" s="225">
        <v>1</v>
      </c>
      <c r="I122" s="226"/>
      <c r="J122" s="227">
        <f>ROUND(I122*H122,2)</f>
        <v>0</v>
      </c>
      <c r="K122" s="223" t="s">
        <v>28</v>
      </c>
      <c r="L122" s="46"/>
      <c r="M122" s="228" t="s">
        <v>28</v>
      </c>
      <c r="N122" s="229" t="s">
        <v>47</v>
      </c>
      <c r="O122" s="87"/>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1203</v>
      </c>
      <c r="AT122" s="232" t="s">
        <v>128</v>
      </c>
      <c r="AU122" s="232" t="s">
        <v>84</v>
      </c>
      <c r="AY122" s="19" t="s">
        <v>126</v>
      </c>
      <c r="BE122" s="233">
        <f>IF(N122="základní",J122,0)</f>
        <v>0</v>
      </c>
      <c r="BF122" s="233">
        <f>IF(N122="snížená",J122,0)</f>
        <v>0</v>
      </c>
      <c r="BG122" s="233">
        <f>IF(N122="zákl. přenesená",J122,0)</f>
        <v>0</v>
      </c>
      <c r="BH122" s="233">
        <f>IF(N122="sníž. přenesená",J122,0)</f>
        <v>0</v>
      </c>
      <c r="BI122" s="233">
        <f>IF(N122="nulová",J122,0)</f>
        <v>0</v>
      </c>
      <c r="BJ122" s="19" t="s">
        <v>133</v>
      </c>
      <c r="BK122" s="233">
        <f>ROUND(I122*H122,2)</f>
        <v>0</v>
      </c>
      <c r="BL122" s="19" t="s">
        <v>1203</v>
      </c>
      <c r="BM122" s="232" t="s">
        <v>1212</v>
      </c>
    </row>
    <row r="123" s="2" customFormat="1">
      <c r="A123" s="40"/>
      <c r="B123" s="41"/>
      <c r="C123" s="42"/>
      <c r="D123" s="234" t="s">
        <v>135</v>
      </c>
      <c r="E123" s="42"/>
      <c r="F123" s="235" t="s">
        <v>1211</v>
      </c>
      <c r="G123" s="42"/>
      <c r="H123" s="42"/>
      <c r="I123" s="139"/>
      <c r="J123" s="42"/>
      <c r="K123" s="42"/>
      <c r="L123" s="46"/>
      <c r="M123" s="236"/>
      <c r="N123" s="237"/>
      <c r="O123" s="87"/>
      <c r="P123" s="87"/>
      <c r="Q123" s="87"/>
      <c r="R123" s="87"/>
      <c r="S123" s="87"/>
      <c r="T123" s="88"/>
      <c r="U123" s="40"/>
      <c r="V123" s="40"/>
      <c r="W123" s="40"/>
      <c r="X123" s="40"/>
      <c r="Y123" s="40"/>
      <c r="Z123" s="40"/>
      <c r="AA123" s="40"/>
      <c r="AB123" s="40"/>
      <c r="AC123" s="40"/>
      <c r="AD123" s="40"/>
      <c r="AE123" s="40"/>
      <c r="AT123" s="19" t="s">
        <v>135</v>
      </c>
      <c r="AU123" s="19" t="s">
        <v>84</v>
      </c>
    </row>
    <row r="124" s="13" customFormat="1">
      <c r="A124" s="13"/>
      <c r="B124" s="239"/>
      <c r="C124" s="240"/>
      <c r="D124" s="234" t="s">
        <v>139</v>
      </c>
      <c r="E124" s="241" t="s">
        <v>28</v>
      </c>
      <c r="F124" s="242" t="s">
        <v>1213</v>
      </c>
      <c r="G124" s="240"/>
      <c r="H124" s="241" t="s">
        <v>28</v>
      </c>
      <c r="I124" s="243"/>
      <c r="J124" s="240"/>
      <c r="K124" s="240"/>
      <c r="L124" s="244"/>
      <c r="M124" s="245"/>
      <c r="N124" s="246"/>
      <c r="O124" s="246"/>
      <c r="P124" s="246"/>
      <c r="Q124" s="246"/>
      <c r="R124" s="246"/>
      <c r="S124" s="246"/>
      <c r="T124" s="247"/>
      <c r="U124" s="13"/>
      <c r="V124" s="13"/>
      <c r="W124" s="13"/>
      <c r="X124" s="13"/>
      <c r="Y124" s="13"/>
      <c r="Z124" s="13"/>
      <c r="AA124" s="13"/>
      <c r="AB124" s="13"/>
      <c r="AC124" s="13"/>
      <c r="AD124" s="13"/>
      <c r="AE124" s="13"/>
      <c r="AT124" s="248" t="s">
        <v>139</v>
      </c>
      <c r="AU124" s="248" t="s">
        <v>84</v>
      </c>
      <c r="AV124" s="13" t="s">
        <v>82</v>
      </c>
      <c r="AW124" s="13" t="s">
        <v>35</v>
      </c>
      <c r="AX124" s="13" t="s">
        <v>74</v>
      </c>
      <c r="AY124" s="248" t="s">
        <v>126</v>
      </c>
    </row>
    <row r="125" s="13" customFormat="1">
      <c r="A125" s="13"/>
      <c r="B125" s="239"/>
      <c r="C125" s="240"/>
      <c r="D125" s="234" t="s">
        <v>139</v>
      </c>
      <c r="E125" s="241" t="s">
        <v>28</v>
      </c>
      <c r="F125" s="242" t="s">
        <v>1214</v>
      </c>
      <c r="G125" s="240"/>
      <c r="H125" s="241" t="s">
        <v>28</v>
      </c>
      <c r="I125" s="243"/>
      <c r="J125" s="240"/>
      <c r="K125" s="240"/>
      <c r="L125" s="244"/>
      <c r="M125" s="245"/>
      <c r="N125" s="246"/>
      <c r="O125" s="246"/>
      <c r="P125" s="246"/>
      <c r="Q125" s="246"/>
      <c r="R125" s="246"/>
      <c r="S125" s="246"/>
      <c r="T125" s="247"/>
      <c r="U125" s="13"/>
      <c r="V125" s="13"/>
      <c r="W125" s="13"/>
      <c r="X125" s="13"/>
      <c r="Y125" s="13"/>
      <c r="Z125" s="13"/>
      <c r="AA125" s="13"/>
      <c r="AB125" s="13"/>
      <c r="AC125" s="13"/>
      <c r="AD125" s="13"/>
      <c r="AE125" s="13"/>
      <c r="AT125" s="248" t="s">
        <v>139</v>
      </c>
      <c r="AU125" s="248" t="s">
        <v>84</v>
      </c>
      <c r="AV125" s="13" t="s">
        <v>82</v>
      </c>
      <c r="AW125" s="13" t="s">
        <v>35</v>
      </c>
      <c r="AX125" s="13" t="s">
        <v>74</v>
      </c>
      <c r="AY125" s="248" t="s">
        <v>126</v>
      </c>
    </row>
    <row r="126" s="13" customFormat="1">
      <c r="A126" s="13"/>
      <c r="B126" s="239"/>
      <c r="C126" s="240"/>
      <c r="D126" s="234" t="s">
        <v>139</v>
      </c>
      <c r="E126" s="241" t="s">
        <v>28</v>
      </c>
      <c r="F126" s="242" t="s">
        <v>1215</v>
      </c>
      <c r="G126" s="240"/>
      <c r="H126" s="241" t="s">
        <v>28</v>
      </c>
      <c r="I126" s="243"/>
      <c r="J126" s="240"/>
      <c r="K126" s="240"/>
      <c r="L126" s="244"/>
      <c r="M126" s="245"/>
      <c r="N126" s="246"/>
      <c r="O126" s="246"/>
      <c r="P126" s="246"/>
      <c r="Q126" s="246"/>
      <c r="R126" s="246"/>
      <c r="S126" s="246"/>
      <c r="T126" s="247"/>
      <c r="U126" s="13"/>
      <c r="V126" s="13"/>
      <c r="W126" s="13"/>
      <c r="X126" s="13"/>
      <c r="Y126" s="13"/>
      <c r="Z126" s="13"/>
      <c r="AA126" s="13"/>
      <c r="AB126" s="13"/>
      <c r="AC126" s="13"/>
      <c r="AD126" s="13"/>
      <c r="AE126" s="13"/>
      <c r="AT126" s="248" t="s">
        <v>139</v>
      </c>
      <c r="AU126" s="248" t="s">
        <v>84</v>
      </c>
      <c r="AV126" s="13" t="s">
        <v>82</v>
      </c>
      <c r="AW126" s="13" t="s">
        <v>35</v>
      </c>
      <c r="AX126" s="13" t="s">
        <v>74</v>
      </c>
      <c r="AY126" s="248" t="s">
        <v>126</v>
      </c>
    </row>
    <row r="127" s="14" customFormat="1">
      <c r="A127" s="14"/>
      <c r="B127" s="249"/>
      <c r="C127" s="250"/>
      <c r="D127" s="234" t="s">
        <v>139</v>
      </c>
      <c r="E127" s="251" t="s">
        <v>28</v>
      </c>
      <c r="F127" s="252" t="s">
        <v>82</v>
      </c>
      <c r="G127" s="250"/>
      <c r="H127" s="253">
        <v>1</v>
      </c>
      <c r="I127" s="254"/>
      <c r="J127" s="250"/>
      <c r="K127" s="250"/>
      <c r="L127" s="255"/>
      <c r="M127" s="256"/>
      <c r="N127" s="257"/>
      <c r="O127" s="257"/>
      <c r="P127" s="257"/>
      <c r="Q127" s="257"/>
      <c r="R127" s="257"/>
      <c r="S127" s="257"/>
      <c r="T127" s="258"/>
      <c r="U127" s="14"/>
      <c r="V127" s="14"/>
      <c r="W127" s="14"/>
      <c r="X127" s="14"/>
      <c r="Y127" s="14"/>
      <c r="Z127" s="14"/>
      <c r="AA127" s="14"/>
      <c r="AB127" s="14"/>
      <c r="AC127" s="14"/>
      <c r="AD127" s="14"/>
      <c r="AE127" s="14"/>
      <c r="AT127" s="259" t="s">
        <v>139</v>
      </c>
      <c r="AU127" s="259" t="s">
        <v>84</v>
      </c>
      <c r="AV127" s="14" t="s">
        <v>84</v>
      </c>
      <c r="AW127" s="14" t="s">
        <v>35</v>
      </c>
      <c r="AX127" s="14" t="s">
        <v>82</v>
      </c>
      <c r="AY127" s="259" t="s">
        <v>126</v>
      </c>
    </row>
    <row r="128" s="2" customFormat="1" ht="24" customHeight="1">
      <c r="A128" s="40"/>
      <c r="B128" s="41"/>
      <c r="C128" s="221" t="s">
        <v>233</v>
      </c>
      <c r="D128" s="221" t="s">
        <v>128</v>
      </c>
      <c r="E128" s="222" t="s">
        <v>1216</v>
      </c>
      <c r="F128" s="223" t="s">
        <v>1217</v>
      </c>
      <c r="G128" s="224" t="s">
        <v>384</v>
      </c>
      <c r="H128" s="225">
        <v>1</v>
      </c>
      <c r="I128" s="226"/>
      <c r="J128" s="227">
        <f>ROUND(I128*H128,2)</f>
        <v>0</v>
      </c>
      <c r="K128" s="223" t="s">
        <v>28</v>
      </c>
      <c r="L128" s="46"/>
      <c r="M128" s="228" t="s">
        <v>28</v>
      </c>
      <c r="N128" s="229" t="s">
        <v>47</v>
      </c>
      <c r="O128" s="87"/>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1203</v>
      </c>
      <c r="AT128" s="232" t="s">
        <v>128</v>
      </c>
      <c r="AU128" s="232" t="s">
        <v>84</v>
      </c>
      <c r="AY128" s="19" t="s">
        <v>126</v>
      </c>
      <c r="BE128" s="233">
        <f>IF(N128="základní",J128,0)</f>
        <v>0</v>
      </c>
      <c r="BF128" s="233">
        <f>IF(N128="snížená",J128,0)</f>
        <v>0</v>
      </c>
      <c r="BG128" s="233">
        <f>IF(N128="zákl. přenesená",J128,0)</f>
        <v>0</v>
      </c>
      <c r="BH128" s="233">
        <f>IF(N128="sníž. přenesená",J128,0)</f>
        <v>0</v>
      </c>
      <c r="BI128" s="233">
        <f>IF(N128="nulová",J128,0)</f>
        <v>0</v>
      </c>
      <c r="BJ128" s="19" t="s">
        <v>133</v>
      </c>
      <c r="BK128" s="233">
        <f>ROUND(I128*H128,2)</f>
        <v>0</v>
      </c>
      <c r="BL128" s="19" t="s">
        <v>1203</v>
      </c>
      <c r="BM128" s="232" t="s">
        <v>1218</v>
      </c>
    </row>
    <row r="129" s="2" customFormat="1">
      <c r="A129" s="40"/>
      <c r="B129" s="41"/>
      <c r="C129" s="42"/>
      <c r="D129" s="234" t="s">
        <v>135</v>
      </c>
      <c r="E129" s="42"/>
      <c r="F129" s="235" t="s">
        <v>1217</v>
      </c>
      <c r="G129" s="42"/>
      <c r="H129" s="42"/>
      <c r="I129" s="139"/>
      <c r="J129" s="42"/>
      <c r="K129" s="42"/>
      <c r="L129" s="46"/>
      <c r="M129" s="236"/>
      <c r="N129" s="237"/>
      <c r="O129" s="87"/>
      <c r="P129" s="87"/>
      <c r="Q129" s="87"/>
      <c r="R129" s="87"/>
      <c r="S129" s="87"/>
      <c r="T129" s="88"/>
      <c r="U129" s="40"/>
      <c r="V129" s="40"/>
      <c r="W129" s="40"/>
      <c r="X129" s="40"/>
      <c r="Y129" s="40"/>
      <c r="Z129" s="40"/>
      <c r="AA129" s="40"/>
      <c r="AB129" s="40"/>
      <c r="AC129" s="40"/>
      <c r="AD129" s="40"/>
      <c r="AE129" s="40"/>
      <c r="AT129" s="19" t="s">
        <v>135</v>
      </c>
      <c r="AU129" s="19" t="s">
        <v>84</v>
      </c>
    </row>
    <row r="130" s="2" customFormat="1" ht="16.5" customHeight="1">
      <c r="A130" s="40"/>
      <c r="B130" s="41"/>
      <c r="C130" s="221" t="s">
        <v>240</v>
      </c>
      <c r="D130" s="221" t="s">
        <v>128</v>
      </c>
      <c r="E130" s="222" t="s">
        <v>1219</v>
      </c>
      <c r="F130" s="223" t="s">
        <v>1220</v>
      </c>
      <c r="G130" s="224" t="s">
        <v>384</v>
      </c>
      <c r="H130" s="225">
        <v>1</v>
      </c>
      <c r="I130" s="226"/>
      <c r="J130" s="227">
        <f>ROUND(I130*H130,2)</f>
        <v>0</v>
      </c>
      <c r="K130" s="223" t="s">
        <v>28</v>
      </c>
      <c r="L130" s="46"/>
      <c r="M130" s="228" t="s">
        <v>28</v>
      </c>
      <c r="N130" s="229" t="s">
        <v>47</v>
      </c>
      <c r="O130" s="87"/>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1203</v>
      </c>
      <c r="AT130" s="232" t="s">
        <v>128</v>
      </c>
      <c r="AU130" s="232" t="s">
        <v>84</v>
      </c>
      <c r="AY130" s="19" t="s">
        <v>126</v>
      </c>
      <c r="BE130" s="233">
        <f>IF(N130="základní",J130,0)</f>
        <v>0</v>
      </c>
      <c r="BF130" s="233">
        <f>IF(N130="snížená",J130,0)</f>
        <v>0</v>
      </c>
      <c r="BG130" s="233">
        <f>IF(N130="zákl. přenesená",J130,0)</f>
        <v>0</v>
      </c>
      <c r="BH130" s="233">
        <f>IF(N130="sníž. přenesená",J130,0)</f>
        <v>0</v>
      </c>
      <c r="BI130" s="233">
        <f>IF(N130="nulová",J130,0)</f>
        <v>0</v>
      </c>
      <c r="BJ130" s="19" t="s">
        <v>133</v>
      </c>
      <c r="BK130" s="233">
        <f>ROUND(I130*H130,2)</f>
        <v>0</v>
      </c>
      <c r="BL130" s="19" t="s">
        <v>1203</v>
      </c>
      <c r="BM130" s="232" t="s">
        <v>1221</v>
      </c>
    </row>
    <row r="131" s="2" customFormat="1">
      <c r="A131" s="40"/>
      <c r="B131" s="41"/>
      <c r="C131" s="42"/>
      <c r="D131" s="234" t="s">
        <v>135</v>
      </c>
      <c r="E131" s="42"/>
      <c r="F131" s="235" t="s">
        <v>1222</v>
      </c>
      <c r="G131" s="42"/>
      <c r="H131" s="42"/>
      <c r="I131" s="139"/>
      <c r="J131" s="42"/>
      <c r="K131" s="42"/>
      <c r="L131" s="46"/>
      <c r="M131" s="236"/>
      <c r="N131" s="237"/>
      <c r="O131" s="87"/>
      <c r="P131" s="87"/>
      <c r="Q131" s="87"/>
      <c r="R131" s="87"/>
      <c r="S131" s="87"/>
      <c r="T131" s="88"/>
      <c r="U131" s="40"/>
      <c r="V131" s="40"/>
      <c r="W131" s="40"/>
      <c r="X131" s="40"/>
      <c r="Y131" s="40"/>
      <c r="Z131" s="40"/>
      <c r="AA131" s="40"/>
      <c r="AB131" s="40"/>
      <c r="AC131" s="40"/>
      <c r="AD131" s="40"/>
      <c r="AE131" s="40"/>
      <c r="AT131" s="19" t="s">
        <v>135</v>
      </c>
      <c r="AU131" s="19" t="s">
        <v>84</v>
      </c>
    </row>
    <row r="132" s="2" customFormat="1" ht="16.5" customHeight="1">
      <c r="A132" s="40"/>
      <c r="B132" s="41"/>
      <c r="C132" s="221" t="s">
        <v>247</v>
      </c>
      <c r="D132" s="221" t="s">
        <v>128</v>
      </c>
      <c r="E132" s="222" t="s">
        <v>1223</v>
      </c>
      <c r="F132" s="223" t="s">
        <v>1224</v>
      </c>
      <c r="G132" s="224" t="s">
        <v>384</v>
      </c>
      <c r="H132" s="225">
        <v>1</v>
      </c>
      <c r="I132" s="226"/>
      <c r="J132" s="227">
        <f>ROUND(I132*H132,2)</f>
        <v>0</v>
      </c>
      <c r="K132" s="223" t="s">
        <v>28</v>
      </c>
      <c r="L132" s="46"/>
      <c r="M132" s="228" t="s">
        <v>28</v>
      </c>
      <c r="N132" s="229" t="s">
        <v>47</v>
      </c>
      <c r="O132" s="87"/>
      <c r="P132" s="230">
        <f>O132*H132</f>
        <v>0</v>
      </c>
      <c r="Q132" s="230">
        <v>0</v>
      </c>
      <c r="R132" s="230">
        <f>Q132*H132</f>
        <v>0</v>
      </c>
      <c r="S132" s="230">
        <v>0</v>
      </c>
      <c r="T132" s="231">
        <f>S132*H132</f>
        <v>0</v>
      </c>
      <c r="U132" s="40"/>
      <c r="V132" s="40"/>
      <c r="W132" s="40"/>
      <c r="X132" s="40"/>
      <c r="Y132" s="40"/>
      <c r="Z132" s="40"/>
      <c r="AA132" s="40"/>
      <c r="AB132" s="40"/>
      <c r="AC132" s="40"/>
      <c r="AD132" s="40"/>
      <c r="AE132" s="40"/>
      <c r="AR132" s="232" t="s">
        <v>1203</v>
      </c>
      <c r="AT132" s="232" t="s">
        <v>128</v>
      </c>
      <c r="AU132" s="232" t="s">
        <v>84</v>
      </c>
      <c r="AY132" s="19" t="s">
        <v>126</v>
      </c>
      <c r="BE132" s="233">
        <f>IF(N132="základní",J132,0)</f>
        <v>0</v>
      </c>
      <c r="BF132" s="233">
        <f>IF(N132="snížená",J132,0)</f>
        <v>0</v>
      </c>
      <c r="BG132" s="233">
        <f>IF(N132="zákl. přenesená",J132,0)</f>
        <v>0</v>
      </c>
      <c r="BH132" s="233">
        <f>IF(N132="sníž. přenesená",J132,0)</f>
        <v>0</v>
      </c>
      <c r="BI132" s="233">
        <f>IF(N132="nulová",J132,0)</f>
        <v>0</v>
      </c>
      <c r="BJ132" s="19" t="s">
        <v>133</v>
      </c>
      <c r="BK132" s="233">
        <f>ROUND(I132*H132,2)</f>
        <v>0</v>
      </c>
      <c r="BL132" s="19" t="s">
        <v>1203</v>
      </c>
      <c r="BM132" s="232" t="s">
        <v>1225</v>
      </c>
    </row>
    <row r="133" s="2" customFormat="1">
      <c r="A133" s="40"/>
      <c r="B133" s="41"/>
      <c r="C133" s="42"/>
      <c r="D133" s="234" t="s">
        <v>135</v>
      </c>
      <c r="E133" s="42"/>
      <c r="F133" s="235" t="s">
        <v>1224</v>
      </c>
      <c r="G133" s="42"/>
      <c r="H133" s="42"/>
      <c r="I133" s="139"/>
      <c r="J133" s="42"/>
      <c r="K133" s="42"/>
      <c r="L133" s="46"/>
      <c r="M133" s="236"/>
      <c r="N133" s="237"/>
      <c r="O133" s="87"/>
      <c r="P133" s="87"/>
      <c r="Q133" s="87"/>
      <c r="R133" s="87"/>
      <c r="S133" s="87"/>
      <c r="T133" s="88"/>
      <c r="U133" s="40"/>
      <c r="V133" s="40"/>
      <c r="W133" s="40"/>
      <c r="X133" s="40"/>
      <c r="Y133" s="40"/>
      <c r="Z133" s="40"/>
      <c r="AA133" s="40"/>
      <c r="AB133" s="40"/>
      <c r="AC133" s="40"/>
      <c r="AD133" s="40"/>
      <c r="AE133" s="40"/>
      <c r="AT133" s="19" t="s">
        <v>135</v>
      </c>
      <c r="AU133" s="19" t="s">
        <v>84</v>
      </c>
    </row>
    <row r="134" s="2" customFormat="1" ht="24" customHeight="1">
      <c r="A134" s="40"/>
      <c r="B134" s="41"/>
      <c r="C134" s="221" t="s">
        <v>254</v>
      </c>
      <c r="D134" s="221" t="s">
        <v>128</v>
      </c>
      <c r="E134" s="222" t="s">
        <v>1226</v>
      </c>
      <c r="F134" s="223" t="s">
        <v>1227</v>
      </c>
      <c r="G134" s="224" t="s">
        <v>384</v>
      </c>
      <c r="H134" s="225">
        <v>1</v>
      </c>
      <c r="I134" s="226"/>
      <c r="J134" s="227">
        <f>ROUND(I134*H134,2)</f>
        <v>0</v>
      </c>
      <c r="K134" s="223" t="s">
        <v>28</v>
      </c>
      <c r="L134" s="46"/>
      <c r="M134" s="228" t="s">
        <v>28</v>
      </c>
      <c r="N134" s="229" t="s">
        <v>47</v>
      </c>
      <c r="O134" s="87"/>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1203</v>
      </c>
      <c r="AT134" s="232" t="s">
        <v>128</v>
      </c>
      <c r="AU134" s="232" t="s">
        <v>84</v>
      </c>
      <c r="AY134" s="19" t="s">
        <v>126</v>
      </c>
      <c r="BE134" s="233">
        <f>IF(N134="základní",J134,0)</f>
        <v>0</v>
      </c>
      <c r="BF134" s="233">
        <f>IF(N134="snížená",J134,0)</f>
        <v>0</v>
      </c>
      <c r="BG134" s="233">
        <f>IF(N134="zákl. přenesená",J134,0)</f>
        <v>0</v>
      </c>
      <c r="BH134" s="233">
        <f>IF(N134="sníž. přenesená",J134,0)</f>
        <v>0</v>
      </c>
      <c r="BI134" s="233">
        <f>IF(N134="nulová",J134,0)</f>
        <v>0</v>
      </c>
      <c r="BJ134" s="19" t="s">
        <v>133</v>
      </c>
      <c r="BK134" s="233">
        <f>ROUND(I134*H134,2)</f>
        <v>0</v>
      </c>
      <c r="BL134" s="19" t="s">
        <v>1203</v>
      </c>
      <c r="BM134" s="232" t="s">
        <v>1228</v>
      </c>
    </row>
    <row r="135" s="2" customFormat="1">
      <c r="A135" s="40"/>
      <c r="B135" s="41"/>
      <c r="C135" s="42"/>
      <c r="D135" s="234" t="s">
        <v>135</v>
      </c>
      <c r="E135" s="42"/>
      <c r="F135" s="235" t="s">
        <v>1227</v>
      </c>
      <c r="G135" s="42"/>
      <c r="H135" s="42"/>
      <c r="I135" s="139"/>
      <c r="J135" s="42"/>
      <c r="K135" s="42"/>
      <c r="L135" s="46"/>
      <c r="M135" s="236"/>
      <c r="N135" s="237"/>
      <c r="O135" s="87"/>
      <c r="P135" s="87"/>
      <c r="Q135" s="87"/>
      <c r="R135" s="87"/>
      <c r="S135" s="87"/>
      <c r="T135" s="88"/>
      <c r="U135" s="40"/>
      <c r="V135" s="40"/>
      <c r="W135" s="40"/>
      <c r="X135" s="40"/>
      <c r="Y135" s="40"/>
      <c r="Z135" s="40"/>
      <c r="AA135" s="40"/>
      <c r="AB135" s="40"/>
      <c r="AC135" s="40"/>
      <c r="AD135" s="40"/>
      <c r="AE135" s="40"/>
      <c r="AT135" s="19" t="s">
        <v>135</v>
      </c>
      <c r="AU135" s="19" t="s">
        <v>84</v>
      </c>
    </row>
    <row r="136" s="2" customFormat="1" ht="16.5" customHeight="1">
      <c r="A136" s="40"/>
      <c r="B136" s="41"/>
      <c r="C136" s="221" t="s">
        <v>262</v>
      </c>
      <c r="D136" s="221" t="s">
        <v>128</v>
      </c>
      <c r="E136" s="222" t="s">
        <v>1229</v>
      </c>
      <c r="F136" s="223" t="s">
        <v>1230</v>
      </c>
      <c r="G136" s="224" t="s">
        <v>384</v>
      </c>
      <c r="H136" s="225">
        <v>1</v>
      </c>
      <c r="I136" s="226"/>
      <c r="J136" s="227">
        <f>ROUND(I136*H136,2)</f>
        <v>0</v>
      </c>
      <c r="K136" s="223" t="s">
        <v>28</v>
      </c>
      <c r="L136" s="46"/>
      <c r="M136" s="228" t="s">
        <v>28</v>
      </c>
      <c r="N136" s="229" t="s">
        <v>47</v>
      </c>
      <c r="O136" s="87"/>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1203</v>
      </c>
      <c r="AT136" s="232" t="s">
        <v>128</v>
      </c>
      <c r="AU136" s="232" t="s">
        <v>84</v>
      </c>
      <c r="AY136" s="19" t="s">
        <v>126</v>
      </c>
      <c r="BE136" s="233">
        <f>IF(N136="základní",J136,0)</f>
        <v>0</v>
      </c>
      <c r="BF136" s="233">
        <f>IF(N136="snížená",J136,0)</f>
        <v>0</v>
      </c>
      <c r="BG136" s="233">
        <f>IF(N136="zákl. přenesená",J136,0)</f>
        <v>0</v>
      </c>
      <c r="BH136" s="233">
        <f>IF(N136="sníž. přenesená",J136,0)</f>
        <v>0</v>
      </c>
      <c r="BI136" s="233">
        <f>IF(N136="nulová",J136,0)</f>
        <v>0</v>
      </c>
      <c r="BJ136" s="19" t="s">
        <v>133</v>
      </c>
      <c r="BK136" s="233">
        <f>ROUND(I136*H136,2)</f>
        <v>0</v>
      </c>
      <c r="BL136" s="19" t="s">
        <v>1203</v>
      </c>
      <c r="BM136" s="232" t="s">
        <v>1231</v>
      </c>
    </row>
    <row r="137" s="2" customFormat="1">
      <c r="A137" s="40"/>
      <c r="B137" s="41"/>
      <c r="C137" s="42"/>
      <c r="D137" s="234" t="s">
        <v>135</v>
      </c>
      <c r="E137" s="42"/>
      <c r="F137" s="235" t="s">
        <v>1230</v>
      </c>
      <c r="G137" s="42"/>
      <c r="H137" s="42"/>
      <c r="I137" s="139"/>
      <c r="J137" s="42"/>
      <c r="K137" s="42"/>
      <c r="L137" s="46"/>
      <c r="M137" s="236"/>
      <c r="N137" s="237"/>
      <c r="O137" s="87"/>
      <c r="P137" s="87"/>
      <c r="Q137" s="87"/>
      <c r="R137" s="87"/>
      <c r="S137" s="87"/>
      <c r="T137" s="88"/>
      <c r="U137" s="40"/>
      <c r="V137" s="40"/>
      <c r="W137" s="40"/>
      <c r="X137" s="40"/>
      <c r="Y137" s="40"/>
      <c r="Z137" s="40"/>
      <c r="AA137" s="40"/>
      <c r="AB137" s="40"/>
      <c r="AC137" s="40"/>
      <c r="AD137" s="40"/>
      <c r="AE137" s="40"/>
      <c r="AT137" s="19" t="s">
        <v>135</v>
      </c>
      <c r="AU137" s="19" t="s">
        <v>84</v>
      </c>
    </row>
    <row r="138" s="2" customFormat="1" ht="16.5" customHeight="1">
      <c r="A138" s="40"/>
      <c r="B138" s="41"/>
      <c r="C138" s="221" t="s">
        <v>8</v>
      </c>
      <c r="D138" s="221" t="s">
        <v>128</v>
      </c>
      <c r="E138" s="222" t="s">
        <v>1232</v>
      </c>
      <c r="F138" s="223" t="s">
        <v>1233</v>
      </c>
      <c r="G138" s="224" t="s">
        <v>384</v>
      </c>
      <c r="H138" s="225">
        <v>1</v>
      </c>
      <c r="I138" s="226"/>
      <c r="J138" s="227">
        <f>ROUND(I138*H138,2)</f>
        <v>0</v>
      </c>
      <c r="K138" s="223" t="s">
        <v>28</v>
      </c>
      <c r="L138" s="46"/>
      <c r="M138" s="228" t="s">
        <v>28</v>
      </c>
      <c r="N138" s="229" t="s">
        <v>47</v>
      </c>
      <c r="O138" s="87"/>
      <c r="P138" s="230">
        <f>O138*H138</f>
        <v>0</v>
      </c>
      <c r="Q138" s="230">
        <v>0</v>
      </c>
      <c r="R138" s="230">
        <f>Q138*H138</f>
        <v>0</v>
      </c>
      <c r="S138" s="230">
        <v>0</v>
      </c>
      <c r="T138" s="231">
        <f>S138*H138</f>
        <v>0</v>
      </c>
      <c r="U138" s="40"/>
      <c r="V138" s="40"/>
      <c r="W138" s="40"/>
      <c r="X138" s="40"/>
      <c r="Y138" s="40"/>
      <c r="Z138" s="40"/>
      <c r="AA138" s="40"/>
      <c r="AB138" s="40"/>
      <c r="AC138" s="40"/>
      <c r="AD138" s="40"/>
      <c r="AE138" s="40"/>
      <c r="AR138" s="232" t="s">
        <v>1203</v>
      </c>
      <c r="AT138" s="232" t="s">
        <v>128</v>
      </c>
      <c r="AU138" s="232" t="s">
        <v>84</v>
      </c>
      <c r="AY138" s="19" t="s">
        <v>126</v>
      </c>
      <c r="BE138" s="233">
        <f>IF(N138="základní",J138,0)</f>
        <v>0</v>
      </c>
      <c r="BF138" s="233">
        <f>IF(N138="snížená",J138,0)</f>
        <v>0</v>
      </c>
      <c r="BG138" s="233">
        <f>IF(N138="zákl. přenesená",J138,0)</f>
        <v>0</v>
      </c>
      <c r="BH138" s="233">
        <f>IF(N138="sníž. přenesená",J138,0)</f>
        <v>0</v>
      </c>
      <c r="BI138" s="233">
        <f>IF(N138="nulová",J138,0)</f>
        <v>0</v>
      </c>
      <c r="BJ138" s="19" t="s">
        <v>133</v>
      </c>
      <c r="BK138" s="233">
        <f>ROUND(I138*H138,2)</f>
        <v>0</v>
      </c>
      <c r="BL138" s="19" t="s">
        <v>1203</v>
      </c>
      <c r="BM138" s="232" t="s">
        <v>1234</v>
      </c>
    </row>
    <row r="139" s="2" customFormat="1">
      <c r="A139" s="40"/>
      <c r="B139" s="41"/>
      <c r="C139" s="42"/>
      <c r="D139" s="234" t="s">
        <v>135</v>
      </c>
      <c r="E139" s="42"/>
      <c r="F139" s="235" t="s">
        <v>1233</v>
      </c>
      <c r="G139" s="42"/>
      <c r="H139" s="42"/>
      <c r="I139" s="139"/>
      <c r="J139" s="42"/>
      <c r="K139" s="42"/>
      <c r="L139" s="46"/>
      <c r="M139" s="236"/>
      <c r="N139" s="237"/>
      <c r="O139" s="87"/>
      <c r="P139" s="87"/>
      <c r="Q139" s="87"/>
      <c r="R139" s="87"/>
      <c r="S139" s="87"/>
      <c r="T139" s="88"/>
      <c r="U139" s="40"/>
      <c r="V139" s="40"/>
      <c r="W139" s="40"/>
      <c r="X139" s="40"/>
      <c r="Y139" s="40"/>
      <c r="Z139" s="40"/>
      <c r="AA139" s="40"/>
      <c r="AB139" s="40"/>
      <c r="AC139" s="40"/>
      <c r="AD139" s="40"/>
      <c r="AE139" s="40"/>
      <c r="AT139" s="19" t="s">
        <v>135</v>
      </c>
      <c r="AU139" s="19" t="s">
        <v>84</v>
      </c>
    </row>
    <row r="140" s="13" customFormat="1">
      <c r="A140" s="13"/>
      <c r="B140" s="239"/>
      <c r="C140" s="240"/>
      <c r="D140" s="234" t="s">
        <v>139</v>
      </c>
      <c r="E140" s="241" t="s">
        <v>28</v>
      </c>
      <c r="F140" s="242" t="s">
        <v>1235</v>
      </c>
      <c r="G140" s="240"/>
      <c r="H140" s="241" t="s">
        <v>28</v>
      </c>
      <c r="I140" s="243"/>
      <c r="J140" s="240"/>
      <c r="K140" s="240"/>
      <c r="L140" s="244"/>
      <c r="M140" s="245"/>
      <c r="N140" s="246"/>
      <c r="O140" s="246"/>
      <c r="P140" s="246"/>
      <c r="Q140" s="246"/>
      <c r="R140" s="246"/>
      <c r="S140" s="246"/>
      <c r="T140" s="247"/>
      <c r="U140" s="13"/>
      <c r="V140" s="13"/>
      <c r="W140" s="13"/>
      <c r="X140" s="13"/>
      <c r="Y140" s="13"/>
      <c r="Z140" s="13"/>
      <c r="AA140" s="13"/>
      <c r="AB140" s="13"/>
      <c r="AC140" s="13"/>
      <c r="AD140" s="13"/>
      <c r="AE140" s="13"/>
      <c r="AT140" s="248" t="s">
        <v>139</v>
      </c>
      <c r="AU140" s="248" t="s">
        <v>84</v>
      </c>
      <c r="AV140" s="13" t="s">
        <v>82</v>
      </c>
      <c r="AW140" s="13" t="s">
        <v>35</v>
      </c>
      <c r="AX140" s="13" t="s">
        <v>74</v>
      </c>
      <c r="AY140" s="248" t="s">
        <v>126</v>
      </c>
    </row>
    <row r="141" s="13" customFormat="1">
      <c r="A141" s="13"/>
      <c r="B141" s="239"/>
      <c r="C141" s="240"/>
      <c r="D141" s="234" t="s">
        <v>139</v>
      </c>
      <c r="E141" s="241" t="s">
        <v>28</v>
      </c>
      <c r="F141" s="242" t="s">
        <v>1236</v>
      </c>
      <c r="G141" s="240"/>
      <c r="H141" s="241" t="s">
        <v>28</v>
      </c>
      <c r="I141" s="243"/>
      <c r="J141" s="240"/>
      <c r="K141" s="240"/>
      <c r="L141" s="244"/>
      <c r="M141" s="245"/>
      <c r="N141" s="246"/>
      <c r="O141" s="246"/>
      <c r="P141" s="246"/>
      <c r="Q141" s="246"/>
      <c r="R141" s="246"/>
      <c r="S141" s="246"/>
      <c r="T141" s="247"/>
      <c r="U141" s="13"/>
      <c r="V141" s="13"/>
      <c r="W141" s="13"/>
      <c r="X141" s="13"/>
      <c r="Y141" s="13"/>
      <c r="Z141" s="13"/>
      <c r="AA141" s="13"/>
      <c r="AB141" s="13"/>
      <c r="AC141" s="13"/>
      <c r="AD141" s="13"/>
      <c r="AE141" s="13"/>
      <c r="AT141" s="248" t="s">
        <v>139</v>
      </c>
      <c r="AU141" s="248" t="s">
        <v>84</v>
      </c>
      <c r="AV141" s="13" t="s">
        <v>82</v>
      </c>
      <c r="AW141" s="13" t="s">
        <v>35</v>
      </c>
      <c r="AX141" s="13" t="s">
        <v>74</v>
      </c>
      <c r="AY141" s="248" t="s">
        <v>126</v>
      </c>
    </row>
    <row r="142" s="13" customFormat="1">
      <c r="A142" s="13"/>
      <c r="B142" s="239"/>
      <c r="C142" s="240"/>
      <c r="D142" s="234" t="s">
        <v>139</v>
      </c>
      <c r="E142" s="241" t="s">
        <v>28</v>
      </c>
      <c r="F142" s="242" t="s">
        <v>1237</v>
      </c>
      <c r="G142" s="240"/>
      <c r="H142" s="241" t="s">
        <v>28</v>
      </c>
      <c r="I142" s="243"/>
      <c r="J142" s="240"/>
      <c r="K142" s="240"/>
      <c r="L142" s="244"/>
      <c r="M142" s="245"/>
      <c r="N142" s="246"/>
      <c r="O142" s="246"/>
      <c r="P142" s="246"/>
      <c r="Q142" s="246"/>
      <c r="R142" s="246"/>
      <c r="S142" s="246"/>
      <c r="T142" s="247"/>
      <c r="U142" s="13"/>
      <c r="V142" s="13"/>
      <c r="W142" s="13"/>
      <c r="X142" s="13"/>
      <c r="Y142" s="13"/>
      <c r="Z142" s="13"/>
      <c r="AA142" s="13"/>
      <c r="AB142" s="13"/>
      <c r="AC142" s="13"/>
      <c r="AD142" s="13"/>
      <c r="AE142" s="13"/>
      <c r="AT142" s="248" t="s">
        <v>139</v>
      </c>
      <c r="AU142" s="248" t="s">
        <v>84</v>
      </c>
      <c r="AV142" s="13" t="s">
        <v>82</v>
      </c>
      <c r="AW142" s="13" t="s">
        <v>35</v>
      </c>
      <c r="AX142" s="13" t="s">
        <v>74</v>
      </c>
      <c r="AY142" s="248" t="s">
        <v>126</v>
      </c>
    </row>
    <row r="143" s="13" customFormat="1">
      <c r="A143" s="13"/>
      <c r="B143" s="239"/>
      <c r="C143" s="240"/>
      <c r="D143" s="234" t="s">
        <v>139</v>
      </c>
      <c r="E143" s="241" t="s">
        <v>28</v>
      </c>
      <c r="F143" s="242" t="s">
        <v>1238</v>
      </c>
      <c r="G143" s="240"/>
      <c r="H143" s="241" t="s">
        <v>28</v>
      </c>
      <c r="I143" s="243"/>
      <c r="J143" s="240"/>
      <c r="K143" s="240"/>
      <c r="L143" s="244"/>
      <c r="M143" s="245"/>
      <c r="N143" s="246"/>
      <c r="O143" s="246"/>
      <c r="P143" s="246"/>
      <c r="Q143" s="246"/>
      <c r="R143" s="246"/>
      <c r="S143" s="246"/>
      <c r="T143" s="247"/>
      <c r="U143" s="13"/>
      <c r="V143" s="13"/>
      <c r="W143" s="13"/>
      <c r="X143" s="13"/>
      <c r="Y143" s="13"/>
      <c r="Z143" s="13"/>
      <c r="AA143" s="13"/>
      <c r="AB143" s="13"/>
      <c r="AC143" s="13"/>
      <c r="AD143" s="13"/>
      <c r="AE143" s="13"/>
      <c r="AT143" s="248" t="s">
        <v>139</v>
      </c>
      <c r="AU143" s="248" t="s">
        <v>84</v>
      </c>
      <c r="AV143" s="13" t="s">
        <v>82</v>
      </c>
      <c r="AW143" s="13" t="s">
        <v>35</v>
      </c>
      <c r="AX143" s="13" t="s">
        <v>74</v>
      </c>
      <c r="AY143" s="248" t="s">
        <v>126</v>
      </c>
    </row>
    <row r="144" s="13" customFormat="1">
      <c r="A144" s="13"/>
      <c r="B144" s="239"/>
      <c r="C144" s="240"/>
      <c r="D144" s="234" t="s">
        <v>139</v>
      </c>
      <c r="E144" s="241" t="s">
        <v>28</v>
      </c>
      <c r="F144" s="242" t="s">
        <v>1239</v>
      </c>
      <c r="G144" s="240"/>
      <c r="H144" s="241" t="s">
        <v>28</v>
      </c>
      <c r="I144" s="243"/>
      <c r="J144" s="240"/>
      <c r="K144" s="240"/>
      <c r="L144" s="244"/>
      <c r="M144" s="245"/>
      <c r="N144" s="246"/>
      <c r="O144" s="246"/>
      <c r="P144" s="246"/>
      <c r="Q144" s="246"/>
      <c r="R144" s="246"/>
      <c r="S144" s="246"/>
      <c r="T144" s="247"/>
      <c r="U144" s="13"/>
      <c r="V144" s="13"/>
      <c r="W144" s="13"/>
      <c r="X144" s="13"/>
      <c r="Y144" s="13"/>
      <c r="Z144" s="13"/>
      <c r="AA144" s="13"/>
      <c r="AB144" s="13"/>
      <c r="AC144" s="13"/>
      <c r="AD144" s="13"/>
      <c r="AE144" s="13"/>
      <c r="AT144" s="248" t="s">
        <v>139</v>
      </c>
      <c r="AU144" s="248" t="s">
        <v>84</v>
      </c>
      <c r="AV144" s="13" t="s">
        <v>82</v>
      </c>
      <c r="AW144" s="13" t="s">
        <v>35</v>
      </c>
      <c r="AX144" s="13" t="s">
        <v>74</v>
      </c>
      <c r="AY144" s="248" t="s">
        <v>126</v>
      </c>
    </row>
    <row r="145" s="14" customFormat="1">
      <c r="A145" s="14"/>
      <c r="B145" s="249"/>
      <c r="C145" s="250"/>
      <c r="D145" s="234" t="s">
        <v>139</v>
      </c>
      <c r="E145" s="251" t="s">
        <v>28</v>
      </c>
      <c r="F145" s="252" t="s">
        <v>82</v>
      </c>
      <c r="G145" s="250"/>
      <c r="H145" s="253">
        <v>1</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139</v>
      </c>
      <c r="AU145" s="259" t="s">
        <v>84</v>
      </c>
      <c r="AV145" s="14" t="s">
        <v>84</v>
      </c>
      <c r="AW145" s="14" t="s">
        <v>35</v>
      </c>
      <c r="AX145" s="14" t="s">
        <v>82</v>
      </c>
      <c r="AY145" s="259" t="s">
        <v>126</v>
      </c>
    </row>
    <row r="146" s="2" customFormat="1" ht="16.5" customHeight="1">
      <c r="A146" s="40"/>
      <c r="B146" s="41"/>
      <c r="C146" s="221" t="s">
        <v>276</v>
      </c>
      <c r="D146" s="221" t="s">
        <v>128</v>
      </c>
      <c r="E146" s="222" t="s">
        <v>1240</v>
      </c>
      <c r="F146" s="223" t="s">
        <v>1241</v>
      </c>
      <c r="G146" s="224" t="s">
        <v>384</v>
      </c>
      <c r="H146" s="225">
        <v>1</v>
      </c>
      <c r="I146" s="226"/>
      <c r="J146" s="227">
        <f>ROUND(I146*H146,2)</f>
        <v>0</v>
      </c>
      <c r="K146" s="223" t="s">
        <v>28</v>
      </c>
      <c r="L146" s="46"/>
      <c r="M146" s="228" t="s">
        <v>28</v>
      </c>
      <c r="N146" s="229" t="s">
        <v>47</v>
      </c>
      <c r="O146" s="87"/>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1203</v>
      </c>
      <c r="AT146" s="232" t="s">
        <v>128</v>
      </c>
      <c r="AU146" s="232" t="s">
        <v>84</v>
      </c>
      <c r="AY146" s="19" t="s">
        <v>126</v>
      </c>
      <c r="BE146" s="233">
        <f>IF(N146="základní",J146,0)</f>
        <v>0</v>
      </c>
      <c r="BF146" s="233">
        <f>IF(N146="snížená",J146,0)</f>
        <v>0</v>
      </c>
      <c r="BG146" s="233">
        <f>IF(N146="zákl. přenesená",J146,0)</f>
        <v>0</v>
      </c>
      <c r="BH146" s="233">
        <f>IF(N146="sníž. přenesená",J146,0)</f>
        <v>0</v>
      </c>
      <c r="BI146" s="233">
        <f>IF(N146="nulová",J146,0)</f>
        <v>0</v>
      </c>
      <c r="BJ146" s="19" t="s">
        <v>133</v>
      </c>
      <c r="BK146" s="233">
        <f>ROUND(I146*H146,2)</f>
        <v>0</v>
      </c>
      <c r="BL146" s="19" t="s">
        <v>1203</v>
      </c>
      <c r="BM146" s="232" t="s">
        <v>1242</v>
      </c>
    </row>
    <row r="147" s="2" customFormat="1">
      <c r="A147" s="40"/>
      <c r="B147" s="41"/>
      <c r="C147" s="42"/>
      <c r="D147" s="234" t="s">
        <v>135</v>
      </c>
      <c r="E147" s="42"/>
      <c r="F147" s="235" t="s">
        <v>1241</v>
      </c>
      <c r="G147" s="42"/>
      <c r="H147" s="42"/>
      <c r="I147" s="139"/>
      <c r="J147" s="42"/>
      <c r="K147" s="42"/>
      <c r="L147" s="46"/>
      <c r="M147" s="236"/>
      <c r="N147" s="237"/>
      <c r="O147" s="87"/>
      <c r="P147" s="87"/>
      <c r="Q147" s="87"/>
      <c r="R147" s="87"/>
      <c r="S147" s="87"/>
      <c r="T147" s="88"/>
      <c r="U147" s="40"/>
      <c r="V147" s="40"/>
      <c r="W147" s="40"/>
      <c r="X147" s="40"/>
      <c r="Y147" s="40"/>
      <c r="Z147" s="40"/>
      <c r="AA147" s="40"/>
      <c r="AB147" s="40"/>
      <c r="AC147" s="40"/>
      <c r="AD147" s="40"/>
      <c r="AE147" s="40"/>
      <c r="AT147" s="19" t="s">
        <v>135</v>
      </c>
      <c r="AU147" s="19" t="s">
        <v>84</v>
      </c>
    </row>
    <row r="148" s="13" customFormat="1">
      <c r="A148" s="13"/>
      <c r="B148" s="239"/>
      <c r="C148" s="240"/>
      <c r="D148" s="234" t="s">
        <v>139</v>
      </c>
      <c r="E148" s="241" t="s">
        <v>28</v>
      </c>
      <c r="F148" s="242" t="s">
        <v>1235</v>
      </c>
      <c r="G148" s="240"/>
      <c r="H148" s="241" t="s">
        <v>28</v>
      </c>
      <c r="I148" s="243"/>
      <c r="J148" s="240"/>
      <c r="K148" s="240"/>
      <c r="L148" s="244"/>
      <c r="M148" s="245"/>
      <c r="N148" s="246"/>
      <c r="O148" s="246"/>
      <c r="P148" s="246"/>
      <c r="Q148" s="246"/>
      <c r="R148" s="246"/>
      <c r="S148" s="246"/>
      <c r="T148" s="247"/>
      <c r="U148" s="13"/>
      <c r="V148" s="13"/>
      <c r="W148" s="13"/>
      <c r="X148" s="13"/>
      <c r="Y148" s="13"/>
      <c r="Z148" s="13"/>
      <c r="AA148" s="13"/>
      <c r="AB148" s="13"/>
      <c r="AC148" s="13"/>
      <c r="AD148" s="13"/>
      <c r="AE148" s="13"/>
      <c r="AT148" s="248" t="s">
        <v>139</v>
      </c>
      <c r="AU148" s="248" t="s">
        <v>84</v>
      </c>
      <c r="AV148" s="13" t="s">
        <v>82</v>
      </c>
      <c r="AW148" s="13" t="s">
        <v>35</v>
      </c>
      <c r="AX148" s="13" t="s">
        <v>74</v>
      </c>
      <c r="AY148" s="248" t="s">
        <v>126</v>
      </c>
    </row>
    <row r="149" s="13" customFormat="1">
      <c r="A149" s="13"/>
      <c r="B149" s="239"/>
      <c r="C149" s="240"/>
      <c r="D149" s="234" t="s">
        <v>139</v>
      </c>
      <c r="E149" s="241" t="s">
        <v>28</v>
      </c>
      <c r="F149" s="242" t="s">
        <v>1243</v>
      </c>
      <c r="G149" s="240"/>
      <c r="H149" s="241" t="s">
        <v>28</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139</v>
      </c>
      <c r="AU149" s="248" t="s">
        <v>84</v>
      </c>
      <c r="AV149" s="13" t="s">
        <v>82</v>
      </c>
      <c r="AW149" s="13" t="s">
        <v>35</v>
      </c>
      <c r="AX149" s="13" t="s">
        <v>74</v>
      </c>
      <c r="AY149" s="248" t="s">
        <v>126</v>
      </c>
    </row>
    <row r="150" s="13" customFormat="1">
      <c r="A150" s="13"/>
      <c r="B150" s="239"/>
      <c r="C150" s="240"/>
      <c r="D150" s="234" t="s">
        <v>139</v>
      </c>
      <c r="E150" s="241" t="s">
        <v>28</v>
      </c>
      <c r="F150" s="242" t="s">
        <v>1244</v>
      </c>
      <c r="G150" s="240"/>
      <c r="H150" s="241" t="s">
        <v>28</v>
      </c>
      <c r="I150" s="243"/>
      <c r="J150" s="240"/>
      <c r="K150" s="240"/>
      <c r="L150" s="244"/>
      <c r="M150" s="245"/>
      <c r="N150" s="246"/>
      <c r="O150" s="246"/>
      <c r="P150" s="246"/>
      <c r="Q150" s="246"/>
      <c r="R150" s="246"/>
      <c r="S150" s="246"/>
      <c r="T150" s="247"/>
      <c r="U150" s="13"/>
      <c r="V150" s="13"/>
      <c r="W150" s="13"/>
      <c r="X150" s="13"/>
      <c r="Y150" s="13"/>
      <c r="Z150" s="13"/>
      <c r="AA150" s="13"/>
      <c r="AB150" s="13"/>
      <c r="AC150" s="13"/>
      <c r="AD150" s="13"/>
      <c r="AE150" s="13"/>
      <c r="AT150" s="248" t="s">
        <v>139</v>
      </c>
      <c r="AU150" s="248" t="s">
        <v>84</v>
      </c>
      <c r="AV150" s="13" t="s">
        <v>82</v>
      </c>
      <c r="AW150" s="13" t="s">
        <v>35</v>
      </c>
      <c r="AX150" s="13" t="s">
        <v>74</v>
      </c>
      <c r="AY150" s="248" t="s">
        <v>126</v>
      </c>
    </row>
    <row r="151" s="14" customFormat="1">
      <c r="A151" s="14"/>
      <c r="B151" s="249"/>
      <c r="C151" s="250"/>
      <c r="D151" s="234" t="s">
        <v>139</v>
      </c>
      <c r="E151" s="251" t="s">
        <v>28</v>
      </c>
      <c r="F151" s="252" t="s">
        <v>82</v>
      </c>
      <c r="G151" s="250"/>
      <c r="H151" s="253">
        <v>1</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139</v>
      </c>
      <c r="AU151" s="259" t="s">
        <v>84</v>
      </c>
      <c r="AV151" s="14" t="s">
        <v>84</v>
      </c>
      <c r="AW151" s="14" t="s">
        <v>35</v>
      </c>
      <c r="AX151" s="14" t="s">
        <v>82</v>
      </c>
      <c r="AY151" s="259" t="s">
        <v>126</v>
      </c>
    </row>
    <row r="152" s="2" customFormat="1" ht="16.5" customHeight="1">
      <c r="A152" s="40"/>
      <c r="B152" s="41"/>
      <c r="C152" s="221" t="s">
        <v>284</v>
      </c>
      <c r="D152" s="221" t="s">
        <v>128</v>
      </c>
      <c r="E152" s="222" t="s">
        <v>1245</v>
      </c>
      <c r="F152" s="223" t="s">
        <v>1246</v>
      </c>
      <c r="G152" s="224" t="s">
        <v>384</v>
      </c>
      <c r="H152" s="225">
        <v>1</v>
      </c>
      <c r="I152" s="226"/>
      <c r="J152" s="227">
        <f>ROUND(I152*H152,2)</f>
        <v>0</v>
      </c>
      <c r="K152" s="223" t="s">
        <v>28</v>
      </c>
      <c r="L152" s="46"/>
      <c r="M152" s="228" t="s">
        <v>28</v>
      </c>
      <c r="N152" s="229" t="s">
        <v>47</v>
      </c>
      <c r="O152" s="87"/>
      <c r="P152" s="230">
        <f>O152*H152</f>
        <v>0</v>
      </c>
      <c r="Q152" s="230">
        <v>0</v>
      </c>
      <c r="R152" s="230">
        <f>Q152*H152</f>
        <v>0</v>
      </c>
      <c r="S152" s="230">
        <v>0</v>
      </c>
      <c r="T152" s="231">
        <f>S152*H152</f>
        <v>0</v>
      </c>
      <c r="U152" s="40"/>
      <c r="V152" s="40"/>
      <c r="W152" s="40"/>
      <c r="X152" s="40"/>
      <c r="Y152" s="40"/>
      <c r="Z152" s="40"/>
      <c r="AA152" s="40"/>
      <c r="AB152" s="40"/>
      <c r="AC152" s="40"/>
      <c r="AD152" s="40"/>
      <c r="AE152" s="40"/>
      <c r="AR152" s="232" t="s">
        <v>1203</v>
      </c>
      <c r="AT152" s="232" t="s">
        <v>128</v>
      </c>
      <c r="AU152" s="232" t="s">
        <v>84</v>
      </c>
      <c r="AY152" s="19" t="s">
        <v>126</v>
      </c>
      <c r="BE152" s="233">
        <f>IF(N152="základní",J152,0)</f>
        <v>0</v>
      </c>
      <c r="BF152" s="233">
        <f>IF(N152="snížená",J152,0)</f>
        <v>0</v>
      </c>
      <c r="BG152" s="233">
        <f>IF(N152="zákl. přenesená",J152,0)</f>
        <v>0</v>
      </c>
      <c r="BH152" s="233">
        <f>IF(N152="sníž. přenesená",J152,0)</f>
        <v>0</v>
      </c>
      <c r="BI152" s="233">
        <f>IF(N152="nulová",J152,0)</f>
        <v>0</v>
      </c>
      <c r="BJ152" s="19" t="s">
        <v>133</v>
      </c>
      <c r="BK152" s="233">
        <f>ROUND(I152*H152,2)</f>
        <v>0</v>
      </c>
      <c r="BL152" s="19" t="s">
        <v>1203</v>
      </c>
      <c r="BM152" s="232" t="s">
        <v>1247</v>
      </c>
    </row>
    <row r="153" s="2" customFormat="1">
      <c r="A153" s="40"/>
      <c r="B153" s="41"/>
      <c r="C153" s="42"/>
      <c r="D153" s="234" t="s">
        <v>135</v>
      </c>
      <c r="E153" s="42"/>
      <c r="F153" s="235" t="s">
        <v>1246</v>
      </c>
      <c r="G153" s="42"/>
      <c r="H153" s="42"/>
      <c r="I153" s="139"/>
      <c r="J153" s="42"/>
      <c r="K153" s="42"/>
      <c r="L153" s="46"/>
      <c r="M153" s="236"/>
      <c r="N153" s="237"/>
      <c r="O153" s="87"/>
      <c r="P153" s="87"/>
      <c r="Q153" s="87"/>
      <c r="R153" s="87"/>
      <c r="S153" s="87"/>
      <c r="T153" s="88"/>
      <c r="U153" s="40"/>
      <c r="V153" s="40"/>
      <c r="W153" s="40"/>
      <c r="X153" s="40"/>
      <c r="Y153" s="40"/>
      <c r="Z153" s="40"/>
      <c r="AA153" s="40"/>
      <c r="AB153" s="40"/>
      <c r="AC153" s="40"/>
      <c r="AD153" s="40"/>
      <c r="AE153" s="40"/>
      <c r="AT153" s="19" t="s">
        <v>135</v>
      </c>
      <c r="AU153" s="19" t="s">
        <v>84</v>
      </c>
    </row>
    <row r="154" s="2" customFormat="1" ht="16.5" customHeight="1">
      <c r="A154" s="40"/>
      <c r="B154" s="41"/>
      <c r="C154" s="221" t="s">
        <v>175</v>
      </c>
      <c r="D154" s="221" t="s">
        <v>128</v>
      </c>
      <c r="E154" s="222" t="s">
        <v>1248</v>
      </c>
      <c r="F154" s="223" t="s">
        <v>1249</v>
      </c>
      <c r="G154" s="224" t="s">
        <v>384</v>
      </c>
      <c r="H154" s="225">
        <v>1</v>
      </c>
      <c r="I154" s="226"/>
      <c r="J154" s="227">
        <f>ROUND(I154*H154,2)</f>
        <v>0</v>
      </c>
      <c r="K154" s="223" t="s">
        <v>28</v>
      </c>
      <c r="L154" s="46"/>
      <c r="M154" s="228" t="s">
        <v>28</v>
      </c>
      <c r="N154" s="229" t="s">
        <v>47</v>
      </c>
      <c r="O154" s="87"/>
      <c r="P154" s="230">
        <f>O154*H154</f>
        <v>0</v>
      </c>
      <c r="Q154" s="230">
        <v>0</v>
      </c>
      <c r="R154" s="230">
        <f>Q154*H154</f>
        <v>0</v>
      </c>
      <c r="S154" s="230">
        <v>0</v>
      </c>
      <c r="T154" s="231">
        <f>S154*H154</f>
        <v>0</v>
      </c>
      <c r="U154" s="40"/>
      <c r="V154" s="40"/>
      <c r="W154" s="40"/>
      <c r="X154" s="40"/>
      <c r="Y154" s="40"/>
      <c r="Z154" s="40"/>
      <c r="AA154" s="40"/>
      <c r="AB154" s="40"/>
      <c r="AC154" s="40"/>
      <c r="AD154" s="40"/>
      <c r="AE154" s="40"/>
      <c r="AR154" s="232" t="s">
        <v>1203</v>
      </c>
      <c r="AT154" s="232" t="s">
        <v>128</v>
      </c>
      <c r="AU154" s="232" t="s">
        <v>84</v>
      </c>
      <c r="AY154" s="19" t="s">
        <v>126</v>
      </c>
      <c r="BE154" s="233">
        <f>IF(N154="základní",J154,0)</f>
        <v>0</v>
      </c>
      <c r="BF154" s="233">
        <f>IF(N154="snížená",J154,0)</f>
        <v>0</v>
      </c>
      <c r="BG154" s="233">
        <f>IF(N154="zákl. přenesená",J154,0)</f>
        <v>0</v>
      </c>
      <c r="BH154" s="233">
        <f>IF(N154="sníž. přenesená",J154,0)</f>
        <v>0</v>
      </c>
      <c r="BI154" s="233">
        <f>IF(N154="nulová",J154,0)</f>
        <v>0</v>
      </c>
      <c r="BJ154" s="19" t="s">
        <v>133</v>
      </c>
      <c r="BK154" s="233">
        <f>ROUND(I154*H154,2)</f>
        <v>0</v>
      </c>
      <c r="BL154" s="19" t="s">
        <v>1203</v>
      </c>
      <c r="BM154" s="232" t="s">
        <v>1250</v>
      </c>
    </row>
    <row r="155" s="2" customFormat="1">
      <c r="A155" s="40"/>
      <c r="B155" s="41"/>
      <c r="C155" s="42"/>
      <c r="D155" s="234" t="s">
        <v>135</v>
      </c>
      <c r="E155" s="42"/>
      <c r="F155" s="235" t="s">
        <v>1249</v>
      </c>
      <c r="G155" s="42"/>
      <c r="H155" s="42"/>
      <c r="I155" s="139"/>
      <c r="J155" s="42"/>
      <c r="K155" s="42"/>
      <c r="L155" s="46"/>
      <c r="M155" s="236"/>
      <c r="N155" s="237"/>
      <c r="O155" s="87"/>
      <c r="P155" s="87"/>
      <c r="Q155" s="87"/>
      <c r="R155" s="87"/>
      <c r="S155" s="87"/>
      <c r="T155" s="88"/>
      <c r="U155" s="40"/>
      <c r="V155" s="40"/>
      <c r="W155" s="40"/>
      <c r="X155" s="40"/>
      <c r="Y155" s="40"/>
      <c r="Z155" s="40"/>
      <c r="AA155" s="40"/>
      <c r="AB155" s="40"/>
      <c r="AC155" s="40"/>
      <c r="AD155" s="40"/>
      <c r="AE155" s="40"/>
      <c r="AT155" s="19" t="s">
        <v>135</v>
      </c>
      <c r="AU155" s="19" t="s">
        <v>84</v>
      </c>
    </row>
    <row r="156" s="13" customFormat="1">
      <c r="A156" s="13"/>
      <c r="B156" s="239"/>
      <c r="C156" s="240"/>
      <c r="D156" s="234" t="s">
        <v>139</v>
      </c>
      <c r="E156" s="241" t="s">
        <v>28</v>
      </c>
      <c r="F156" s="242" t="s">
        <v>1251</v>
      </c>
      <c r="G156" s="240"/>
      <c r="H156" s="241" t="s">
        <v>28</v>
      </c>
      <c r="I156" s="243"/>
      <c r="J156" s="240"/>
      <c r="K156" s="240"/>
      <c r="L156" s="244"/>
      <c r="M156" s="245"/>
      <c r="N156" s="246"/>
      <c r="O156" s="246"/>
      <c r="P156" s="246"/>
      <c r="Q156" s="246"/>
      <c r="R156" s="246"/>
      <c r="S156" s="246"/>
      <c r="T156" s="247"/>
      <c r="U156" s="13"/>
      <c r="V156" s="13"/>
      <c r="W156" s="13"/>
      <c r="X156" s="13"/>
      <c r="Y156" s="13"/>
      <c r="Z156" s="13"/>
      <c r="AA156" s="13"/>
      <c r="AB156" s="13"/>
      <c r="AC156" s="13"/>
      <c r="AD156" s="13"/>
      <c r="AE156" s="13"/>
      <c r="AT156" s="248" t="s">
        <v>139</v>
      </c>
      <c r="AU156" s="248" t="s">
        <v>84</v>
      </c>
      <c r="AV156" s="13" t="s">
        <v>82</v>
      </c>
      <c r="AW156" s="13" t="s">
        <v>35</v>
      </c>
      <c r="AX156" s="13" t="s">
        <v>74</v>
      </c>
      <c r="AY156" s="248" t="s">
        <v>126</v>
      </c>
    </row>
    <row r="157" s="13" customFormat="1">
      <c r="A157" s="13"/>
      <c r="B157" s="239"/>
      <c r="C157" s="240"/>
      <c r="D157" s="234" t="s">
        <v>139</v>
      </c>
      <c r="E157" s="241" t="s">
        <v>28</v>
      </c>
      <c r="F157" s="242" t="s">
        <v>1252</v>
      </c>
      <c r="G157" s="240"/>
      <c r="H157" s="241" t="s">
        <v>28</v>
      </c>
      <c r="I157" s="243"/>
      <c r="J157" s="240"/>
      <c r="K157" s="240"/>
      <c r="L157" s="244"/>
      <c r="M157" s="245"/>
      <c r="N157" s="246"/>
      <c r="O157" s="246"/>
      <c r="P157" s="246"/>
      <c r="Q157" s="246"/>
      <c r="R157" s="246"/>
      <c r="S157" s="246"/>
      <c r="T157" s="247"/>
      <c r="U157" s="13"/>
      <c r="V157" s="13"/>
      <c r="W157" s="13"/>
      <c r="X157" s="13"/>
      <c r="Y157" s="13"/>
      <c r="Z157" s="13"/>
      <c r="AA157" s="13"/>
      <c r="AB157" s="13"/>
      <c r="AC157" s="13"/>
      <c r="AD157" s="13"/>
      <c r="AE157" s="13"/>
      <c r="AT157" s="248" t="s">
        <v>139</v>
      </c>
      <c r="AU157" s="248" t="s">
        <v>84</v>
      </c>
      <c r="AV157" s="13" t="s">
        <v>82</v>
      </c>
      <c r="AW157" s="13" t="s">
        <v>35</v>
      </c>
      <c r="AX157" s="13" t="s">
        <v>74</v>
      </c>
      <c r="AY157" s="248" t="s">
        <v>126</v>
      </c>
    </row>
    <row r="158" s="13" customFormat="1">
      <c r="A158" s="13"/>
      <c r="B158" s="239"/>
      <c r="C158" s="240"/>
      <c r="D158" s="234" t="s">
        <v>139</v>
      </c>
      <c r="E158" s="241" t="s">
        <v>28</v>
      </c>
      <c r="F158" s="242" t="s">
        <v>1253</v>
      </c>
      <c r="G158" s="240"/>
      <c r="H158" s="241" t="s">
        <v>28</v>
      </c>
      <c r="I158" s="243"/>
      <c r="J158" s="240"/>
      <c r="K158" s="240"/>
      <c r="L158" s="244"/>
      <c r="M158" s="245"/>
      <c r="N158" s="246"/>
      <c r="O158" s="246"/>
      <c r="P158" s="246"/>
      <c r="Q158" s="246"/>
      <c r="R158" s="246"/>
      <c r="S158" s="246"/>
      <c r="T158" s="247"/>
      <c r="U158" s="13"/>
      <c r="V158" s="13"/>
      <c r="W158" s="13"/>
      <c r="X158" s="13"/>
      <c r="Y158" s="13"/>
      <c r="Z158" s="13"/>
      <c r="AA158" s="13"/>
      <c r="AB158" s="13"/>
      <c r="AC158" s="13"/>
      <c r="AD158" s="13"/>
      <c r="AE158" s="13"/>
      <c r="AT158" s="248" t="s">
        <v>139</v>
      </c>
      <c r="AU158" s="248" t="s">
        <v>84</v>
      </c>
      <c r="AV158" s="13" t="s">
        <v>82</v>
      </c>
      <c r="AW158" s="13" t="s">
        <v>35</v>
      </c>
      <c r="AX158" s="13" t="s">
        <v>74</v>
      </c>
      <c r="AY158" s="248" t="s">
        <v>126</v>
      </c>
    </row>
    <row r="159" s="14" customFormat="1">
      <c r="A159" s="14"/>
      <c r="B159" s="249"/>
      <c r="C159" s="250"/>
      <c r="D159" s="234" t="s">
        <v>139</v>
      </c>
      <c r="E159" s="251" t="s">
        <v>28</v>
      </c>
      <c r="F159" s="252" t="s">
        <v>82</v>
      </c>
      <c r="G159" s="250"/>
      <c r="H159" s="253">
        <v>1</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139</v>
      </c>
      <c r="AU159" s="259" t="s">
        <v>84</v>
      </c>
      <c r="AV159" s="14" t="s">
        <v>84</v>
      </c>
      <c r="AW159" s="14" t="s">
        <v>35</v>
      </c>
      <c r="AX159" s="14" t="s">
        <v>82</v>
      </c>
      <c r="AY159" s="259" t="s">
        <v>126</v>
      </c>
    </row>
    <row r="160" s="2" customFormat="1" ht="16.5" customHeight="1">
      <c r="A160" s="40"/>
      <c r="B160" s="41"/>
      <c r="C160" s="221" t="s">
        <v>297</v>
      </c>
      <c r="D160" s="221" t="s">
        <v>128</v>
      </c>
      <c r="E160" s="222" t="s">
        <v>1254</v>
      </c>
      <c r="F160" s="223" t="s">
        <v>1255</v>
      </c>
      <c r="G160" s="224" t="s">
        <v>384</v>
      </c>
      <c r="H160" s="225">
        <v>1</v>
      </c>
      <c r="I160" s="226"/>
      <c r="J160" s="227">
        <f>ROUND(I160*H160,2)</f>
        <v>0</v>
      </c>
      <c r="K160" s="223" t="s">
        <v>28</v>
      </c>
      <c r="L160" s="46"/>
      <c r="M160" s="228" t="s">
        <v>28</v>
      </c>
      <c r="N160" s="229" t="s">
        <v>47</v>
      </c>
      <c r="O160" s="87"/>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1203</v>
      </c>
      <c r="AT160" s="232" t="s">
        <v>128</v>
      </c>
      <c r="AU160" s="232" t="s">
        <v>84</v>
      </c>
      <c r="AY160" s="19" t="s">
        <v>126</v>
      </c>
      <c r="BE160" s="233">
        <f>IF(N160="základní",J160,0)</f>
        <v>0</v>
      </c>
      <c r="BF160" s="233">
        <f>IF(N160="snížená",J160,0)</f>
        <v>0</v>
      </c>
      <c r="BG160" s="233">
        <f>IF(N160="zákl. přenesená",J160,0)</f>
        <v>0</v>
      </c>
      <c r="BH160" s="233">
        <f>IF(N160="sníž. přenesená",J160,0)</f>
        <v>0</v>
      </c>
      <c r="BI160" s="233">
        <f>IF(N160="nulová",J160,0)</f>
        <v>0</v>
      </c>
      <c r="BJ160" s="19" t="s">
        <v>133</v>
      </c>
      <c r="BK160" s="233">
        <f>ROUND(I160*H160,2)</f>
        <v>0</v>
      </c>
      <c r="BL160" s="19" t="s">
        <v>1203</v>
      </c>
      <c r="BM160" s="232" t="s">
        <v>1256</v>
      </c>
    </row>
    <row r="161" s="2" customFormat="1">
      <c r="A161" s="40"/>
      <c r="B161" s="41"/>
      <c r="C161" s="42"/>
      <c r="D161" s="234" t="s">
        <v>135</v>
      </c>
      <c r="E161" s="42"/>
      <c r="F161" s="235" t="s">
        <v>1255</v>
      </c>
      <c r="G161" s="42"/>
      <c r="H161" s="42"/>
      <c r="I161" s="139"/>
      <c r="J161" s="42"/>
      <c r="K161" s="42"/>
      <c r="L161" s="46"/>
      <c r="M161" s="236"/>
      <c r="N161" s="237"/>
      <c r="O161" s="87"/>
      <c r="P161" s="87"/>
      <c r="Q161" s="87"/>
      <c r="R161" s="87"/>
      <c r="S161" s="87"/>
      <c r="T161" s="88"/>
      <c r="U161" s="40"/>
      <c r="V161" s="40"/>
      <c r="W161" s="40"/>
      <c r="X161" s="40"/>
      <c r="Y161" s="40"/>
      <c r="Z161" s="40"/>
      <c r="AA161" s="40"/>
      <c r="AB161" s="40"/>
      <c r="AC161" s="40"/>
      <c r="AD161" s="40"/>
      <c r="AE161" s="40"/>
      <c r="AT161" s="19" t="s">
        <v>135</v>
      </c>
      <c r="AU161" s="19" t="s">
        <v>84</v>
      </c>
    </row>
    <row r="162" s="2" customFormat="1" ht="16.5" customHeight="1">
      <c r="A162" s="40"/>
      <c r="B162" s="41"/>
      <c r="C162" s="221" t="s">
        <v>313</v>
      </c>
      <c r="D162" s="221" t="s">
        <v>128</v>
      </c>
      <c r="E162" s="222" t="s">
        <v>1257</v>
      </c>
      <c r="F162" s="223" t="s">
        <v>1258</v>
      </c>
      <c r="G162" s="224" t="s">
        <v>384</v>
      </c>
      <c r="H162" s="225">
        <v>1</v>
      </c>
      <c r="I162" s="226"/>
      <c r="J162" s="227">
        <f>ROUND(I162*H162,2)</f>
        <v>0</v>
      </c>
      <c r="K162" s="223" t="s">
        <v>28</v>
      </c>
      <c r="L162" s="46"/>
      <c r="M162" s="228" t="s">
        <v>28</v>
      </c>
      <c r="N162" s="229" t="s">
        <v>47</v>
      </c>
      <c r="O162" s="87"/>
      <c r="P162" s="230">
        <f>O162*H162</f>
        <v>0</v>
      </c>
      <c r="Q162" s="230">
        <v>0</v>
      </c>
      <c r="R162" s="230">
        <f>Q162*H162</f>
        <v>0</v>
      </c>
      <c r="S162" s="230">
        <v>0</v>
      </c>
      <c r="T162" s="231">
        <f>S162*H162</f>
        <v>0</v>
      </c>
      <c r="U162" s="40"/>
      <c r="V162" s="40"/>
      <c r="W162" s="40"/>
      <c r="X162" s="40"/>
      <c r="Y162" s="40"/>
      <c r="Z162" s="40"/>
      <c r="AA162" s="40"/>
      <c r="AB162" s="40"/>
      <c r="AC162" s="40"/>
      <c r="AD162" s="40"/>
      <c r="AE162" s="40"/>
      <c r="AR162" s="232" t="s">
        <v>1203</v>
      </c>
      <c r="AT162" s="232" t="s">
        <v>128</v>
      </c>
      <c r="AU162" s="232" t="s">
        <v>84</v>
      </c>
      <c r="AY162" s="19" t="s">
        <v>126</v>
      </c>
      <c r="BE162" s="233">
        <f>IF(N162="základní",J162,0)</f>
        <v>0</v>
      </c>
      <c r="BF162" s="233">
        <f>IF(N162="snížená",J162,0)</f>
        <v>0</v>
      </c>
      <c r="BG162" s="233">
        <f>IF(N162="zákl. přenesená",J162,0)</f>
        <v>0</v>
      </c>
      <c r="BH162" s="233">
        <f>IF(N162="sníž. přenesená",J162,0)</f>
        <v>0</v>
      </c>
      <c r="BI162" s="233">
        <f>IF(N162="nulová",J162,0)</f>
        <v>0</v>
      </c>
      <c r="BJ162" s="19" t="s">
        <v>133</v>
      </c>
      <c r="BK162" s="233">
        <f>ROUND(I162*H162,2)</f>
        <v>0</v>
      </c>
      <c r="BL162" s="19" t="s">
        <v>1203</v>
      </c>
      <c r="BM162" s="232" t="s">
        <v>1259</v>
      </c>
    </row>
    <row r="163" s="2" customFormat="1">
      <c r="A163" s="40"/>
      <c r="B163" s="41"/>
      <c r="C163" s="42"/>
      <c r="D163" s="234" t="s">
        <v>135</v>
      </c>
      <c r="E163" s="42"/>
      <c r="F163" s="235" t="s">
        <v>1258</v>
      </c>
      <c r="G163" s="42"/>
      <c r="H163" s="42"/>
      <c r="I163" s="139"/>
      <c r="J163" s="42"/>
      <c r="K163" s="42"/>
      <c r="L163" s="46"/>
      <c r="M163" s="236"/>
      <c r="N163" s="237"/>
      <c r="O163" s="87"/>
      <c r="P163" s="87"/>
      <c r="Q163" s="87"/>
      <c r="R163" s="87"/>
      <c r="S163" s="87"/>
      <c r="T163" s="88"/>
      <c r="U163" s="40"/>
      <c r="V163" s="40"/>
      <c r="W163" s="40"/>
      <c r="X163" s="40"/>
      <c r="Y163" s="40"/>
      <c r="Z163" s="40"/>
      <c r="AA163" s="40"/>
      <c r="AB163" s="40"/>
      <c r="AC163" s="40"/>
      <c r="AD163" s="40"/>
      <c r="AE163" s="40"/>
      <c r="AT163" s="19" t="s">
        <v>135</v>
      </c>
      <c r="AU163" s="19" t="s">
        <v>84</v>
      </c>
    </row>
    <row r="164" s="14" customFormat="1">
      <c r="A164" s="14"/>
      <c r="B164" s="249"/>
      <c r="C164" s="250"/>
      <c r="D164" s="234" t="s">
        <v>139</v>
      </c>
      <c r="E164" s="251" t="s">
        <v>28</v>
      </c>
      <c r="F164" s="252" t="s">
        <v>82</v>
      </c>
      <c r="G164" s="250"/>
      <c r="H164" s="253">
        <v>1</v>
      </c>
      <c r="I164" s="254"/>
      <c r="J164" s="250"/>
      <c r="K164" s="250"/>
      <c r="L164" s="255"/>
      <c r="M164" s="296"/>
      <c r="N164" s="297"/>
      <c r="O164" s="297"/>
      <c r="P164" s="297"/>
      <c r="Q164" s="297"/>
      <c r="R164" s="297"/>
      <c r="S164" s="297"/>
      <c r="T164" s="298"/>
      <c r="U164" s="14"/>
      <c r="V164" s="14"/>
      <c r="W164" s="14"/>
      <c r="X164" s="14"/>
      <c r="Y164" s="14"/>
      <c r="Z164" s="14"/>
      <c r="AA164" s="14"/>
      <c r="AB164" s="14"/>
      <c r="AC164" s="14"/>
      <c r="AD164" s="14"/>
      <c r="AE164" s="14"/>
      <c r="AT164" s="259" t="s">
        <v>139</v>
      </c>
      <c r="AU164" s="259" t="s">
        <v>84</v>
      </c>
      <c r="AV164" s="14" t="s">
        <v>84</v>
      </c>
      <c r="AW164" s="14" t="s">
        <v>35</v>
      </c>
      <c r="AX164" s="14" t="s">
        <v>82</v>
      </c>
      <c r="AY164" s="259" t="s">
        <v>126</v>
      </c>
    </row>
    <row r="165" s="2" customFormat="1" ht="6.96" customHeight="1">
      <c r="A165" s="40"/>
      <c r="B165" s="62"/>
      <c r="C165" s="63"/>
      <c r="D165" s="63"/>
      <c r="E165" s="63"/>
      <c r="F165" s="63"/>
      <c r="G165" s="63"/>
      <c r="H165" s="63"/>
      <c r="I165" s="169"/>
      <c r="J165" s="63"/>
      <c r="K165" s="63"/>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FGVKe7CLmDbAXVgXUiDqlOiFjPOBoS6/0SGHZhYIROHH4s+eXwQlzPiBOVvVVfmLsV0zbXmrBc14Qa6VsaqLXg==" hashValue="cPfW7nAzwM2aq37w/otjHWyzx/fDh6psCooaQZNbZt5ZcPgU7kBj1dqBBdCbuDN5ObrhpTtw3NM3qgzEXy9lLQ==" algorithmName="SHA-512" password="CC35"/>
  <autoFilter ref="C83:K16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99" customWidth="1"/>
    <col min="2" max="2" width="1.664063" style="299" customWidth="1"/>
    <col min="3" max="4" width="5" style="299" customWidth="1"/>
    <col min="5" max="5" width="11.67" style="299" customWidth="1"/>
    <col min="6" max="6" width="9.17" style="299" customWidth="1"/>
    <col min="7" max="7" width="5" style="299" customWidth="1"/>
    <col min="8" max="8" width="77.83" style="299" customWidth="1"/>
    <col min="9" max="10" width="20" style="299" customWidth="1"/>
    <col min="11" max="11" width="1.664063"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1260</v>
      </c>
      <c r="D3" s="304"/>
      <c r="E3" s="304"/>
      <c r="F3" s="304"/>
      <c r="G3" s="304"/>
      <c r="H3" s="304"/>
      <c r="I3" s="304"/>
      <c r="J3" s="304"/>
      <c r="K3" s="305"/>
    </row>
    <row r="4" s="1" customFormat="1" ht="25.5" customHeight="1">
      <c r="B4" s="306"/>
      <c r="C4" s="307" t="s">
        <v>1261</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1262</v>
      </c>
      <c r="D6" s="310"/>
      <c r="E6" s="310"/>
      <c r="F6" s="310"/>
      <c r="G6" s="310"/>
      <c r="H6" s="310"/>
      <c r="I6" s="310"/>
      <c r="J6" s="310"/>
      <c r="K6" s="308"/>
    </row>
    <row r="7" s="1" customFormat="1" ht="15" customHeight="1">
      <c r="B7" s="311"/>
      <c r="C7" s="310" t="s">
        <v>1263</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1264</v>
      </c>
      <c r="D9" s="310"/>
      <c r="E9" s="310"/>
      <c r="F9" s="310"/>
      <c r="G9" s="310"/>
      <c r="H9" s="310"/>
      <c r="I9" s="310"/>
      <c r="J9" s="310"/>
      <c r="K9" s="308"/>
    </row>
    <row r="10" s="1" customFormat="1" ht="15" customHeight="1">
      <c r="B10" s="311"/>
      <c r="C10" s="310"/>
      <c r="D10" s="310" t="s">
        <v>1265</v>
      </c>
      <c r="E10" s="310"/>
      <c r="F10" s="310"/>
      <c r="G10" s="310"/>
      <c r="H10" s="310"/>
      <c r="I10" s="310"/>
      <c r="J10" s="310"/>
      <c r="K10" s="308"/>
    </row>
    <row r="11" s="1" customFormat="1" ht="15" customHeight="1">
      <c r="B11" s="311"/>
      <c r="C11" s="312"/>
      <c r="D11" s="310" t="s">
        <v>1266</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1267</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1268</v>
      </c>
      <c r="E15" s="310"/>
      <c r="F15" s="310"/>
      <c r="G15" s="310"/>
      <c r="H15" s="310"/>
      <c r="I15" s="310"/>
      <c r="J15" s="310"/>
      <c r="K15" s="308"/>
    </row>
    <row r="16" s="1" customFormat="1" ht="15" customHeight="1">
      <c r="B16" s="311"/>
      <c r="C16" s="312"/>
      <c r="D16" s="310" t="s">
        <v>1269</v>
      </c>
      <c r="E16" s="310"/>
      <c r="F16" s="310"/>
      <c r="G16" s="310"/>
      <c r="H16" s="310"/>
      <c r="I16" s="310"/>
      <c r="J16" s="310"/>
      <c r="K16" s="308"/>
    </row>
    <row r="17" s="1" customFormat="1" ht="15" customHeight="1">
      <c r="B17" s="311"/>
      <c r="C17" s="312"/>
      <c r="D17" s="310" t="s">
        <v>1270</v>
      </c>
      <c r="E17" s="310"/>
      <c r="F17" s="310"/>
      <c r="G17" s="310"/>
      <c r="H17" s="310"/>
      <c r="I17" s="310"/>
      <c r="J17" s="310"/>
      <c r="K17" s="308"/>
    </row>
    <row r="18" s="1" customFormat="1" ht="15" customHeight="1">
      <c r="B18" s="311"/>
      <c r="C18" s="312"/>
      <c r="D18" s="312"/>
      <c r="E18" s="314" t="s">
        <v>81</v>
      </c>
      <c r="F18" s="310" t="s">
        <v>1271</v>
      </c>
      <c r="G18" s="310"/>
      <c r="H18" s="310"/>
      <c r="I18" s="310"/>
      <c r="J18" s="310"/>
      <c r="K18" s="308"/>
    </row>
    <row r="19" s="1" customFormat="1" ht="15" customHeight="1">
      <c r="B19" s="311"/>
      <c r="C19" s="312"/>
      <c r="D19" s="312"/>
      <c r="E19" s="314" t="s">
        <v>1272</v>
      </c>
      <c r="F19" s="310" t="s">
        <v>1273</v>
      </c>
      <c r="G19" s="310"/>
      <c r="H19" s="310"/>
      <c r="I19" s="310"/>
      <c r="J19" s="310"/>
      <c r="K19" s="308"/>
    </row>
    <row r="20" s="1" customFormat="1" ht="15" customHeight="1">
      <c r="B20" s="311"/>
      <c r="C20" s="312"/>
      <c r="D20" s="312"/>
      <c r="E20" s="314" t="s">
        <v>1274</v>
      </c>
      <c r="F20" s="310" t="s">
        <v>1275</v>
      </c>
      <c r="G20" s="310"/>
      <c r="H20" s="310"/>
      <c r="I20" s="310"/>
      <c r="J20" s="310"/>
      <c r="K20" s="308"/>
    </row>
    <row r="21" s="1" customFormat="1" ht="15" customHeight="1">
      <c r="B21" s="311"/>
      <c r="C21" s="312"/>
      <c r="D21" s="312"/>
      <c r="E21" s="314" t="s">
        <v>94</v>
      </c>
      <c r="F21" s="310" t="s">
        <v>1276</v>
      </c>
      <c r="G21" s="310"/>
      <c r="H21" s="310"/>
      <c r="I21" s="310"/>
      <c r="J21" s="310"/>
      <c r="K21" s="308"/>
    </row>
    <row r="22" s="1" customFormat="1" ht="15" customHeight="1">
      <c r="B22" s="311"/>
      <c r="C22" s="312"/>
      <c r="D22" s="312"/>
      <c r="E22" s="314" t="s">
        <v>1159</v>
      </c>
      <c r="F22" s="310" t="s">
        <v>1277</v>
      </c>
      <c r="G22" s="310"/>
      <c r="H22" s="310"/>
      <c r="I22" s="310"/>
      <c r="J22" s="310"/>
      <c r="K22" s="308"/>
    </row>
    <row r="23" s="1" customFormat="1" ht="15" customHeight="1">
      <c r="B23" s="311"/>
      <c r="C23" s="312"/>
      <c r="D23" s="312"/>
      <c r="E23" s="314" t="s">
        <v>1278</v>
      </c>
      <c r="F23" s="310" t="s">
        <v>1279</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1280</v>
      </c>
      <c r="D25" s="310"/>
      <c r="E25" s="310"/>
      <c r="F25" s="310"/>
      <c r="G25" s="310"/>
      <c r="H25" s="310"/>
      <c r="I25" s="310"/>
      <c r="J25" s="310"/>
      <c r="K25" s="308"/>
    </row>
    <row r="26" s="1" customFormat="1" ht="15" customHeight="1">
      <c r="B26" s="311"/>
      <c r="C26" s="310" t="s">
        <v>1281</v>
      </c>
      <c r="D26" s="310"/>
      <c r="E26" s="310"/>
      <c r="F26" s="310"/>
      <c r="G26" s="310"/>
      <c r="H26" s="310"/>
      <c r="I26" s="310"/>
      <c r="J26" s="310"/>
      <c r="K26" s="308"/>
    </row>
    <row r="27" s="1" customFormat="1" ht="15" customHeight="1">
      <c r="B27" s="311"/>
      <c r="C27" s="310"/>
      <c r="D27" s="310" t="s">
        <v>1282</v>
      </c>
      <c r="E27" s="310"/>
      <c r="F27" s="310"/>
      <c r="G27" s="310"/>
      <c r="H27" s="310"/>
      <c r="I27" s="310"/>
      <c r="J27" s="310"/>
      <c r="K27" s="308"/>
    </row>
    <row r="28" s="1" customFormat="1" ht="15" customHeight="1">
      <c r="B28" s="311"/>
      <c r="C28" s="312"/>
      <c r="D28" s="310" t="s">
        <v>1283</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1284</v>
      </c>
      <c r="E30" s="310"/>
      <c r="F30" s="310"/>
      <c r="G30" s="310"/>
      <c r="H30" s="310"/>
      <c r="I30" s="310"/>
      <c r="J30" s="310"/>
      <c r="K30" s="308"/>
    </row>
    <row r="31" s="1" customFormat="1" ht="15" customHeight="1">
      <c r="B31" s="311"/>
      <c r="C31" s="312"/>
      <c r="D31" s="310" t="s">
        <v>1285</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1286</v>
      </c>
      <c r="E33" s="310"/>
      <c r="F33" s="310"/>
      <c r="G33" s="310"/>
      <c r="H33" s="310"/>
      <c r="I33" s="310"/>
      <c r="J33" s="310"/>
      <c r="K33" s="308"/>
    </row>
    <row r="34" s="1" customFormat="1" ht="15" customHeight="1">
      <c r="B34" s="311"/>
      <c r="C34" s="312"/>
      <c r="D34" s="310" t="s">
        <v>1287</v>
      </c>
      <c r="E34" s="310"/>
      <c r="F34" s="310"/>
      <c r="G34" s="310"/>
      <c r="H34" s="310"/>
      <c r="I34" s="310"/>
      <c r="J34" s="310"/>
      <c r="K34" s="308"/>
    </row>
    <row r="35" s="1" customFormat="1" ht="15" customHeight="1">
      <c r="B35" s="311"/>
      <c r="C35" s="312"/>
      <c r="D35" s="310" t="s">
        <v>1288</v>
      </c>
      <c r="E35" s="310"/>
      <c r="F35" s="310"/>
      <c r="G35" s="310"/>
      <c r="H35" s="310"/>
      <c r="I35" s="310"/>
      <c r="J35" s="310"/>
      <c r="K35" s="308"/>
    </row>
    <row r="36" s="1" customFormat="1" ht="15" customHeight="1">
      <c r="B36" s="311"/>
      <c r="C36" s="312"/>
      <c r="D36" s="310"/>
      <c r="E36" s="313" t="s">
        <v>112</v>
      </c>
      <c r="F36" s="310"/>
      <c r="G36" s="310" t="s">
        <v>1289</v>
      </c>
      <c r="H36" s="310"/>
      <c r="I36" s="310"/>
      <c r="J36" s="310"/>
      <c r="K36" s="308"/>
    </row>
    <row r="37" s="1" customFormat="1" ht="30.75" customHeight="1">
      <c r="B37" s="311"/>
      <c r="C37" s="312"/>
      <c r="D37" s="310"/>
      <c r="E37" s="313" t="s">
        <v>1290</v>
      </c>
      <c r="F37" s="310"/>
      <c r="G37" s="310" t="s">
        <v>1291</v>
      </c>
      <c r="H37" s="310"/>
      <c r="I37" s="310"/>
      <c r="J37" s="310"/>
      <c r="K37" s="308"/>
    </row>
    <row r="38" s="1" customFormat="1" ht="15" customHeight="1">
      <c r="B38" s="311"/>
      <c r="C38" s="312"/>
      <c r="D38" s="310"/>
      <c r="E38" s="313" t="s">
        <v>55</v>
      </c>
      <c r="F38" s="310"/>
      <c r="G38" s="310" t="s">
        <v>1292</v>
      </c>
      <c r="H38" s="310"/>
      <c r="I38" s="310"/>
      <c r="J38" s="310"/>
      <c r="K38" s="308"/>
    </row>
    <row r="39" s="1" customFormat="1" ht="15" customHeight="1">
      <c r="B39" s="311"/>
      <c r="C39" s="312"/>
      <c r="D39" s="310"/>
      <c r="E39" s="313" t="s">
        <v>56</v>
      </c>
      <c r="F39" s="310"/>
      <c r="G39" s="310" t="s">
        <v>1293</v>
      </c>
      <c r="H39" s="310"/>
      <c r="I39" s="310"/>
      <c r="J39" s="310"/>
      <c r="K39" s="308"/>
    </row>
    <row r="40" s="1" customFormat="1" ht="15" customHeight="1">
      <c r="B40" s="311"/>
      <c r="C40" s="312"/>
      <c r="D40" s="310"/>
      <c r="E40" s="313" t="s">
        <v>113</v>
      </c>
      <c r="F40" s="310"/>
      <c r="G40" s="310" t="s">
        <v>1294</v>
      </c>
      <c r="H40" s="310"/>
      <c r="I40" s="310"/>
      <c r="J40" s="310"/>
      <c r="K40" s="308"/>
    </row>
    <row r="41" s="1" customFormat="1" ht="15" customHeight="1">
      <c r="B41" s="311"/>
      <c r="C41" s="312"/>
      <c r="D41" s="310"/>
      <c r="E41" s="313" t="s">
        <v>114</v>
      </c>
      <c r="F41" s="310"/>
      <c r="G41" s="310" t="s">
        <v>1295</v>
      </c>
      <c r="H41" s="310"/>
      <c r="I41" s="310"/>
      <c r="J41" s="310"/>
      <c r="K41" s="308"/>
    </row>
    <row r="42" s="1" customFormat="1" ht="15" customHeight="1">
      <c r="B42" s="311"/>
      <c r="C42" s="312"/>
      <c r="D42" s="310"/>
      <c r="E42" s="313" t="s">
        <v>1296</v>
      </c>
      <c r="F42" s="310"/>
      <c r="G42" s="310" t="s">
        <v>1297</v>
      </c>
      <c r="H42" s="310"/>
      <c r="I42" s="310"/>
      <c r="J42" s="310"/>
      <c r="K42" s="308"/>
    </row>
    <row r="43" s="1" customFormat="1" ht="15" customHeight="1">
      <c r="B43" s="311"/>
      <c r="C43" s="312"/>
      <c r="D43" s="310"/>
      <c r="E43" s="313"/>
      <c r="F43" s="310"/>
      <c r="G43" s="310" t="s">
        <v>1298</v>
      </c>
      <c r="H43" s="310"/>
      <c r="I43" s="310"/>
      <c r="J43" s="310"/>
      <c r="K43" s="308"/>
    </row>
    <row r="44" s="1" customFormat="1" ht="15" customHeight="1">
      <c r="B44" s="311"/>
      <c r="C44" s="312"/>
      <c r="D44" s="310"/>
      <c r="E44" s="313" t="s">
        <v>1299</v>
      </c>
      <c r="F44" s="310"/>
      <c r="G44" s="310" t="s">
        <v>1300</v>
      </c>
      <c r="H44" s="310"/>
      <c r="I44" s="310"/>
      <c r="J44" s="310"/>
      <c r="K44" s="308"/>
    </row>
    <row r="45" s="1" customFormat="1" ht="15" customHeight="1">
      <c r="B45" s="311"/>
      <c r="C45" s="312"/>
      <c r="D45" s="310"/>
      <c r="E45" s="313" t="s">
        <v>116</v>
      </c>
      <c r="F45" s="310"/>
      <c r="G45" s="310" t="s">
        <v>1301</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1302</v>
      </c>
      <c r="E47" s="310"/>
      <c r="F47" s="310"/>
      <c r="G47" s="310"/>
      <c r="H47" s="310"/>
      <c r="I47" s="310"/>
      <c r="J47" s="310"/>
      <c r="K47" s="308"/>
    </row>
    <row r="48" s="1" customFormat="1" ht="15" customHeight="1">
      <c r="B48" s="311"/>
      <c r="C48" s="312"/>
      <c r="D48" s="312"/>
      <c r="E48" s="310" t="s">
        <v>1303</v>
      </c>
      <c r="F48" s="310"/>
      <c r="G48" s="310"/>
      <c r="H48" s="310"/>
      <c r="I48" s="310"/>
      <c r="J48" s="310"/>
      <c r="K48" s="308"/>
    </row>
    <row r="49" s="1" customFormat="1" ht="15" customHeight="1">
      <c r="B49" s="311"/>
      <c r="C49" s="312"/>
      <c r="D49" s="312"/>
      <c r="E49" s="310" t="s">
        <v>1304</v>
      </c>
      <c r="F49" s="310"/>
      <c r="G49" s="310"/>
      <c r="H49" s="310"/>
      <c r="I49" s="310"/>
      <c r="J49" s="310"/>
      <c r="K49" s="308"/>
    </row>
    <row r="50" s="1" customFormat="1" ht="15" customHeight="1">
      <c r="B50" s="311"/>
      <c r="C50" s="312"/>
      <c r="D50" s="312"/>
      <c r="E50" s="310" t="s">
        <v>1305</v>
      </c>
      <c r="F50" s="310"/>
      <c r="G50" s="310"/>
      <c r="H50" s="310"/>
      <c r="I50" s="310"/>
      <c r="J50" s="310"/>
      <c r="K50" s="308"/>
    </row>
    <row r="51" s="1" customFormat="1" ht="15" customHeight="1">
      <c r="B51" s="311"/>
      <c r="C51" s="312"/>
      <c r="D51" s="310" t="s">
        <v>1306</v>
      </c>
      <c r="E51" s="310"/>
      <c r="F51" s="310"/>
      <c r="G51" s="310"/>
      <c r="H51" s="310"/>
      <c r="I51" s="310"/>
      <c r="J51" s="310"/>
      <c r="K51" s="308"/>
    </row>
    <row r="52" s="1" customFormat="1" ht="25.5" customHeight="1">
      <c r="B52" s="306"/>
      <c r="C52" s="307" t="s">
        <v>1307</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1308</v>
      </c>
      <c r="D54" s="310"/>
      <c r="E54" s="310"/>
      <c r="F54" s="310"/>
      <c r="G54" s="310"/>
      <c r="H54" s="310"/>
      <c r="I54" s="310"/>
      <c r="J54" s="310"/>
      <c r="K54" s="308"/>
    </row>
    <row r="55" s="1" customFormat="1" ht="15" customHeight="1">
      <c r="B55" s="306"/>
      <c r="C55" s="310" t="s">
        <v>1309</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1310</v>
      </c>
      <c r="D57" s="310"/>
      <c r="E57" s="310"/>
      <c r="F57" s="310"/>
      <c r="G57" s="310"/>
      <c r="H57" s="310"/>
      <c r="I57" s="310"/>
      <c r="J57" s="310"/>
      <c r="K57" s="308"/>
    </row>
    <row r="58" s="1" customFormat="1" ht="15" customHeight="1">
      <c r="B58" s="306"/>
      <c r="C58" s="312"/>
      <c r="D58" s="310" t="s">
        <v>1311</v>
      </c>
      <c r="E58" s="310"/>
      <c r="F58" s="310"/>
      <c r="G58" s="310"/>
      <c r="H58" s="310"/>
      <c r="I58" s="310"/>
      <c r="J58" s="310"/>
      <c r="K58" s="308"/>
    </row>
    <row r="59" s="1" customFormat="1" ht="15" customHeight="1">
      <c r="B59" s="306"/>
      <c r="C59" s="312"/>
      <c r="D59" s="310" t="s">
        <v>1312</v>
      </c>
      <c r="E59" s="310"/>
      <c r="F59" s="310"/>
      <c r="G59" s="310"/>
      <c r="H59" s="310"/>
      <c r="I59" s="310"/>
      <c r="J59" s="310"/>
      <c r="K59" s="308"/>
    </row>
    <row r="60" s="1" customFormat="1" ht="15" customHeight="1">
      <c r="B60" s="306"/>
      <c r="C60" s="312"/>
      <c r="D60" s="310" t="s">
        <v>1313</v>
      </c>
      <c r="E60" s="310"/>
      <c r="F60" s="310"/>
      <c r="G60" s="310"/>
      <c r="H60" s="310"/>
      <c r="I60" s="310"/>
      <c r="J60" s="310"/>
      <c r="K60" s="308"/>
    </row>
    <row r="61" s="1" customFormat="1" ht="15" customHeight="1">
      <c r="B61" s="306"/>
      <c r="C61" s="312"/>
      <c r="D61" s="310" t="s">
        <v>1314</v>
      </c>
      <c r="E61" s="310"/>
      <c r="F61" s="310"/>
      <c r="G61" s="310"/>
      <c r="H61" s="310"/>
      <c r="I61" s="310"/>
      <c r="J61" s="310"/>
      <c r="K61" s="308"/>
    </row>
    <row r="62" s="1" customFormat="1" ht="15" customHeight="1">
      <c r="B62" s="306"/>
      <c r="C62" s="312"/>
      <c r="D62" s="315" t="s">
        <v>1315</v>
      </c>
      <c r="E62" s="315"/>
      <c r="F62" s="315"/>
      <c r="G62" s="315"/>
      <c r="H62" s="315"/>
      <c r="I62" s="315"/>
      <c r="J62" s="315"/>
      <c r="K62" s="308"/>
    </row>
    <row r="63" s="1" customFormat="1" ht="15" customHeight="1">
      <c r="B63" s="306"/>
      <c r="C63" s="312"/>
      <c r="D63" s="310" t="s">
        <v>1316</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1317</v>
      </c>
      <c r="E65" s="310"/>
      <c r="F65" s="310"/>
      <c r="G65" s="310"/>
      <c r="H65" s="310"/>
      <c r="I65" s="310"/>
      <c r="J65" s="310"/>
      <c r="K65" s="308"/>
    </row>
    <row r="66" s="1" customFormat="1" ht="15" customHeight="1">
      <c r="B66" s="306"/>
      <c r="C66" s="312"/>
      <c r="D66" s="315" t="s">
        <v>1318</v>
      </c>
      <c r="E66" s="315"/>
      <c r="F66" s="315"/>
      <c r="G66" s="315"/>
      <c r="H66" s="315"/>
      <c r="I66" s="315"/>
      <c r="J66" s="315"/>
      <c r="K66" s="308"/>
    </row>
    <row r="67" s="1" customFormat="1" ht="15" customHeight="1">
      <c r="B67" s="306"/>
      <c r="C67" s="312"/>
      <c r="D67" s="310" t="s">
        <v>1319</v>
      </c>
      <c r="E67" s="310"/>
      <c r="F67" s="310"/>
      <c r="G67" s="310"/>
      <c r="H67" s="310"/>
      <c r="I67" s="310"/>
      <c r="J67" s="310"/>
      <c r="K67" s="308"/>
    </row>
    <row r="68" s="1" customFormat="1" ht="15" customHeight="1">
      <c r="B68" s="306"/>
      <c r="C68" s="312"/>
      <c r="D68" s="310" t="s">
        <v>1320</v>
      </c>
      <c r="E68" s="310"/>
      <c r="F68" s="310"/>
      <c r="G68" s="310"/>
      <c r="H68" s="310"/>
      <c r="I68" s="310"/>
      <c r="J68" s="310"/>
      <c r="K68" s="308"/>
    </row>
    <row r="69" s="1" customFormat="1" ht="15" customHeight="1">
      <c r="B69" s="306"/>
      <c r="C69" s="312"/>
      <c r="D69" s="310" t="s">
        <v>1321</v>
      </c>
      <c r="E69" s="310"/>
      <c r="F69" s="310"/>
      <c r="G69" s="310"/>
      <c r="H69" s="310"/>
      <c r="I69" s="310"/>
      <c r="J69" s="310"/>
      <c r="K69" s="308"/>
    </row>
    <row r="70" s="1" customFormat="1" ht="15" customHeight="1">
      <c r="B70" s="306"/>
      <c r="C70" s="312"/>
      <c r="D70" s="310" t="s">
        <v>1322</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1323</v>
      </c>
      <c r="D75" s="326"/>
      <c r="E75" s="326"/>
      <c r="F75" s="326"/>
      <c r="G75" s="326"/>
      <c r="H75" s="326"/>
      <c r="I75" s="326"/>
      <c r="J75" s="326"/>
      <c r="K75" s="327"/>
    </row>
    <row r="76" s="1" customFormat="1" ht="17.25" customHeight="1">
      <c r="B76" s="325"/>
      <c r="C76" s="328" t="s">
        <v>1324</v>
      </c>
      <c r="D76" s="328"/>
      <c r="E76" s="328"/>
      <c r="F76" s="328" t="s">
        <v>1325</v>
      </c>
      <c r="G76" s="329"/>
      <c r="H76" s="328" t="s">
        <v>56</v>
      </c>
      <c r="I76" s="328" t="s">
        <v>59</v>
      </c>
      <c r="J76" s="328" t="s">
        <v>1326</v>
      </c>
      <c r="K76" s="327"/>
    </row>
    <row r="77" s="1" customFormat="1" ht="17.25" customHeight="1">
      <c r="B77" s="325"/>
      <c r="C77" s="330" t="s">
        <v>1327</v>
      </c>
      <c r="D77" s="330"/>
      <c r="E77" s="330"/>
      <c r="F77" s="331" t="s">
        <v>1328</v>
      </c>
      <c r="G77" s="332"/>
      <c r="H77" s="330"/>
      <c r="I77" s="330"/>
      <c r="J77" s="330" t="s">
        <v>1329</v>
      </c>
      <c r="K77" s="327"/>
    </row>
    <row r="78" s="1" customFormat="1" ht="5.25" customHeight="1">
      <c r="B78" s="325"/>
      <c r="C78" s="333"/>
      <c r="D78" s="333"/>
      <c r="E78" s="333"/>
      <c r="F78" s="333"/>
      <c r="G78" s="334"/>
      <c r="H78" s="333"/>
      <c r="I78" s="333"/>
      <c r="J78" s="333"/>
      <c r="K78" s="327"/>
    </row>
    <row r="79" s="1" customFormat="1" ht="15" customHeight="1">
      <c r="B79" s="325"/>
      <c r="C79" s="313" t="s">
        <v>55</v>
      </c>
      <c r="D79" s="333"/>
      <c r="E79" s="333"/>
      <c r="F79" s="335" t="s">
        <v>1330</v>
      </c>
      <c r="G79" s="334"/>
      <c r="H79" s="313" t="s">
        <v>1331</v>
      </c>
      <c r="I79" s="313" t="s">
        <v>1332</v>
      </c>
      <c r="J79" s="313">
        <v>20</v>
      </c>
      <c r="K79" s="327"/>
    </row>
    <row r="80" s="1" customFormat="1" ht="15" customHeight="1">
      <c r="B80" s="325"/>
      <c r="C80" s="313" t="s">
        <v>1333</v>
      </c>
      <c r="D80" s="313"/>
      <c r="E80" s="313"/>
      <c r="F80" s="335" t="s">
        <v>1330</v>
      </c>
      <c r="G80" s="334"/>
      <c r="H80" s="313" t="s">
        <v>1334</v>
      </c>
      <c r="I80" s="313" t="s">
        <v>1332</v>
      </c>
      <c r="J80" s="313">
        <v>120</v>
      </c>
      <c r="K80" s="327"/>
    </row>
    <row r="81" s="1" customFormat="1" ht="15" customHeight="1">
      <c r="B81" s="336"/>
      <c r="C81" s="313" t="s">
        <v>1335</v>
      </c>
      <c r="D81" s="313"/>
      <c r="E81" s="313"/>
      <c r="F81" s="335" t="s">
        <v>1336</v>
      </c>
      <c r="G81" s="334"/>
      <c r="H81" s="313" t="s">
        <v>1337</v>
      </c>
      <c r="I81" s="313" t="s">
        <v>1332</v>
      </c>
      <c r="J81" s="313">
        <v>50</v>
      </c>
      <c r="K81" s="327"/>
    </row>
    <row r="82" s="1" customFormat="1" ht="15" customHeight="1">
      <c r="B82" s="336"/>
      <c r="C82" s="313" t="s">
        <v>1338</v>
      </c>
      <c r="D82" s="313"/>
      <c r="E82" s="313"/>
      <c r="F82" s="335" t="s">
        <v>1330</v>
      </c>
      <c r="G82" s="334"/>
      <c r="H82" s="313" t="s">
        <v>1339</v>
      </c>
      <c r="I82" s="313" t="s">
        <v>1340</v>
      </c>
      <c r="J82" s="313"/>
      <c r="K82" s="327"/>
    </row>
    <row r="83" s="1" customFormat="1" ht="15" customHeight="1">
      <c r="B83" s="336"/>
      <c r="C83" s="337" t="s">
        <v>1341</v>
      </c>
      <c r="D83" s="337"/>
      <c r="E83" s="337"/>
      <c r="F83" s="338" t="s">
        <v>1336</v>
      </c>
      <c r="G83" s="337"/>
      <c r="H83" s="337" t="s">
        <v>1342</v>
      </c>
      <c r="I83" s="337" t="s">
        <v>1332</v>
      </c>
      <c r="J83" s="337">
        <v>15</v>
      </c>
      <c r="K83" s="327"/>
    </row>
    <row r="84" s="1" customFormat="1" ht="15" customHeight="1">
      <c r="B84" s="336"/>
      <c r="C84" s="337" t="s">
        <v>1343</v>
      </c>
      <c r="D84" s="337"/>
      <c r="E84" s="337"/>
      <c r="F84" s="338" t="s">
        <v>1336</v>
      </c>
      <c r="G84" s="337"/>
      <c r="H84" s="337" t="s">
        <v>1344</v>
      </c>
      <c r="I84" s="337" t="s">
        <v>1332</v>
      </c>
      <c r="J84" s="337">
        <v>15</v>
      </c>
      <c r="K84" s="327"/>
    </row>
    <row r="85" s="1" customFormat="1" ht="15" customHeight="1">
      <c r="B85" s="336"/>
      <c r="C85" s="337" t="s">
        <v>1345</v>
      </c>
      <c r="D85" s="337"/>
      <c r="E85" s="337"/>
      <c r="F85" s="338" t="s">
        <v>1336</v>
      </c>
      <c r="G85" s="337"/>
      <c r="H85" s="337" t="s">
        <v>1346</v>
      </c>
      <c r="I85" s="337" t="s">
        <v>1332</v>
      </c>
      <c r="J85" s="337">
        <v>20</v>
      </c>
      <c r="K85" s="327"/>
    </row>
    <row r="86" s="1" customFormat="1" ht="15" customHeight="1">
      <c r="B86" s="336"/>
      <c r="C86" s="337" t="s">
        <v>1347</v>
      </c>
      <c r="D86" s="337"/>
      <c r="E86" s="337"/>
      <c r="F86" s="338" t="s">
        <v>1336</v>
      </c>
      <c r="G86" s="337"/>
      <c r="H86" s="337" t="s">
        <v>1348</v>
      </c>
      <c r="I86" s="337" t="s">
        <v>1332</v>
      </c>
      <c r="J86" s="337">
        <v>20</v>
      </c>
      <c r="K86" s="327"/>
    </row>
    <row r="87" s="1" customFormat="1" ht="15" customHeight="1">
      <c r="B87" s="336"/>
      <c r="C87" s="313" t="s">
        <v>1349</v>
      </c>
      <c r="D87" s="313"/>
      <c r="E87" s="313"/>
      <c r="F87" s="335" t="s">
        <v>1336</v>
      </c>
      <c r="G87" s="334"/>
      <c r="H87" s="313" t="s">
        <v>1350</v>
      </c>
      <c r="I87" s="313" t="s">
        <v>1332</v>
      </c>
      <c r="J87" s="313">
        <v>50</v>
      </c>
      <c r="K87" s="327"/>
    </row>
    <row r="88" s="1" customFormat="1" ht="15" customHeight="1">
      <c r="B88" s="336"/>
      <c r="C88" s="313" t="s">
        <v>1351</v>
      </c>
      <c r="D88" s="313"/>
      <c r="E88" s="313"/>
      <c r="F88" s="335" t="s">
        <v>1336</v>
      </c>
      <c r="G88" s="334"/>
      <c r="H88" s="313" t="s">
        <v>1352</v>
      </c>
      <c r="I88" s="313" t="s">
        <v>1332</v>
      </c>
      <c r="J88" s="313">
        <v>20</v>
      </c>
      <c r="K88" s="327"/>
    </row>
    <row r="89" s="1" customFormat="1" ht="15" customHeight="1">
      <c r="B89" s="336"/>
      <c r="C89" s="313" t="s">
        <v>1353</v>
      </c>
      <c r="D89" s="313"/>
      <c r="E89" s="313"/>
      <c r="F89" s="335" t="s">
        <v>1336</v>
      </c>
      <c r="G89" s="334"/>
      <c r="H89" s="313" t="s">
        <v>1354</v>
      </c>
      <c r="I89" s="313" t="s">
        <v>1332</v>
      </c>
      <c r="J89" s="313">
        <v>20</v>
      </c>
      <c r="K89" s="327"/>
    </row>
    <row r="90" s="1" customFormat="1" ht="15" customHeight="1">
      <c r="B90" s="336"/>
      <c r="C90" s="313" t="s">
        <v>1355</v>
      </c>
      <c r="D90" s="313"/>
      <c r="E90" s="313"/>
      <c r="F90" s="335" t="s">
        <v>1336</v>
      </c>
      <c r="G90" s="334"/>
      <c r="H90" s="313" t="s">
        <v>1356</v>
      </c>
      <c r="I90" s="313" t="s">
        <v>1332</v>
      </c>
      <c r="J90" s="313">
        <v>50</v>
      </c>
      <c r="K90" s="327"/>
    </row>
    <row r="91" s="1" customFormat="1" ht="15" customHeight="1">
      <c r="B91" s="336"/>
      <c r="C91" s="313" t="s">
        <v>1357</v>
      </c>
      <c r="D91" s="313"/>
      <c r="E91" s="313"/>
      <c r="F91" s="335" t="s">
        <v>1336</v>
      </c>
      <c r="G91" s="334"/>
      <c r="H91" s="313" t="s">
        <v>1357</v>
      </c>
      <c r="I91" s="313" t="s">
        <v>1332</v>
      </c>
      <c r="J91" s="313">
        <v>50</v>
      </c>
      <c r="K91" s="327"/>
    </row>
    <row r="92" s="1" customFormat="1" ht="15" customHeight="1">
      <c r="B92" s="336"/>
      <c r="C92" s="313" t="s">
        <v>1358</v>
      </c>
      <c r="D92" s="313"/>
      <c r="E92" s="313"/>
      <c r="F92" s="335" t="s">
        <v>1336</v>
      </c>
      <c r="G92" s="334"/>
      <c r="H92" s="313" t="s">
        <v>1359</v>
      </c>
      <c r="I92" s="313" t="s">
        <v>1332</v>
      </c>
      <c r="J92" s="313">
        <v>255</v>
      </c>
      <c r="K92" s="327"/>
    </row>
    <row r="93" s="1" customFormat="1" ht="15" customHeight="1">
      <c r="B93" s="336"/>
      <c r="C93" s="313" t="s">
        <v>1360</v>
      </c>
      <c r="D93" s="313"/>
      <c r="E93" s="313"/>
      <c r="F93" s="335" t="s">
        <v>1330</v>
      </c>
      <c r="G93" s="334"/>
      <c r="H93" s="313" t="s">
        <v>1361</v>
      </c>
      <c r="I93" s="313" t="s">
        <v>1362</v>
      </c>
      <c r="J93" s="313"/>
      <c r="K93" s="327"/>
    </row>
    <row r="94" s="1" customFormat="1" ht="15" customHeight="1">
      <c r="B94" s="336"/>
      <c r="C94" s="313" t="s">
        <v>1363</v>
      </c>
      <c r="D94" s="313"/>
      <c r="E94" s="313"/>
      <c r="F94" s="335" t="s">
        <v>1330</v>
      </c>
      <c r="G94" s="334"/>
      <c r="H94" s="313" t="s">
        <v>1364</v>
      </c>
      <c r="I94" s="313" t="s">
        <v>1365</v>
      </c>
      <c r="J94" s="313"/>
      <c r="K94" s="327"/>
    </row>
    <row r="95" s="1" customFormat="1" ht="15" customHeight="1">
      <c r="B95" s="336"/>
      <c r="C95" s="313" t="s">
        <v>1366</v>
      </c>
      <c r="D95" s="313"/>
      <c r="E95" s="313"/>
      <c r="F95" s="335" t="s">
        <v>1330</v>
      </c>
      <c r="G95" s="334"/>
      <c r="H95" s="313" t="s">
        <v>1366</v>
      </c>
      <c r="I95" s="313" t="s">
        <v>1365</v>
      </c>
      <c r="J95" s="313"/>
      <c r="K95" s="327"/>
    </row>
    <row r="96" s="1" customFormat="1" ht="15" customHeight="1">
      <c r="B96" s="336"/>
      <c r="C96" s="313" t="s">
        <v>40</v>
      </c>
      <c r="D96" s="313"/>
      <c r="E96" s="313"/>
      <c r="F96" s="335" t="s">
        <v>1330</v>
      </c>
      <c r="G96" s="334"/>
      <c r="H96" s="313" t="s">
        <v>1367</v>
      </c>
      <c r="I96" s="313" t="s">
        <v>1365</v>
      </c>
      <c r="J96" s="313"/>
      <c r="K96" s="327"/>
    </row>
    <row r="97" s="1" customFormat="1" ht="15" customHeight="1">
      <c r="B97" s="336"/>
      <c r="C97" s="313" t="s">
        <v>50</v>
      </c>
      <c r="D97" s="313"/>
      <c r="E97" s="313"/>
      <c r="F97" s="335" t="s">
        <v>1330</v>
      </c>
      <c r="G97" s="334"/>
      <c r="H97" s="313" t="s">
        <v>1368</v>
      </c>
      <c r="I97" s="313" t="s">
        <v>1365</v>
      </c>
      <c r="J97" s="313"/>
      <c r="K97" s="327"/>
    </row>
    <row r="98" s="1" customFormat="1" ht="15" customHeight="1">
      <c r="B98" s="339"/>
      <c r="C98" s="340"/>
      <c r="D98" s="340"/>
      <c r="E98" s="340"/>
      <c r="F98" s="340"/>
      <c r="G98" s="340"/>
      <c r="H98" s="340"/>
      <c r="I98" s="340"/>
      <c r="J98" s="340"/>
      <c r="K98" s="341"/>
    </row>
    <row r="99" s="1" customFormat="1" ht="18.75" customHeight="1">
      <c r="B99" s="342"/>
      <c r="C99" s="343"/>
      <c r="D99" s="343"/>
      <c r="E99" s="343"/>
      <c r="F99" s="343"/>
      <c r="G99" s="343"/>
      <c r="H99" s="343"/>
      <c r="I99" s="343"/>
      <c r="J99" s="343"/>
      <c r="K99" s="342"/>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1369</v>
      </c>
      <c r="D102" s="326"/>
      <c r="E102" s="326"/>
      <c r="F102" s="326"/>
      <c r="G102" s="326"/>
      <c r="H102" s="326"/>
      <c r="I102" s="326"/>
      <c r="J102" s="326"/>
      <c r="K102" s="327"/>
    </row>
    <row r="103" s="1" customFormat="1" ht="17.25" customHeight="1">
      <c r="B103" s="325"/>
      <c r="C103" s="328" t="s">
        <v>1324</v>
      </c>
      <c r="D103" s="328"/>
      <c r="E103" s="328"/>
      <c r="F103" s="328" t="s">
        <v>1325</v>
      </c>
      <c r="G103" s="329"/>
      <c r="H103" s="328" t="s">
        <v>56</v>
      </c>
      <c r="I103" s="328" t="s">
        <v>59</v>
      </c>
      <c r="J103" s="328" t="s">
        <v>1326</v>
      </c>
      <c r="K103" s="327"/>
    </row>
    <row r="104" s="1" customFormat="1" ht="17.25" customHeight="1">
      <c r="B104" s="325"/>
      <c r="C104" s="330" t="s">
        <v>1327</v>
      </c>
      <c r="D104" s="330"/>
      <c r="E104" s="330"/>
      <c r="F104" s="331" t="s">
        <v>1328</v>
      </c>
      <c r="G104" s="332"/>
      <c r="H104" s="330"/>
      <c r="I104" s="330"/>
      <c r="J104" s="330" t="s">
        <v>1329</v>
      </c>
      <c r="K104" s="327"/>
    </row>
    <row r="105" s="1" customFormat="1" ht="5.25" customHeight="1">
      <c r="B105" s="325"/>
      <c r="C105" s="328"/>
      <c r="D105" s="328"/>
      <c r="E105" s="328"/>
      <c r="F105" s="328"/>
      <c r="G105" s="344"/>
      <c r="H105" s="328"/>
      <c r="I105" s="328"/>
      <c r="J105" s="328"/>
      <c r="K105" s="327"/>
    </row>
    <row r="106" s="1" customFormat="1" ht="15" customHeight="1">
      <c r="B106" s="325"/>
      <c r="C106" s="313" t="s">
        <v>55</v>
      </c>
      <c r="D106" s="333"/>
      <c r="E106" s="333"/>
      <c r="F106" s="335" t="s">
        <v>1330</v>
      </c>
      <c r="G106" s="344"/>
      <c r="H106" s="313" t="s">
        <v>1370</v>
      </c>
      <c r="I106" s="313" t="s">
        <v>1332</v>
      </c>
      <c r="J106" s="313">
        <v>20</v>
      </c>
      <c r="K106" s="327"/>
    </row>
    <row r="107" s="1" customFormat="1" ht="15" customHeight="1">
      <c r="B107" s="325"/>
      <c r="C107" s="313" t="s">
        <v>1333</v>
      </c>
      <c r="D107" s="313"/>
      <c r="E107" s="313"/>
      <c r="F107" s="335" t="s">
        <v>1330</v>
      </c>
      <c r="G107" s="313"/>
      <c r="H107" s="313" t="s">
        <v>1370</v>
      </c>
      <c r="I107" s="313" t="s">
        <v>1332</v>
      </c>
      <c r="J107" s="313">
        <v>120</v>
      </c>
      <c r="K107" s="327"/>
    </row>
    <row r="108" s="1" customFormat="1" ht="15" customHeight="1">
      <c r="B108" s="336"/>
      <c r="C108" s="313" t="s">
        <v>1335</v>
      </c>
      <c r="D108" s="313"/>
      <c r="E108" s="313"/>
      <c r="F108" s="335" t="s">
        <v>1336</v>
      </c>
      <c r="G108" s="313"/>
      <c r="H108" s="313" t="s">
        <v>1370</v>
      </c>
      <c r="I108" s="313" t="s">
        <v>1332</v>
      </c>
      <c r="J108" s="313">
        <v>50</v>
      </c>
      <c r="K108" s="327"/>
    </row>
    <row r="109" s="1" customFormat="1" ht="15" customHeight="1">
      <c r="B109" s="336"/>
      <c r="C109" s="313" t="s">
        <v>1338</v>
      </c>
      <c r="D109" s="313"/>
      <c r="E109" s="313"/>
      <c r="F109" s="335" t="s">
        <v>1330</v>
      </c>
      <c r="G109" s="313"/>
      <c r="H109" s="313" t="s">
        <v>1370</v>
      </c>
      <c r="I109" s="313" t="s">
        <v>1340</v>
      </c>
      <c r="J109" s="313"/>
      <c r="K109" s="327"/>
    </row>
    <row r="110" s="1" customFormat="1" ht="15" customHeight="1">
      <c r="B110" s="336"/>
      <c r="C110" s="313" t="s">
        <v>1349</v>
      </c>
      <c r="D110" s="313"/>
      <c r="E110" s="313"/>
      <c r="F110" s="335" t="s">
        <v>1336</v>
      </c>
      <c r="G110" s="313"/>
      <c r="H110" s="313" t="s">
        <v>1370</v>
      </c>
      <c r="I110" s="313" t="s">
        <v>1332</v>
      </c>
      <c r="J110" s="313">
        <v>50</v>
      </c>
      <c r="K110" s="327"/>
    </row>
    <row r="111" s="1" customFormat="1" ht="15" customHeight="1">
      <c r="B111" s="336"/>
      <c r="C111" s="313" t="s">
        <v>1357</v>
      </c>
      <c r="D111" s="313"/>
      <c r="E111" s="313"/>
      <c r="F111" s="335" t="s">
        <v>1336</v>
      </c>
      <c r="G111" s="313"/>
      <c r="H111" s="313" t="s">
        <v>1370</v>
      </c>
      <c r="I111" s="313" t="s">
        <v>1332</v>
      </c>
      <c r="J111" s="313">
        <v>50</v>
      </c>
      <c r="K111" s="327"/>
    </row>
    <row r="112" s="1" customFormat="1" ht="15" customHeight="1">
      <c r="B112" s="336"/>
      <c r="C112" s="313" t="s">
        <v>1355</v>
      </c>
      <c r="D112" s="313"/>
      <c r="E112" s="313"/>
      <c r="F112" s="335" t="s">
        <v>1336</v>
      </c>
      <c r="G112" s="313"/>
      <c r="H112" s="313" t="s">
        <v>1370</v>
      </c>
      <c r="I112" s="313" t="s">
        <v>1332</v>
      </c>
      <c r="J112" s="313">
        <v>50</v>
      </c>
      <c r="K112" s="327"/>
    </row>
    <row r="113" s="1" customFormat="1" ht="15" customHeight="1">
      <c r="B113" s="336"/>
      <c r="C113" s="313" t="s">
        <v>55</v>
      </c>
      <c r="D113" s="313"/>
      <c r="E113" s="313"/>
      <c r="F113" s="335" t="s">
        <v>1330</v>
      </c>
      <c r="G113" s="313"/>
      <c r="H113" s="313" t="s">
        <v>1371</v>
      </c>
      <c r="I113" s="313" t="s">
        <v>1332</v>
      </c>
      <c r="J113" s="313">
        <v>20</v>
      </c>
      <c r="K113" s="327"/>
    </row>
    <row r="114" s="1" customFormat="1" ht="15" customHeight="1">
      <c r="B114" s="336"/>
      <c r="C114" s="313" t="s">
        <v>1372</v>
      </c>
      <c r="D114" s="313"/>
      <c r="E114" s="313"/>
      <c r="F114" s="335" t="s">
        <v>1330</v>
      </c>
      <c r="G114" s="313"/>
      <c r="H114" s="313" t="s">
        <v>1373</v>
      </c>
      <c r="I114" s="313" t="s">
        <v>1332</v>
      </c>
      <c r="J114" s="313">
        <v>120</v>
      </c>
      <c r="K114" s="327"/>
    </row>
    <row r="115" s="1" customFormat="1" ht="15" customHeight="1">
      <c r="B115" s="336"/>
      <c r="C115" s="313" t="s">
        <v>40</v>
      </c>
      <c r="D115" s="313"/>
      <c r="E115" s="313"/>
      <c r="F115" s="335" t="s">
        <v>1330</v>
      </c>
      <c r="G115" s="313"/>
      <c r="H115" s="313" t="s">
        <v>1374</v>
      </c>
      <c r="I115" s="313" t="s">
        <v>1365</v>
      </c>
      <c r="J115" s="313"/>
      <c r="K115" s="327"/>
    </row>
    <row r="116" s="1" customFormat="1" ht="15" customHeight="1">
      <c r="B116" s="336"/>
      <c r="C116" s="313" t="s">
        <v>50</v>
      </c>
      <c r="D116" s="313"/>
      <c r="E116" s="313"/>
      <c r="F116" s="335" t="s">
        <v>1330</v>
      </c>
      <c r="G116" s="313"/>
      <c r="H116" s="313" t="s">
        <v>1375</v>
      </c>
      <c r="I116" s="313" t="s">
        <v>1365</v>
      </c>
      <c r="J116" s="313"/>
      <c r="K116" s="327"/>
    </row>
    <row r="117" s="1" customFormat="1" ht="15" customHeight="1">
      <c r="B117" s="336"/>
      <c r="C117" s="313" t="s">
        <v>59</v>
      </c>
      <c r="D117" s="313"/>
      <c r="E117" s="313"/>
      <c r="F117" s="335" t="s">
        <v>1330</v>
      </c>
      <c r="G117" s="313"/>
      <c r="H117" s="313" t="s">
        <v>1376</v>
      </c>
      <c r="I117" s="313" t="s">
        <v>1377</v>
      </c>
      <c r="J117" s="313"/>
      <c r="K117" s="327"/>
    </row>
    <row r="118" s="1" customFormat="1" ht="15" customHeight="1">
      <c r="B118" s="339"/>
      <c r="C118" s="345"/>
      <c r="D118" s="345"/>
      <c r="E118" s="345"/>
      <c r="F118" s="345"/>
      <c r="G118" s="345"/>
      <c r="H118" s="345"/>
      <c r="I118" s="345"/>
      <c r="J118" s="345"/>
      <c r="K118" s="341"/>
    </row>
    <row r="119" s="1" customFormat="1" ht="18.75" customHeight="1">
      <c r="B119" s="346"/>
      <c r="C119" s="310"/>
      <c r="D119" s="310"/>
      <c r="E119" s="310"/>
      <c r="F119" s="347"/>
      <c r="G119" s="310"/>
      <c r="H119" s="310"/>
      <c r="I119" s="310"/>
      <c r="J119" s="310"/>
      <c r="K119" s="346"/>
    </row>
    <row r="120" s="1" customFormat="1" ht="18.75" customHeight="1">
      <c r="B120" s="321"/>
      <c r="C120" s="321"/>
      <c r="D120" s="321"/>
      <c r="E120" s="321"/>
      <c r="F120" s="321"/>
      <c r="G120" s="321"/>
      <c r="H120" s="321"/>
      <c r="I120" s="321"/>
      <c r="J120" s="321"/>
      <c r="K120" s="321"/>
    </row>
    <row r="121" s="1" customFormat="1" ht="7.5" customHeight="1">
      <c r="B121" s="348"/>
      <c r="C121" s="349"/>
      <c r="D121" s="349"/>
      <c r="E121" s="349"/>
      <c r="F121" s="349"/>
      <c r="G121" s="349"/>
      <c r="H121" s="349"/>
      <c r="I121" s="349"/>
      <c r="J121" s="349"/>
      <c r="K121" s="350"/>
    </row>
    <row r="122" s="1" customFormat="1" ht="45" customHeight="1">
      <c r="B122" s="351"/>
      <c r="C122" s="304" t="s">
        <v>1378</v>
      </c>
      <c r="D122" s="304"/>
      <c r="E122" s="304"/>
      <c r="F122" s="304"/>
      <c r="G122" s="304"/>
      <c r="H122" s="304"/>
      <c r="I122" s="304"/>
      <c r="J122" s="304"/>
      <c r="K122" s="352"/>
    </row>
    <row r="123" s="1" customFormat="1" ht="17.25" customHeight="1">
      <c r="B123" s="353"/>
      <c r="C123" s="328" t="s">
        <v>1324</v>
      </c>
      <c r="D123" s="328"/>
      <c r="E123" s="328"/>
      <c r="F123" s="328" t="s">
        <v>1325</v>
      </c>
      <c r="G123" s="329"/>
      <c r="H123" s="328" t="s">
        <v>56</v>
      </c>
      <c r="I123" s="328" t="s">
        <v>59</v>
      </c>
      <c r="J123" s="328" t="s">
        <v>1326</v>
      </c>
      <c r="K123" s="354"/>
    </row>
    <row r="124" s="1" customFormat="1" ht="17.25" customHeight="1">
      <c r="B124" s="353"/>
      <c r="C124" s="330" t="s">
        <v>1327</v>
      </c>
      <c r="D124" s="330"/>
      <c r="E124" s="330"/>
      <c r="F124" s="331" t="s">
        <v>1328</v>
      </c>
      <c r="G124" s="332"/>
      <c r="H124" s="330"/>
      <c r="I124" s="330"/>
      <c r="J124" s="330" t="s">
        <v>1329</v>
      </c>
      <c r="K124" s="354"/>
    </row>
    <row r="125" s="1" customFormat="1" ht="5.25" customHeight="1">
      <c r="B125" s="355"/>
      <c r="C125" s="333"/>
      <c r="D125" s="333"/>
      <c r="E125" s="333"/>
      <c r="F125" s="333"/>
      <c r="G125" s="313"/>
      <c r="H125" s="333"/>
      <c r="I125" s="333"/>
      <c r="J125" s="333"/>
      <c r="K125" s="356"/>
    </row>
    <row r="126" s="1" customFormat="1" ht="15" customHeight="1">
      <c r="B126" s="355"/>
      <c r="C126" s="313" t="s">
        <v>1333</v>
      </c>
      <c r="D126" s="333"/>
      <c r="E126" s="333"/>
      <c r="F126" s="335" t="s">
        <v>1330</v>
      </c>
      <c r="G126" s="313"/>
      <c r="H126" s="313" t="s">
        <v>1370</v>
      </c>
      <c r="I126" s="313" t="s">
        <v>1332</v>
      </c>
      <c r="J126" s="313">
        <v>120</v>
      </c>
      <c r="K126" s="357"/>
    </row>
    <row r="127" s="1" customFormat="1" ht="15" customHeight="1">
      <c r="B127" s="355"/>
      <c r="C127" s="313" t="s">
        <v>1379</v>
      </c>
      <c r="D127" s="313"/>
      <c r="E127" s="313"/>
      <c r="F127" s="335" t="s">
        <v>1330</v>
      </c>
      <c r="G127" s="313"/>
      <c r="H127" s="313" t="s">
        <v>1380</v>
      </c>
      <c r="I127" s="313" t="s">
        <v>1332</v>
      </c>
      <c r="J127" s="313" t="s">
        <v>1381</v>
      </c>
      <c r="K127" s="357"/>
    </row>
    <row r="128" s="1" customFormat="1" ht="15" customHeight="1">
      <c r="B128" s="355"/>
      <c r="C128" s="313" t="s">
        <v>1278</v>
      </c>
      <c r="D128" s="313"/>
      <c r="E128" s="313"/>
      <c r="F128" s="335" t="s">
        <v>1330</v>
      </c>
      <c r="G128" s="313"/>
      <c r="H128" s="313" t="s">
        <v>1382</v>
      </c>
      <c r="I128" s="313" t="s">
        <v>1332</v>
      </c>
      <c r="J128" s="313" t="s">
        <v>1381</v>
      </c>
      <c r="K128" s="357"/>
    </row>
    <row r="129" s="1" customFormat="1" ht="15" customHeight="1">
      <c r="B129" s="355"/>
      <c r="C129" s="313" t="s">
        <v>1341</v>
      </c>
      <c r="D129" s="313"/>
      <c r="E129" s="313"/>
      <c r="F129" s="335" t="s">
        <v>1336</v>
      </c>
      <c r="G129" s="313"/>
      <c r="H129" s="313" t="s">
        <v>1342</v>
      </c>
      <c r="I129" s="313" t="s">
        <v>1332</v>
      </c>
      <c r="J129" s="313">
        <v>15</v>
      </c>
      <c r="K129" s="357"/>
    </row>
    <row r="130" s="1" customFormat="1" ht="15" customHeight="1">
      <c r="B130" s="355"/>
      <c r="C130" s="337" t="s">
        <v>1343</v>
      </c>
      <c r="D130" s="337"/>
      <c r="E130" s="337"/>
      <c r="F130" s="338" t="s">
        <v>1336</v>
      </c>
      <c r="G130" s="337"/>
      <c r="H130" s="337" t="s">
        <v>1344</v>
      </c>
      <c r="I130" s="337" t="s">
        <v>1332</v>
      </c>
      <c r="J130" s="337">
        <v>15</v>
      </c>
      <c r="K130" s="357"/>
    </row>
    <row r="131" s="1" customFormat="1" ht="15" customHeight="1">
      <c r="B131" s="355"/>
      <c r="C131" s="337" t="s">
        <v>1345</v>
      </c>
      <c r="D131" s="337"/>
      <c r="E131" s="337"/>
      <c r="F131" s="338" t="s">
        <v>1336</v>
      </c>
      <c r="G131" s="337"/>
      <c r="H131" s="337" t="s">
        <v>1346</v>
      </c>
      <c r="I131" s="337" t="s">
        <v>1332</v>
      </c>
      <c r="J131" s="337">
        <v>20</v>
      </c>
      <c r="K131" s="357"/>
    </row>
    <row r="132" s="1" customFormat="1" ht="15" customHeight="1">
      <c r="B132" s="355"/>
      <c r="C132" s="337" t="s">
        <v>1347</v>
      </c>
      <c r="D132" s="337"/>
      <c r="E132" s="337"/>
      <c r="F132" s="338" t="s">
        <v>1336</v>
      </c>
      <c r="G132" s="337"/>
      <c r="H132" s="337" t="s">
        <v>1348</v>
      </c>
      <c r="I132" s="337" t="s">
        <v>1332</v>
      </c>
      <c r="J132" s="337">
        <v>20</v>
      </c>
      <c r="K132" s="357"/>
    </row>
    <row r="133" s="1" customFormat="1" ht="15" customHeight="1">
      <c r="B133" s="355"/>
      <c r="C133" s="313" t="s">
        <v>1335</v>
      </c>
      <c r="D133" s="313"/>
      <c r="E133" s="313"/>
      <c r="F133" s="335" t="s">
        <v>1336</v>
      </c>
      <c r="G133" s="313"/>
      <c r="H133" s="313" t="s">
        <v>1370</v>
      </c>
      <c r="I133" s="313" t="s">
        <v>1332</v>
      </c>
      <c r="J133" s="313">
        <v>50</v>
      </c>
      <c r="K133" s="357"/>
    </row>
    <row r="134" s="1" customFormat="1" ht="15" customHeight="1">
      <c r="B134" s="355"/>
      <c r="C134" s="313" t="s">
        <v>1349</v>
      </c>
      <c r="D134" s="313"/>
      <c r="E134" s="313"/>
      <c r="F134" s="335" t="s">
        <v>1336</v>
      </c>
      <c r="G134" s="313"/>
      <c r="H134" s="313" t="s">
        <v>1370</v>
      </c>
      <c r="I134" s="313" t="s">
        <v>1332</v>
      </c>
      <c r="J134" s="313">
        <v>50</v>
      </c>
      <c r="K134" s="357"/>
    </row>
    <row r="135" s="1" customFormat="1" ht="15" customHeight="1">
      <c r="B135" s="355"/>
      <c r="C135" s="313" t="s">
        <v>1355</v>
      </c>
      <c r="D135" s="313"/>
      <c r="E135" s="313"/>
      <c r="F135" s="335" t="s">
        <v>1336</v>
      </c>
      <c r="G135" s="313"/>
      <c r="H135" s="313" t="s">
        <v>1370</v>
      </c>
      <c r="I135" s="313" t="s">
        <v>1332</v>
      </c>
      <c r="J135" s="313">
        <v>50</v>
      </c>
      <c r="K135" s="357"/>
    </row>
    <row r="136" s="1" customFormat="1" ht="15" customHeight="1">
      <c r="B136" s="355"/>
      <c r="C136" s="313" t="s">
        <v>1357</v>
      </c>
      <c r="D136" s="313"/>
      <c r="E136" s="313"/>
      <c r="F136" s="335" t="s">
        <v>1336</v>
      </c>
      <c r="G136" s="313"/>
      <c r="H136" s="313" t="s">
        <v>1370</v>
      </c>
      <c r="I136" s="313" t="s">
        <v>1332</v>
      </c>
      <c r="J136" s="313">
        <v>50</v>
      </c>
      <c r="K136" s="357"/>
    </row>
    <row r="137" s="1" customFormat="1" ht="15" customHeight="1">
      <c r="B137" s="355"/>
      <c r="C137" s="313" t="s">
        <v>1358</v>
      </c>
      <c r="D137" s="313"/>
      <c r="E137" s="313"/>
      <c r="F137" s="335" t="s">
        <v>1336</v>
      </c>
      <c r="G137" s="313"/>
      <c r="H137" s="313" t="s">
        <v>1383</v>
      </c>
      <c r="I137" s="313" t="s">
        <v>1332</v>
      </c>
      <c r="J137" s="313">
        <v>255</v>
      </c>
      <c r="K137" s="357"/>
    </row>
    <row r="138" s="1" customFormat="1" ht="15" customHeight="1">
      <c r="B138" s="355"/>
      <c r="C138" s="313" t="s">
        <v>1360</v>
      </c>
      <c r="D138" s="313"/>
      <c r="E138" s="313"/>
      <c r="F138" s="335" t="s">
        <v>1330</v>
      </c>
      <c r="G138" s="313"/>
      <c r="H138" s="313" t="s">
        <v>1384</v>
      </c>
      <c r="I138" s="313" t="s">
        <v>1362</v>
      </c>
      <c r="J138" s="313"/>
      <c r="K138" s="357"/>
    </row>
    <row r="139" s="1" customFormat="1" ht="15" customHeight="1">
      <c r="B139" s="355"/>
      <c r="C139" s="313" t="s">
        <v>1363</v>
      </c>
      <c r="D139" s="313"/>
      <c r="E139" s="313"/>
      <c r="F139" s="335" t="s">
        <v>1330</v>
      </c>
      <c r="G139" s="313"/>
      <c r="H139" s="313" t="s">
        <v>1385</v>
      </c>
      <c r="I139" s="313" t="s">
        <v>1365</v>
      </c>
      <c r="J139" s="313"/>
      <c r="K139" s="357"/>
    </row>
    <row r="140" s="1" customFormat="1" ht="15" customHeight="1">
      <c r="B140" s="355"/>
      <c r="C140" s="313" t="s">
        <v>1366</v>
      </c>
      <c r="D140" s="313"/>
      <c r="E140" s="313"/>
      <c r="F140" s="335" t="s">
        <v>1330</v>
      </c>
      <c r="G140" s="313"/>
      <c r="H140" s="313" t="s">
        <v>1366</v>
      </c>
      <c r="I140" s="313" t="s">
        <v>1365</v>
      </c>
      <c r="J140" s="313"/>
      <c r="K140" s="357"/>
    </row>
    <row r="141" s="1" customFormat="1" ht="15" customHeight="1">
      <c r="B141" s="355"/>
      <c r="C141" s="313" t="s">
        <v>40</v>
      </c>
      <c r="D141" s="313"/>
      <c r="E141" s="313"/>
      <c r="F141" s="335" t="s">
        <v>1330</v>
      </c>
      <c r="G141" s="313"/>
      <c r="H141" s="313" t="s">
        <v>1386</v>
      </c>
      <c r="I141" s="313" t="s">
        <v>1365</v>
      </c>
      <c r="J141" s="313"/>
      <c r="K141" s="357"/>
    </row>
    <row r="142" s="1" customFormat="1" ht="15" customHeight="1">
      <c r="B142" s="355"/>
      <c r="C142" s="313" t="s">
        <v>1387</v>
      </c>
      <c r="D142" s="313"/>
      <c r="E142" s="313"/>
      <c r="F142" s="335" t="s">
        <v>1330</v>
      </c>
      <c r="G142" s="313"/>
      <c r="H142" s="313" t="s">
        <v>1388</v>
      </c>
      <c r="I142" s="313" t="s">
        <v>1365</v>
      </c>
      <c r="J142" s="313"/>
      <c r="K142" s="357"/>
    </row>
    <row r="143" s="1" customFormat="1" ht="15" customHeight="1">
      <c r="B143" s="358"/>
      <c r="C143" s="359"/>
      <c r="D143" s="359"/>
      <c r="E143" s="359"/>
      <c r="F143" s="359"/>
      <c r="G143" s="359"/>
      <c r="H143" s="359"/>
      <c r="I143" s="359"/>
      <c r="J143" s="359"/>
      <c r="K143" s="360"/>
    </row>
    <row r="144" s="1" customFormat="1" ht="18.75" customHeight="1">
      <c r="B144" s="310"/>
      <c r="C144" s="310"/>
      <c r="D144" s="310"/>
      <c r="E144" s="310"/>
      <c r="F144" s="347"/>
      <c r="G144" s="310"/>
      <c r="H144" s="310"/>
      <c r="I144" s="310"/>
      <c r="J144" s="310"/>
      <c r="K144" s="310"/>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1389</v>
      </c>
      <c r="D147" s="326"/>
      <c r="E147" s="326"/>
      <c r="F147" s="326"/>
      <c r="G147" s="326"/>
      <c r="H147" s="326"/>
      <c r="I147" s="326"/>
      <c r="J147" s="326"/>
      <c r="K147" s="327"/>
    </row>
    <row r="148" s="1" customFormat="1" ht="17.25" customHeight="1">
      <c r="B148" s="325"/>
      <c r="C148" s="328" t="s">
        <v>1324</v>
      </c>
      <c r="D148" s="328"/>
      <c r="E148" s="328"/>
      <c r="F148" s="328" t="s">
        <v>1325</v>
      </c>
      <c r="G148" s="329"/>
      <c r="H148" s="328" t="s">
        <v>56</v>
      </c>
      <c r="I148" s="328" t="s">
        <v>59</v>
      </c>
      <c r="J148" s="328" t="s">
        <v>1326</v>
      </c>
      <c r="K148" s="327"/>
    </row>
    <row r="149" s="1" customFormat="1" ht="17.25" customHeight="1">
      <c r="B149" s="325"/>
      <c r="C149" s="330" t="s">
        <v>1327</v>
      </c>
      <c r="D149" s="330"/>
      <c r="E149" s="330"/>
      <c r="F149" s="331" t="s">
        <v>1328</v>
      </c>
      <c r="G149" s="332"/>
      <c r="H149" s="330"/>
      <c r="I149" s="330"/>
      <c r="J149" s="330" t="s">
        <v>1329</v>
      </c>
      <c r="K149" s="327"/>
    </row>
    <row r="150" s="1" customFormat="1" ht="5.25" customHeight="1">
      <c r="B150" s="336"/>
      <c r="C150" s="333"/>
      <c r="D150" s="333"/>
      <c r="E150" s="333"/>
      <c r="F150" s="333"/>
      <c r="G150" s="334"/>
      <c r="H150" s="333"/>
      <c r="I150" s="333"/>
      <c r="J150" s="333"/>
      <c r="K150" s="357"/>
    </row>
    <row r="151" s="1" customFormat="1" ht="15" customHeight="1">
      <c r="B151" s="336"/>
      <c r="C151" s="361" t="s">
        <v>1333</v>
      </c>
      <c r="D151" s="313"/>
      <c r="E151" s="313"/>
      <c r="F151" s="362" t="s">
        <v>1330</v>
      </c>
      <c r="G151" s="313"/>
      <c r="H151" s="361" t="s">
        <v>1370</v>
      </c>
      <c r="I151" s="361" t="s">
        <v>1332</v>
      </c>
      <c r="J151" s="361">
        <v>120</v>
      </c>
      <c r="K151" s="357"/>
    </row>
    <row r="152" s="1" customFormat="1" ht="15" customHeight="1">
      <c r="B152" s="336"/>
      <c r="C152" s="361" t="s">
        <v>1379</v>
      </c>
      <c r="D152" s="313"/>
      <c r="E152" s="313"/>
      <c r="F152" s="362" t="s">
        <v>1330</v>
      </c>
      <c r="G152" s="313"/>
      <c r="H152" s="361" t="s">
        <v>1390</v>
      </c>
      <c r="I152" s="361" t="s">
        <v>1332</v>
      </c>
      <c r="J152" s="361" t="s">
        <v>1381</v>
      </c>
      <c r="K152" s="357"/>
    </row>
    <row r="153" s="1" customFormat="1" ht="15" customHeight="1">
      <c r="B153" s="336"/>
      <c r="C153" s="361" t="s">
        <v>1278</v>
      </c>
      <c r="D153" s="313"/>
      <c r="E153" s="313"/>
      <c r="F153" s="362" t="s">
        <v>1330</v>
      </c>
      <c r="G153" s="313"/>
      <c r="H153" s="361" t="s">
        <v>1391</v>
      </c>
      <c r="I153" s="361" t="s">
        <v>1332</v>
      </c>
      <c r="J153" s="361" t="s">
        <v>1381</v>
      </c>
      <c r="K153" s="357"/>
    </row>
    <row r="154" s="1" customFormat="1" ht="15" customHeight="1">
      <c r="B154" s="336"/>
      <c r="C154" s="361" t="s">
        <v>1335</v>
      </c>
      <c r="D154" s="313"/>
      <c r="E154" s="313"/>
      <c r="F154" s="362" t="s">
        <v>1336</v>
      </c>
      <c r="G154" s="313"/>
      <c r="H154" s="361" t="s">
        <v>1370</v>
      </c>
      <c r="I154" s="361" t="s">
        <v>1332</v>
      </c>
      <c r="J154" s="361">
        <v>50</v>
      </c>
      <c r="K154" s="357"/>
    </row>
    <row r="155" s="1" customFormat="1" ht="15" customHeight="1">
      <c r="B155" s="336"/>
      <c r="C155" s="361" t="s">
        <v>1338</v>
      </c>
      <c r="D155" s="313"/>
      <c r="E155" s="313"/>
      <c r="F155" s="362" t="s">
        <v>1330</v>
      </c>
      <c r="G155" s="313"/>
      <c r="H155" s="361" t="s">
        <v>1370</v>
      </c>
      <c r="I155" s="361" t="s">
        <v>1340</v>
      </c>
      <c r="J155" s="361"/>
      <c r="K155" s="357"/>
    </row>
    <row r="156" s="1" customFormat="1" ht="15" customHeight="1">
      <c r="B156" s="336"/>
      <c r="C156" s="361" t="s">
        <v>1349</v>
      </c>
      <c r="D156" s="313"/>
      <c r="E156" s="313"/>
      <c r="F156" s="362" t="s">
        <v>1336</v>
      </c>
      <c r="G156" s="313"/>
      <c r="H156" s="361" t="s">
        <v>1370</v>
      </c>
      <c r="I156" s="361" t="s">
        <v>1332</v>
      </c>
      <c r="J156" s="361">
        <v>50</v>
      </c>
      <c r="K156" s="357"/>
    </row>
    <row r="157" s="1" customFormat="1" ht="15" customHeight="1">
      <c r="B157" s="336"/>
      <c r="C157" s="361" t="s">
        <v>1357</v>
      </c>
      <c r="D157" s="313"/>
      <c r="E157" s="313"/>
      <c r="F157" s="362" t="s">
        <v>1336</v>
      </c>
      <c r="G157" s="313"/>
      <c r="H157" s="361" t="s">
        <v>1370</v>
      </c>
      <c r="I157" s="361" t="s">
        <v>1332</v>
      </c>
      <c r="J157" s="361">
        <v>50</v>
      </c>
      <c r="K157" s="357"/>
    </row>
    <row r="158" s="1" customFormat="1" ht="15" customHeight="1">
      <c r="B158" s="336"/>
      <c r="C158" s="361" t="s">
        <v>1355</v>
      </c>
      <c r="D158" s="313"/>
      <c r="E158" s="313"/>
      <c r="F158" s="362" t="s">
        <v>1336</v>
      </c>
      <c r="G158" s="313"/>
      <c r="H158" s="361" t="s">
        <v>1370</v>
      </c>
      <c r="I158" s="361" t="s">
        <v>1332</v>
      </c>
      <c r="J158" s="361">
        <v>50</v>
      </c>
      <c r="K158" s="357"/>
    </row>
    <row r="159" s="1" customFormat="1" ht="15" customHeight="1">
      <c r="B159" s="336"/>
      <c r="C159" s="361" t="s">
        <v>101</v>
      </c>
      <c r="D159" s="313"/>
      <c r="E159" s="313"/>
      <c r="F159" s="362" t="s">
        <v>1330</v>
      </c>
      <c r="G159" s="313"/>
      <c r="H159" s="361" t="s">
        <v>1392</v>
      </c>
      <c r="I159" s="361" t="s">
        <v>1332</v>
      </c>
      <c r="J159" s="361" t="s">
        <v>1393</v>
      </c>
      <c r="K159" s="357"/>
    </row>
    <row r="160" s="1" customFormat="1" ht="15" customHeight="1">
      <c r="B160" s="336"/>
      <c r="C160" s="361" t="s">
        <v>1394</v>
      </c>
      <c r="D160" s="313"/>
      <c r="E160" s="313"/>
      <c r="F160" s="362" t="s">
        <v>1330</v>
      </c>
      <c r="G160" s="313"/>
      <c r="H160" s="361" t="s">
        <v>1395</v>
      </c>
      <c r="I160" s="361" t="s">
        <v>1365</v>
      </c>
      <c r="J160" s="361"/>
      <c r="K160" s="357"/>
    </row>
    <row r="161" s="1" customFormat="1" ht="15" customHeight="1">
      <c r="B161" s="363"/>
      <c r="C161" s="345"/>
      <c r="D161" s="345"/>
      <c r="E161" s="345"/>
      <c r="F161" s="345"/>
      <c r="G161" s="345"/>
      <c r="H161" s="345"/>
      <c r="I161" s="345"/>
      <c r="J161" s="345"/>
      <c r="K161" s="364"/>
    </row>
    <row r="162" s="1" customFormat="1" ht="18.75" customHeight="1">
      <c r="B162" s="310"/>
      <c r="C162" s="313"/>
      <c r="D162" s="313"/>
      <c r="E162" s="313"/>
      <c r="F162" s="335"/>
      <c r="G162" s="313"/>
      <c r="H162" s="313"/>
      <c r="I162" s="313"/>
      <c r="J162" s="313"/>
      <c r="K162" s="310"/>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1396</v>
      </c>
      <c r="D165" s="304"/>
      <c r="E165" s="304"/>
      <c r="F165" s="304"/>
      <c r="G165" s="304"/>
      <c r="H165" s="304"/>
      <c r="I165" s="304"/>
      <c r="J165" s="304"/>
      <c r="K165" s="305"/>
    </row>
    <row r="166" s="1" customFormat="1" ht="17.25" customHeight="1">
      <c r="B166" s="303"/>
      <c r="C166" s="328" t="s">
        <v>1324</v>
      </c>
      <c r="D166" s="328"/>
      <c r="E166" s="328"/>
      <c r="F166" s="328" t="s">
        <v>1325</v>
      </c>
      <c r="G166" s="365"/>
      <c r="H166" s="366" t="s">
        <v>56</v>
      </c>
      <c r="I166" s="366" t="s">
        <v>59</v>
      </c>
      <c r="J166" s="328" t="s">
        <v>1326</v>
      </c>
      <c r="K166" s="305"/>
    </row>
    <row r="167" s="1" customFormat="1" ht="17.25" customHeight="1">
      <c r="B167" s="306"/>
      <c r="C167" s="330" t="s">
        <v>1327</v>
      </c>
      <c r="D167" s="330"/>
      <c r="E167" s="330"/>
      <c r="F167" s="331" t="s">
        <v>1328</v>
      </c>
      <c r="G167" s="367"/>
      <c r="H167" s="368"/>
      <c r="I167" s="368"/>
      <c r="J167" s="330" t="s">
        <v>1329</v>
      </c>
      <c r="K167" s="308"/>
    </row>
    <row r="168" s="1" customFormat="1" ht="5.25" customHeight="1">
      <c r="B168" s="336"/>
      <c r="C168" s="333"/>
      <c r="D168" s="333"/>
      <c r="E168" s="333"/>
      <c r="F168" s="333"/>
      <c r="G168" s="334"/>
      <c r="H168" s="333"/>
      <c r="I168" s="333"/>
      <c r="J168" s="333"/>
      <c r="K168" s="357"/>
    </row>
    <row r="169" s="1" customFormat="1" ht="15" customHeight="1">
      <c r="B169" s="336"/>
      <c r="C169" s="313" t="s">
        <v>1333</v>
      </c>
      <c r="D169" s="313"/>
      <c r="E169" s="313"/>
      <c r="F169" s="335" t="s">
        <v>1330</v>
      </c>
      <c r="G169" s="313"/>
      <c r="H169" s="313" t="s">
        <v>1370</v>
      </c>
      <c r="I169" s="313" t="s">
        <v>1332</v>
      </c>
      <c r="J169" s="313">
        <v>120</v>
      </c>
      <c r="K169" s="357"/>
    </row>
    <row r="170" s="1" customFormat="1" ht="15" customHeight="1">
      <c r="B170" s="336"/>
      <c r="C170" s="313" t="s">
        <v>1379</v>
      </c>
      <c r="D170" s="313"/>
      <c r="E170" s="313"/>
      <c r="F170" s="335" t="s">
        <v>1330</v>
      </c>
      <c r="G170" s="313"/>
      <c r="H170" s="313" t="s">
        <v>1380</v>
      </c>
      <c r="I170" s="313" t="s">
        <v>1332</v>
      </c>
      <c r="J170" s="313" t="s">
        <v>1381</v>
      </c>
      <c r="K170" s="357"/>
    </row>
    <row r="171" s="1" customFormat="1" ht="15" customHeight="1">
      <c r="B171" s="336"/>
      <c r="C171" s="313" t="s">
        <v>1278</v>
      </c>
      <c r="D171" s="313"/>
      <c r="E171" s="313"/>
      <c r="F171" s="335" t="s">
        <v>1330</v>
      </c>
      <c r="G171" s="313"/>
      <c r="H171" s="313" t="s">
        <v>1397</v>
      </c>
      <c r="I171" s="313" t="s">
        <v>1332</v>
      </c>
      <c r="J171" s="313" t="s">
        <v>1381</v>
      </c>
      <c r="K171" s="357"/>
    </row>
    <row r="172" s="1" customFormat="1" ht="15" customHeight="1">
      <c r="B172" s="336"/>
      <c r="C172" s="313" t="s">
        <v>1335</v>
      </c>
      <c r="D172" s="313"/>
      <c r="E172" s="313"/>
      <c r="F172" s="335" t="s">
        <v>1336</v>
      </c>
      <c r="G172" s="313"/>
      <c r="H172" s="313" t="s">
        <v>1397</v>
      </c>
      <c r="I172" s="313" t="s">
        <v>1332</v>
      </c>
      <c r="J172" s="313">
        <v>50</v>
      </c>
      <c r="K172" s="357"/>
    </row>
    <row r="173" s="1" customFormat="1" ht="15" customHeight="1">
      <c r="B173" s="336"/>
      <c r="C173" s="313" t="s">
        <v>1338</v>
      </c>
      <c r="D173" s="313"/>
      <c r="E173" s="313"/>
      <c r="F173" s="335" t="s">
        <v>1330</v>
      </c>
      <c r="G173" s="313"/>
      <c r="H173" s="313" t="s">
        <v>1397</v>
      </c>
      <c r="I173" s="313" t="s">
        <v>1340</v>
      </c>
      <c r="J173" s="313"/>
      <c r="K173" s="357"/>
    </row>
    <row r="174" s="1" customFormat="1" ht="15" customHeight="1">
      <c r="B174" s="336"/>
      <c r="C174" s="313" t="s">
        <v>1349</v>
      </c>
      <c r="D174" s="313"/>
      <c r="E174" s="313"/>
      <c r="F174" s="335" t="s">
        <v>1336</v>
      </c>
      <c r="G174" s="313"/>
      <c r="H174" s="313" t="s">
        <v>1397</v>
      </c>
      <c r="I174" s="313" t="s">
        <v>1332</v>
      </c>
      <c r="J174" s="313">
        <v>50</v>
      </c>
      <c r="K174" s="357"/>
    </row>
    <row r="175" s="1" customFormat="1" ht="15" customHeight="1">
      <c r="B175" s="336"/>
      <c r="C175" s="313" t="s">
        <v>1357</v>
      </c>
      <c r="D175" s="313"/>
      <c r="E175" s="313"/>
      <c r="F175" s="335" t="s">
        <v>1336</v>
      </c>
      <c r="G175" s="313"/>
      <c r="H175" s="313" t="s">
        <v>1397</v>
      </c>
      <c r="I175" s="313" t="s">
        <v>1332</v>
      </c>
      <c r="J175" s="313">
        <v>50</v>
      </c>
      <c r="K175" s="357"/>
    </row>
    <row r="176" s="1" customFormat="1" ht="15" customHeight="1">
      <c r="B176" s="336"/>
      <c r="C176" s="313" t="s">
        <v>1355</v>
      </c>
      <c r="D176" s="313"/>
      <c r="E176" s="313"/>
      <c r="F176" s="335" t="s">
        <v>1336</v>
      </c>
      <c r="G176" s="313"/>
      <c r="H176" s="313" t="s">
        <v>1397</v>
      </c>
      <c r="I176" s="313" t="s">
        <v>1332</v>
      </c>
      <c r="J176" s="313">
        <v>50</v>
      </c>
      <c r="K176" s="357"/>
    </row>
    <row r="177" s="1" customFormat="1" ht="15" customHeight="1">
      <c r="B177" s="336"/>
      <c r="C177" s="313" t="s">
        <v>112</v>
      </c>
      <c r="D177" s="313"/>
      <c r="E177" s="313"/>
      <c r="F177" s="335" t="s">
        <v>1330</v>
      </c>
      <c r="G177" s="313"/>
      <c r="H177" s="313" t="s">
        <v>1398</v>
      </c>
      <c r="I177" s="313" t="s">
        <v>1399</v>
      </c>
      <c r="J177" s="313"/>
      <c r="K177" s="357"/>
    </row>
    <row r="178" s="1" customFormat="1" ht="15" customHeight="1">
      <c r="B178" s="336"/>
      <c r="C178" s="313" t="s">
        <v>59</v>
      </c>
      <c r="D178" s="313"/>
      <c r="E178" s="313"/>
      <c r="F178" s="335" t="s">
        <v>1330</v>
      </c>
      <c r="G178" s="313"/>
      <c r="H178" s="313" t="s">
        <v>1400</v>
      </c>
      <c r="I178" s="313" t="s">
        <v>1401</v>
      </c>
      <c r="J178" s="313">
        <v>1</v>
      </c>
      <c r="K178" s="357"/>
    </row>
    <row r="179" s="1" customFormat="1" ht="15" customHeight="1">
      <c r="B179" s="336"/>
      <c r="C179" s="313" t="s">
        <v>55</v>
      </c>
      <c r="D179" s="313"/>
      <c r="E179" s="313"/>
      <c r="F179" s="335" t="s">
        <v>1330</v>
      </c>
      <c r="G179" s="313"/>
      <c r="H179" s="313" t="s">
        <v>1402</v>
      </c>
      <c r="I179" s="313" t="s">
        <v>1332</v>
      </c>
      <c r="J179" s="313">
        <v>20</v>
      </c>
      <c r="K179" s="357"/>
    </row>
    <row r="180" s="1" customFormat="1" ht="15" customHeight="1">
      <c r="B180" s="336"/>
      <c r="C180" s="313" t="s">
        <v>56</v>
      </c>
      <c r="D180" s="313"/>
      <c r="E180" s="313"/>
      <c r="F180" s="335" t="s">
        <v>1330</v>
      </c>
      <c r="G180" s="313"/>
      <c r="H180" s="313" t="s">
        <v>1403</v>
      </c>
      <c r="I180" s="313" t="s">
        <v>1332</v>
      </c>
      <c r="J180" s="313">
        <v>255</v>
      </c>
      <c r="K180" s="357"/>
    </row>
    <row r="181" s="1" customFormat="1" ht="15" customHeight="1">
      <c r="B181" s="336"/>
      <c r="C181" s="313" t="s">
        <v>113</v>
      </c>
      <c r="D181" s="313"/>
      <c r="E181" s="313"/>
      <c r="F181" s="335" t="s">
        <v>1330</v>
      </c>
      <c r="G181" s="313"/>
      <c r="H181" s="313" t="s">
        <v>1294</v>
      </c>
      <c r="I181" s="313" t="s">
        <v>1332</v>
      </c>
      <c r="J181" s="313">
        <v>10</v>
      </c>
      <c r="K181" s="357"/>
    </row>
    <row r="182" s="1" customFormat="1" ht="15" customHeight="1">
      <c r="B182" s="336"/>
      <c r="C182" s="313" t="s">
        <v>114</v>
      </c>
      <c r="D182" s="313"/>
      <c r="E182" s="313"/>
      <c r="F182" s="335" t="s">
        <v>1330</v>
      </c>
      <c r="G182" s="313"/>
      <c r="H182" s="313" t="s">
        <v>1404</v>
      </c>
      <c r="I182" s="313" t="s">
        <v>1365</v>
      </c>
      <c r="J182" s="313"/>
      <c r="K182" s="357"/>
    </row>
    <row r="183" s="1" customFormat="1" ht="15" customHeight="1">
      <c r="B183" s="336"/>
      <c r="C183" s="313" t="s">
        <v>1405</v>
      </c>
      <c r="D183" s="313"/>
      <c r="E183" s="313"/>
      <c r="F183" s="335" t="s">
        <v>1330</v>
      </c>
      <c r="G183" s="313"/>
      <c r="H183" s="313" t="s">
        <v>1406</v>
      </c>
      <c r="I183" s="313" t="s">
        <v>1365</v>
      </c>
      <c r="J183" s="313"/>
      <c r="K183" s="357"/>
    </row>
    <row r="184" s="1" customFormat="1" ht="15" customHeight="1">
      <c r="B184" s="336"/>
      <c r="C184" s="313" t="s">
        <v>1394</v>
      </c>
      <c r="D184" s="313"/>
      <c r="E184" s="313"/>
      <c r="F184" s="335" t="s">
        <v>1330</v>
      </c>
      <c r="G184" s="313"/>
      <c r="H184" s="313" t="s">
        <v>1407</v>
      </c>
      <c r="I184" s="313" t="s">
        <v>1365</v>
      </c>
      <c r="J184" s="313"/>
      <c r="K184" s="357"/>
    </row>
    <row r="185" s="1" customFormat="1" ht="15" customHeight="1">
      <c r="B185" s="336"/>
      <c r="C185" s="313" t="s">
        <v>116</v>
      </c>
      <c r="D185" s="313"/>
      <c r="E185" s="313"/>
      <c r="F185" s="335" t="s">
        <v>1336</v>
      </c>
      <c r="G185" s="313"/>
      <c r="H185" s="313" t="s">
        <v>1408</v>
      </c>
      <c r="I185" s="313" t="s">
        <v>1332</v>
      </c>
      <c r="J185" s="313">
        <v>50</v>
      </c>
      <c r="K185" s="357"/>
    </row>
    <row r="186" s="1" customFormat="1" ht="15" customHeight="1">
      <c r="B186" s="336"/>
      <c r="C186" s="313" t="s">
        <v>1409</v>
      </c>
      <c r="D186" s="313"/>
      <c r="E186" s="313"/>
      <c r="F186" s="335" t="s">
        <v>1336</v>
      </c>
      <c r="G186" s="313"/>
      <c r="H186" s="313" t="s">
        <v>1410</v>
      </c>
      <c r="I186" s="313" t="s">
        <v>1411</v>
      </c>
      <c r="J186" s="313"/>
      <c r="K186" s="357"/>
    </row>
    <row r="187" s="1" customFormat="1" ht="15" customHeight="1">
      <c r="B187" s="336"/>
      <c r="C187" s="313" t="s">
        <v>1412</v>
      </c>
      <c r="D187" s="313"/>
      <c r="E187" s="313"/>
      <c r="F187" s="335" t="s">
        <v>1336</v>
      </c>
      <c r="G187" s="313"/>
      <c r="H187" s="313" t="s">
        <v>1413</v>
      </c>
      <c r="I187" s="313" t="s">
        <v>1411</v>
      </c>
      <c r="J187" s="313"/>
      <c r="K187" s="357"/>
    </row>
    <row r="188" s="1" customFormat="1" ht="15" customHeight="1">
      <c r="B188" s="336"/>
      <c r="C188" s="313" t="s">
        <v>1414</v>
      </c>
      <c r="D188" s="313"/>
      <c r="E188" s="313"/>
      <c r="F188" s="335" t="s">
        <v>1336</v>
      </c>
      <c r="G188" s="313"/>
      <c r="H188" s="313" t="s">
        <v>1415</v>
      </c>
      <c r="I188" s="313" t="s">
        <v>1411</v>
      </c>
      <c r="J188" s="313"/>
      <c r="K188" s="357"/>
    </row>
    <row r="189" s="1" customFormat="1" ht="15" customHeight="1">
      <c r="B189" s="336"/>
      <c r="C189" s="369" t="s">
        <v>1416</v>
      </c>
      <c r="D189" s="313"/>
      <c r="E189" s="313"/>
      <c r="F189" s="335" t="s">
        <v>1336</v>
      </c>
      <c r="G189" s="313"/>
      <c r="H189" s="313" t="s">
        <v>1417</v>
      </c>
      <c r="I189" s="313" t="s">
        <v>1418</v>
      </c>
      <c r="J189" s="370" t="s">
        <v>1419</v>
      </c>
      <c r="K189" s="357"/>
    </row>
    <row r="190" s="1" customFormat="1" ht="15" customHeight="1">
      <c r="B190" s="336"/>
      <c r="C190" s="320" t="s">
        <v>44</v>
      </c>
      <c r="D190" s="313"/>
      <c r="E190" s="313"/>
      <c r="F190" s="335" t="s">
        <v>1330</v>
      </c>
      <c r="G190" s="313"/>
      <c r="H190" s="310" t="s">
        <v>1420</v>
      </c>
      <c r="I190" s="313" t="s">
        <v>1421</v>
      </c>
      <c r="J190" s="313"/>
      <c r="K190" s="357"/>
    </row>
    <row r="191" s="1" customFormat="1" ht="15" customHeight="1">
      <c r="B191" s="336"/>
      <c r="C191" s="320" t="s">
        <v>1422</v>
      </c>
      <c r="D191" s="313"/>
      <c r="E191" s="313"/>
      <c r="F191" s="335" t="s">
        <v>1330</v>
      </c>
      <c r="G191" s="313"/>
      <c r="H191" s="313" t="s">
        <v>1423</v>
      </c>
      <c r="I191" s="313" t="s">
        <v>1365</v>
      </c>
      <c r="J191" s="313"/>
      <c r="K191" s="357"/>
    </row>
    <row r="192" s="1" customFormat="1" ht="15" customHeight="1">
      <c r="B192" s="336"/>
      <c r="C192" s="320" t="s">
        <v>1424</v>
      </c>
      <c r="D192" s="313"/>
      <c r="E192" s="313"/>
      <c r="F192" s="335" t="s">
        <v>1330</v>
      </c>
      <c r="G192" s="313"/>
      <c r="H192" s="313" t="s">
        <v>1425</v>
      </c>
      <c r="I192" s="313" t="s">
        <v>1365</v>
      </c>
      <c r="J192" s="313"/>
      <c r="K192" s="357"/>
    </row>
    <row r="193" s="1" customFormat="1" ht="15" customHeight="1">
      <c r="B193" s="336"/>
      <c r="C193" s="320" t="s">
        <v>1426</v>
      </c>
      <c r="D193" s="313"/>
      <c r="E193" s="313"/>
      <c r="F193" s="335" t="s">
        <v>1336</v>
      </c>
      <c r="G193" s="313"/>
      <c r="H193" s="313" t="s">
        <v>1427</v>
      </c>
      <c r="I193" s="313" t="s">
        <v>1365</v>
      </c>
      <c r="J193" s="313"/>
      <c r="K193" s="357"/>
    </row>
    <row r="194" s="1" customFormat="1" ht="15" customHeight="1">
      <c r="B194" s="363"/>
      <c r="C194" s="371"/>
      <c r="D194" s="345"/>
      <c r="E194" s="345"/>
      <c r="F194" s="345"/>
      <c r="G194" s="345"/>
      <c r="H194" s="345"/>
      <c r="I194" s="345"/>
      <c r="J194" s="345"/>
      <c r="K194" s="364"/>
    </row>
    <row r="195" s="1" customFormat="1" ht="18.75" customHeight="1">
      <c r="B195" s="310"/>
      <c r="C195" s="313"/>
      <c r="D195" s="313"/>
      <c r="E195" s="313"/>
      <c r="F195" s="335"/>
      <c r="G195" s="313"/>
      <c r="H195" s="313"/>
      <c r="I195" s="313"/>
      <c r="J195" s="313"/>
      <c r="K195" s="310"/>
    </row>
    <row r="196" s="1" customFormat="1" ht="18.75" customHeight="1">
      <c r="B196" s="310"/>
      <c r="C196" s="313"/>
      <c r="D196" s="313"/>
      <c r="E196" s="313"/>
      <c r="F196" s="335"/>
      <c r="G196" s="313"/>
      <c r="H196" s="313"/>
      <c r="I196" s="313"/>
      <c r="J196" s="313"/>
      <c r="K196" s="310"/>
    </row>
    <row r="197" s="1" customFormat="1" ht="18.75" customHeight="1">
      <c r="B197" s="321"/>
      <c r="C197" s="321"/>
      <c r="D197" s="321"/>
      <c r="E197" s="321"/>
      <c r="F197" s="321"/>
      <c r="G197" s="321"/>
      <c r="H197" s="321"/>
      <c r="I197" s="321"/>
      <c r="J197" s="321"/>
      <c r="K197" s="321"/>
    </row>
    <row r="198" s="1" customFormat="1" ht="13.5">
      <c r="B198" s="300"/>
      <c r="C198" s="301"/>
      <c r="D198" s="301"/>
      <c r="E198" s="301"/>
      <c r="F198" s="301"/>
      <c r="G198" s="301"/>
      <c r="H198" s="301"/>
      <c r="I198" s="301"/>
      <c r="J198" s="301"/>
      <c r="K198" s="302"/>
    </row>
    <row r="199" s="1" customFormat="1" ht="21">
      <c r="B199" s="303"/>
      <c r="C199" s="304" t="s">
        <v>1428</v>
      </c>
      <c r="D199" s="304"/>
      <c r="E199" s="304"/>
      <c r="F199" s="304"/>
      <c r="G199" s="304"/>
      <c r="H199" s="304"/>
      <c r="I199" s="304"/>
      <c r="J199" s="304"/>
      <c r="K199" s="305"/>
    </row>
    <row r="200" s="1" customFormat="1" ht="25.5" customHeight="1">
      <c r="B200" s="303"/>
      <c r="C200" s="372" t="s">
        <v>1429</v>
      </c>
      <c r="D200" s="372"/>
      <c r="E200" s="372"/>
      <c r="F200" s="372" t="s">
        <v>1430</v>
      </c>
      <c r="G200" s="373"/>
      <c r="H200" s="372" t="s">
        <v>1431</v>
      </c>
      <c r="I200" s="372"/>
      <c r="J200" s="372"/>
      <c r="K200" s="305"/>
    </row>
    <row r="201" s="1" customFormat="1" ht="5.25" customHeight="1">
      <c r="B201" s="336"/>
      <c r="C201" s="333"/>
      <c r="D201" s="333"/>
      <c r="E201" s="333"/>
      <c r="F201" s="333"/>
      <c r="G201" s="313"/>
      <c r="H201" s="333"/>
      <c r="I201" s="333"/>
      <c r="J201" s="333"/>
      <c r="K201" s="357"/>
    </row>
    <row r="202" s="1" customFormat="1" ht="15" customHeight="1">
      <c r="B202" s="336"/>
      <c r="C202" s="313" t="s">
        <v>1421</v>
      </c>
      <c r="D202" s="313"/>
      <c r="E202" s="313"/>
      <c r="F202" s="335" t="s">
        <v>45</v>
      </c>
      <c r="G202" s="313"/>
      <c r="H202" s="313" t="s">
        <v>1432</v>
      </c>
      <c r="I202" s="313"/>
      <c r="J202" s="313"/>
      <c r="K202" s="357"/>
    </row>
    <row r="203" s="1" customFormat="1" ht="15" customHeight="1">
      <c r="B203" s="336"/>
      <c r="C203" s="342"/>
      <c r="D203" s="313"/>
      <c r="E203" s="313"/>
      <c r="F203" s="335" t="s">
        <v>46</v>
      </c>
      <c r="G203" s="313"/>
      <c r="H203" s="313" t="s">
        <v>1433</v>
      </c>
      <c r="I203" s="313"/>
      <c r="J203" s="313"/>
      <c r="K203" s="357"/>
    </row>
    <row r="204" s="1" customFormat="1" ht="15" customHeight="1">
      <c r="B204" s="336"/>
      <c r="C204" s="342"/>
      <c r="D204" s="313"/>
      <c r="E204" s="313"/>
      <c r="F204" s="335" t="s">
        <v>49</v>
      </c>
      <c r="G204" s="313"/>
      <c r="H204" s="313" t="s">
        <v>1434</v>
      </c>
      <c r="I204" s="313"/>
      <c r="J204" s="313"/>
      <c r="K204" s="357"/>
    </row>
    <row r="205" s="1" customFormat="1" ht="15" customHeight="1">
      <c r="B205" s="336"/>
      <c r="C205" s="313"/>
      <c r="D205" s="313"/>
      <c r="E205" s="313"/>
      <c r="F205" s="335" t="s">
        <v>47</v>
      </c>
      <c r="G205" s="313"/>
      <c r="H205" s="313" t="s">
        <v>1435</v>
      </c>
      <c r="I205" s="313"/>
      <c r="J205" s="313"/>
      <c r="K205" s="357"/>
    </row>
    <row r="206" s="1" customFormat="1" ht="15" customHeight="1">
      <c r="B206" s="336"/>
      <c r="C206" s="313"/>
      <c r="D206" s="313"/>
      <c r="E206" s="313"/>
      <c r="F206" s="335" t="s">
        <v>48</v>
      </c>
      <c r="G206" s="313"/>
      <c r="H206" s="313" t="s">
        <v>1436</v>
      </c>
      <c r="I206" s="313"/>
      <c r="J206" s="313"/>
      <c r="K206" s="357"/>
    </row>
    <row r="207" s="1" customFormat="1" ht="15" customHeight="1">
      <c r="B207" s="336"/>
      <c r="C207" s="313"/>
      <c r="D207" s="313"/>
      <c r="E207" s="313"/>
      <c r="F207" s="335"/>
      <c r="G207" s="313"/>
      <c r="H207" s="313"/>
      <c r="I207" s="313"/>
      <c r="J207" s="313"/>
      <c r="K207" s="357"/>
    </row>
    <row r="208" s="1" customFormat="1" ht="15" customHeight="1">
      <c r="B208" s="336"/>
      <c r="C208" s="313" t="s">
        <v>1377</v>
      </c>
      <c r="D208" s="313"/>
      <c r="E208" s="313"/>
      <c r="F208" s="335" t="s">
        <v>81</v>
      </c>
      <c r="G208" s="313"/>
      <c r="H208" s="313" t="s">
        <v>1437</v>
      </c>
      <c r="I208" s="313"/>
      <c r="J208" s="313"/>
      <c r="K208" s="357"/>
    </row>
    <row r="209" s="1" customFormat="1" ht="15" customHeight="1">
      <c r="B209" s="336"/>
      <c r="C209" s="342"/>
      <c r="D209" s="313"/>
      <c r="E209" s="313"/>
      <c r="F209" s="335" t="s">
        <v>1274</v>
      </c>
      <c r="G209" s="313"/>
      <c r="H209" s="313" t="s">
        <v>1275</v>
      </c>
      <c r="I209" s="313"/>
      <c r="J209" s="313"/>
      <c r="K209" s="357"/>
    </row>
    <row r="210" s="1" customFormat="1" ht="15" customHeight="1">
      <c r="B210" s="336"/>
      <c r="C210" s="313"/>
      <c r="D210" s="313"/>
      <c r="E210" s="313"/>
      <c r="F210" s="335" t="s">
        <v>1272</v>
      </c>
      <c r="G210" s="313"/>
      <c r="H210" s="313" t="s">
        <v>1438</v>
      </c>
      <c r="I210" s="313"/>
      <c r="J210" s="313"/>
      <c r="K210" s="357"/>
    </row>
    <row r="211" s="1" customFormat="1" ht="15" customHeight="1">
      <c r="B211" s="374"/>
      <c r="C211" s="342"/>
      <c r="D211" s="342"/>
      <c r="E211" s="342"/>
      <c r="F211" s="335" t="s">
        <v>94</v>
      </c>
      <c r="G211" s="320"/>
      <c r="H211" s="361" t="s">
        <v>1276</v>
      </c>
      <c r="I211" s="361"/>
      <c r="J211" s="361"/>
      <c r="K211" s="375"/>
    </row>
    <row r="212" s="1" customFormat="1" ht="15" customHeight="1">
      <c r="B212" s="374"/>
      <c r="C212" s="342"/>
      <c r="D212" s="342"/>
      <c r="E212" s="342"/>
      <c r="F212" s="335" t="s">
        <v>1159</v>
      </c>
      <c r="G212" s="320"/>
      <c r="H212" s="361" t="s">
        <v>1206</v>
      </c>
      <c r="I212" s="361"/>
      <c r="J212" s="361"/>
      <c r="K212" s="375"/>
    </row>
    <row r="213" s="1" customFormat="1" ht="15" customHeight="1">
      <c r="B213" s="374"/>
      <c r="C213" s="342"/>
      <c r="D213" s="342"/>
      <c r="E213" s="342"/>
      <c r="F213" s="376"/>
      <c r="G213" s="320"/>
      <c r="H213" s="377"/>
      <c r="I213" s="377"/>
      <c r="J213" s="377"/>
      <c r="K213" s="375"/>
    </row>
    <row r="214" s="1" customFormat="1" ht="15" customHeight="1">
      <c r="B214" s="374"/>
      <c r="C214" s="313" t="s">
        <v>1401</v>
      </c>
      <c r="D214" s="342"/>
      <c r="E214" s="342"/>
      <c r="F214" s="335">
        <v>1</v>
      </c>
      <c r="G214" s="320"/>
      <c r="H214" s="361" t="s">
        <v>1439</v>
      </c>
      <c r="I214" s="361"/>
      <c r="J214" s="361"/>
      <c r="K214" s="375"/>
    </row>
    <row r="215" s="1" customFormat="1" ht="15" customHeight="1">
      <c r="B215" s="374"/>
      <c r="C215" s="342"/>
      <c r="D215" s="342"/>
      <c r="E215" s="342"/>
      <c r="F215" s="335">
        <v>2</v>
      </c>
      <c r="G215" s="320"/>
      <c r="H215" s="361" t="s">
        <v>1440</v>
      </c>
      <c r="I215" s="361"/>
      <c r="J215" s="361"/>
      <c r="K215" s="375"/>
    </row>
    <row r="216" s="1" customFormat="1" ht="15" customHeight="1">
      <c r="B216" s="374"/>
      <c r="C216" s="342"/>
      <c r="D216" s="342"/>
      <c r="E216" s="342"/>
      <c r="F216" s="335">
        <v>3</v>
      </c>
      <c r="G216" s="320"/>
      <c r="H216" s="361" t="s">
        <v>1441</v>
      </c>
      <c r="I216" s="361"/>
      <c r="J216" s="361"/>
      <c r="K216" s="375"/>
    </row>
    <row r="217" s="1" customFormat="1" ht="15" customHeight="1">
      <c r="B217" s="374"/>
      <c r="C217" s="342"/>
      <c r="D217" s="342"/>
      <c r="E217" s="342"/>
      <c r="F217" s="335">
        <v>4</v>
      </c>
      <c r="G217" s="320"/>
      <c r="H217" s="361" t="s">
        <v>1442</v>
      </c>
      <c r="I217" s="361"/>
      <c r="J217" s="361"/>
      <c r="K217" s="375"/>
    </row>
    <row r="218" s="1" customFormat="1" ht="12.75" customHeight="1">
      <c r="B218" s="378"/>
      <c r="C218" s="379"/>
      <c r="D218" s="379"/>
      <c r="E218" s="379"/>
      <c r="F218" s="379"/>
      <c r="G218" s="379"/>
      <c r="H218" s="379"/>
      <c r="I218" s="379"/>
      <c r="J218" s="379"/>
      <c r="K218" s="380"/>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Ing. Eva Morkesová</dc:creator>
  <cp:lastModifiedBy>Ing. Eva Morkesová</cp:lastModifiedBy>
  <dcterms:created xsi:type="dcterms:W3CDTF">2019-12-19T09:14:52Z</dcterms:created>
  <dcterms:modified xsi:type="dcterms:W3CDTF">2019-12-19T09:14:58Z</dcterms:modified>
</cp:coreProperties>
</file>