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635" windowHeight="10845" activeTab="0"/>
  </bookViews>
  <sheets>
    <sheet name="Rekapitulace" sheetId="1" r:id="rId1"/>
    <sheet name="Položky" sheetId="2" r:id="rId2"/>
    <sheet name="Rozvodnice" sheetId="3" r:id="rId3"/>
  </sheets>
  <definedNames/>
  <calcPr fullCalcOnLoad="1"/>
</workbook>
</file>

<file path=xl/sharedStrings.xml><?xml version="1.0" encoding="utf-8"?>
<sst xmlns="http://schemas.openxmlformats.org/spreadsheetml/2006/main" count="754" uniqueCount="475">
  <si>
    <t>C21M - Elektromontáže</t>
  </si>
  <si>
    <t>poř.č.</t>
  </si>
  <si>
    <t>číslo pol.</t>
  </si>
  <si>
    <t>popis položky</t>
  </si>
  <si>
    <t>jedn.cena</t>
  </si>
  <si>
    <t>množství</t>
  </si>
  <si>
    <t>jedn.</t>
  </si>
  <si>
    <t>celkem [Kč]</t>
  </si>
  <si>
    <t>DPH</t>
  </si>
  <si>
    <t>210010002</t>
  </si>
  <si>
    <t>trubka oheb.el.inst. typ 23 R=16mm (PO)</t>
  </si>
  <si>
    <t>m</t>
  </si>
  <si>
    <t>210010134</t>
  </si>
  <si>
    <t>trubka ochr.z PE vnitřní do R=47mm (PU)</t>
  </si>
  <si>
    <t>210010135</t>
  </si>
  <si>
    <t>trubka ochr.z PE vnitřní do R=80mm (PU)</t>
  </si>
  <si>
    <t>210010301</t>
  </si>
  <si>
    <t>krab.přístrojová (1901; KP 68; KZ 3) bez zapojení</t>
  </si>
  <si>
    <t>ks</t>
  </si>
  <si>
    <t>210010313</t>
  </si>
  <si>
    <t>krab.odbočná s víčkem (KO 125) čtverc. bez zap.</t>
  </si>
  <si>
    <t>210010321</t>
  </si>
  <si>
    <t>krab.odboč.s víčkem.svor.(1903;KR 68) kruh.vč.zap.</t>
  </si>
  <si>
    <t>210010322</t>
  </si>
  <si>
    <t>krab.odbočná s víčkem;svor.(KR 97) kruh. vč.zapoj.</t>
  </si>
  <si>
    <t>210010333</t>
  </si>
  <si>
    <t>krab.listový rozv. typ 6481-14 s víčk;svor;vč.zap.</t>
  </si>
  <si>
    <t>210010521</t>
  </si>
  <si>
    <t>odvíčkování nebo zavíčko. víčko na závit</t>
  </si>
  <si>
    <t>210010522</t>
  </si>
  <si>
    <t>odvíčkování nebo zavíčko. víčko na šrouby</t>
  </si>
  <si>
    <t>210010623V</t>
  </si>
  <si>
    <t>osazení bezšroubové  vícenásobné svorky</t>
  </si>
  <si>
    <t>210020652</t>
  </si>
  <si>
    <t>nosné konstr. pro zařízení o váze do 10 kg</t>
  </si>
  <si>
    <t>210020922</t>
  </si>
  <si>
    <t>protipožár.ucpávka průchod stěnou tl. 30cm</t>
  </si>
  <si>
    <t>m2</t>
  </si>
  <si>
    <t>210020953</t>
  </si>
  <si>
    <t>výstr.a označ.tab.</t>
  </si>
  <si>
    <t>210100001</t>
  </si>
  <si>
    <t>ukonč.vod.v rozv.vč.zap.a konc.do 2.5mm2</t>
  </si>
  <si>
    <t>210100002</t>
  </si>
  <si>
    <t>ukonč.vod.v rozv.vč.zap.a konc.do 6mm2</t>
  </si>
  <si>
    <t>210100003</t>
  </si>
  <si>
    <t>ukonč.vod.v rozv.vč.zap.a konc.do 16mm2</t>
  </si>
  <si>
    <t>210100004</t>
  </si>
  <si>
    <t>ukonč.vod.v rozv.vč.zap.a konc.do 25 mm2</t>
  </si>
  <si>
    <t>210100005</t>
  </si>
  <si>
    <t>ukonč.vod.v rozv.vč.zap.a konc.do 35 mm2</t>
  </si>
  <si>
    <t>210100252</t>
  </si>
  <si>
    <t>ukonč.kab.smršt.zákl.do 4x25 mm2</t>
  </si>
  <si>
    <t>210100253</t>
  </si>
  <si>
    <t>ukonč.kab.smršt.zákl.do 4x50 mm2</t>
  </si>
  <si>
    <t>210100258</t>
  </si>
  <si>
    <t>ukonč.kab.smršt.zákl.do 5x4 mm2</t>
  </si>
  <si>
    <t>210100259</t>
  </si>
  <si>
    <t>ukonč.kab.smršt.zákl.do 5x10 mm2</t>
  </si>
  <si>
    <t>210100262</t>
  </si>
  <si>
    <t>ukonč.kab.smršt.zákl.do 12x4 mm2</t>
  </si>
  <si>
    <t>210110001</t>
  </si>
  <si>
    <t>spín.nást.prost.obyč. 1-pólový - řazení 1</t>
  </si>
  <si>
    <t>210110004</t>
  </si>
  <si>
    <t>střídavý přepínač - řazení 6 nást.prost.obyč.</t>
  </si>
  <si>
    <t>210111012</t>
  </si>
  <si>
    <t>zás.polozap./zapuštěné 10/16A 250V 2P+Z průb.mont.</t>
  </si>
  <si>
    <t>210111022</t>
  </si>
  <si>
    <t>zás.v krabici pr.vlhké 10/16A 250V 2P+Z průb.mont.</t>
  </si>
  <si>
    <t>210111104</t>
  </si>
  <si>
    <t>zás.CEE do 500V typ CZ 3243/3245 H/S/Z 3P+Z</t>
  </si>
  <si>
    <t>210140431</t>
  </si>
  <si>
    <t>T6 - ovladač pom. obvodu v AL skříni 1-tlačítkový</t>
  </si>
  <si>
    <t>210140463</t>
  </si>
  <si>
    <t>tlačítkový domovní ovl. s orient. doutnavkou</t>
  </si>
  <si>
    <t>Ovládač zapínací IP 54, s čirým průzorem a popisovým polem, se svorkou N, Pro řazení So/S je nutné použít orientační/signalizační doutnavku., 10 A, 250 V AC, Upevnění šrouby. Šroubové svorky (pro vodiče 1-2,5 mm2). + Doutnavka /LED .  Řazení: 1/0S, 1/0So, 1/0</t>
  </si>
  <si>
    <t>210190002</t>
  </si>
  <si>
    <t>mont.oceloplech.rozvodnic do 50kg</t>
  </si>
  <si>
    <t>210190003</t>
  </si>
  <si>
    <t>mont.oceloplech.rozvodnic do 100kg</t>
  </si>
  <si>
    <t>210201101V</t>
  </si>
  <si>
    <t>Montáž svítidel a světlených sestav  dle specifikace v TZ</t>
  </si>
  <si>
    <t xml:space="preserve">Montáž svítidel a světlených sestav  LED pásek </t>
  </si>
  <si>
    <t>210220022</t>
  </si>
  <si>
    <t>uzem. v zemi FeZn R=8-10 mm vč.svorek;propoj.aj.</t>
  </si>
  <si>
    <t>210220101</t>
  </si>
  <si>
    <t>svodové vodiče FeZn do R=10mm;Al o10mm;Cu R=8mm</t>
  </si>
  <si>
    <t>210220201</t>
  </si>
  <si>
    <t>jímací tyč do 3m délky vč.upevnění</t>
  </si>
  <si>
    <t>210220301</t>
  </si>
  <si>
    <t>svorky hromosvodové do 2 šroubu (SS;SR 03)</t>
  </si>
  <si>
    <t>210220302</t>
  </si>
  <si>
    <t>svorky hromosv.nad 2 šrouby(ST;SJ;SK;SZ;SR01;02)</t>
  </si>
  <si>
    <t>210220321</t>
  </si>
  <si>
    <t>svorka na potrubí "Bernard" vč.pásku (bez vodič.)</t>
  </si>
  <si>
    <t>210220361</t>
  </si>
  <si>
    <t>tyčový zemnič vč.zaražení do země a připoj. do 2m</t>
  </si>
  <si>
    <t>210220364V</t>
  </si>
  <si>
    <t>ekvipotenciální svorkovnice s krytem</t>
  </si>
  <si>
    <t>210220373</t>
  </si>
  <si>
    <t>ochranný úhelník nebo trubka s držáky do dřeva</t>
  </si>
  <si>
    <t>210220401</t>
  </si>
  <si>
    <t>označení svodu štítky smalt.;umělá hmota</t>
  </si>
  <si>
    <t>210220431</t>
  </si>
  <si>
    <t>tvarováni mont.dílu-jímače;ochran.trubky;úhelníky</t>
  </si>
  <si>
    <t>210800645</t>
  </si>
  <si>
    <t>CYA 4 mm2 zelenožlutý (PU)</t>
  </si>
  <si>
    <t>210800646</t>
  </si>
  <si>
    <t>CYA 6 mm2 zelenožlutý (PU)</t>
  </si>
  <si>
    <t>210800647</t>
  </si>
  <si>
    <t>CYA 10 mm2 zelenožlutý (PU)</t>
  </si>
  <si>
    <t>210800648</t>
  </si>
  <si>
    <t>CYA 16 mm2 zelenožlutý (PU)</t>
  </si>
  <si>
    <t>210802468</t>
  </si>
  <si>
    <t>CGSG 5Cx2.5 mm2 (PU)</t>
  </si>
  <si>
    <t>210802472</t>
  </si>
  <si>
    <t>CGSG 5Cx25 mm2 (PU)</t>
  </si>
  <si>
    <t>210802476</t>
  </si>
  <si>
    <t>CGSG 12x1,5 mm2 (PU)</t>
  </si>
  <si>
    <t>210810045</t>
  </si>
  <si>
    <t>CYKY-CYKYm 3Cx1.5 mm2 750V (PU)</t>
  </si>
  <si>
    <t>210810046</t>
  </si>
  <si>
    <t>CYKY-CYKYm 3Cx2.5 mm2 750V (PU)</t>
  </si>
  <si>
    <t>210810047</t>
  </si>
  <si>
    <t>CYKY-CYKYm 3Cx4 mm2 750V (PU)</t>
  </si>
  <si>
    <t>210810048</t>
  </si>
  <si>
    <t>CYKY-CYKYm 3Cx6 mm2 750V (PU)</t>
  </si>
  <si>
    <t>210810052</t>
  </si>
  <si>
    <t>CYKY-CYKYm 5cx6 mm2 750V (PU)</t>
  </si>
  <si>
    <t>210810054</t>
  </si>
  <si>
    <t>CYKY-CYKYm 5Cx16 mm2 750V (PU)</t>
  </si>
  <si>
    <t>210810055</t>
  </si>
  <si>
    <t>CYKY-CYKYm 5Cx1.5 mm2 750V (PU)</t>
  </si>
  <si>
    <t>210810056</t>
  </si>
  <si>
    <t>CYKY-CYKYm 5Cx2.5 mm2 750V (PU)</t>
  </si>
  <si>
    <t>210810057</t>
  </si>
  <si>
    <t>CYKY-CYKYm 5Cx4 mm2 750V (PU)</t>
  </si>
  <si>
    <t>210810061</t>
  </si>
  <si>
    <t>CYKY-CYKYm 12x1.5 mm2 750V (PU)</t>
  </si>
  <si>
    <t>210810109</t>
  </si>
  <si>
    <t>CYKY-CYKYm 5x25 mm2 1kV (PU)</t>
  </si>
  <si>
    <t>210810110</t>
  </si>
  <si>
    <t>CYKY-CYKYm 5x35 mm2 1kV (PU)</t>
  </si>
  <si>
    <t>CYKY-CYKYm 4x35 mm2 1kV (PU)</t>
  </si>
  <si>
    <t>210810904V</t>
  </si>
  <si>
    <t>Kabel UTP cat. 6</t>
  </si>
  <si>
    <t>210950101</t>
  </si>
  <si>
    <t>označovací štítek na kabel(navíc proti ČSN)</t>
  </si>
  <si>
    <t>210950202</t>
  </si>
  <si>
    <t>přípl. za zatahování kab. při váze kab. do 2kg</t>
  </si>
  <si>
    <t>211010010</t>
  </si>
  <si>
    <t>osaz.hmožd.do zdi tvrd.kamene/žel.bet. HM 8</t>
  </si>
  <si>
    <t>211010012</t>
  </si>
  <si>
    <t>osaz.hmožd.do zdi tvrd.kamene/žel.bet. HM 12</t>
  </si>
  <si>
    <t>215011366V</t>
  </si>
  <si>
    <t>krab.rozvodka do 4mm2</t>
  </si>
  <si>
    <t>215011367V</t>
  </si>
  <si>
    <t xml:space="preserve">krab.přechodová ROZBOČOVACÍ </t>
  </si>
  <si>
    <t xml:space="preserve"> </t>
  </si>
  <si>
    <t>krab.odboč.s víčkem;svor. vč.zap.</t>
  </si>
  <si>
    <t>215012110</t>
  </si>
  <si>
    <t>lišta vkládací s víčkem 20mm</t>
  </si>
  <si>
    <t>lišta vkládací s víčkem 40x20mm</t>
  </si>
  <si>
    <t>215995910V</t>
  </si>
  <si>
    <t>Montáž ventilátoru + relé CS</t>
  </si>
  <si>
    <t>215995917V</t>
  </si>
  <si>
    <t>Montáž  a napojení  zdrojů chladu</t>
  </si>
  <si>
    <t>215995919V</t>
  </si>
  <si>
    <t>Montáž a  zapoejí sedmibodového tlačítkového ovladače.</t>
  </si>
  <si>
    <t>Celkem za ceník:</t>
  </si>
  <si>
    <t>C46M - Zemní práce</t>
  </si>
  <si>
    <t>460010024</t>
  </si>
  <si>
    <t>vytyč.trati kab.vedení v zastavěném prostoru</t>
  </si>
  <si>
    <t>km</t>
  </si>
  <si>
    <t>460200233</t>
  </si>
  <si>
    <t>kabel.rýha 50cm/šíř. 50cm/hl. zem.tř.3</t>
  </si>
  <si>
    <t>460200263</t>
  </si>
  <si>
    <t>kabel.rýha 50cm/šíř. 80cm/hl. zem.tř.3</t>
  </si>
  <si>
    <t>460420022</t>
  </si>
  <si>
    <t>kabel.lože z kop.písku rýha 65cm tl.10cm</t>
  </si>
  <si>
    <t>460490012</t>
  </si>
  <si>
    <t>fólie výstražná z PVC šířky 33cm</t>
  </si>
  <si>
    <t>460560233</t>
  </si>
  <si>
    <t>ruč.zához.kab.rýhy 50cm šíř.50cm hl.zem.tř.3</t>
  </si>
  <si>
    <t>460560263</t>
  </si>
  <si>
    <t>ruč.zához.kab.rýhy 50cm šíř.80cm hl.zem.tř.3</t>
  </si>
  <si>
    <t>460620006</t>
  </si>
  <si>
    <t>osetí povrchu travou</t>
  </si>
  <si>
    <t>460620013</t>
  </si>
  <si>
    <t>provizorní úprava terénu zem.tř.3</t>
  </si>
  <si>
    <t>Výchozí revize elektro</t>
  </si>
  <si>
    <t>320410002</t>
  </si>
  <si>
    <t>Celk.prohl.el.zař.a vyhot.zpr.do 250.tis.mont.pr.</t>
  </si>
  <si>
    <t>objem</t>
  </si>
  <si>
    <t>320410003</t>
  </si>
  <si>
    <t>Celk.prohl.el.zar.a vyhot.rev.zpr.do 500.tis.mont.</t>
  </si>
  <si>
    <t>320410005</t>
  </si>
  <si>
    <t>Kontrola rozvaděče nn 1 pole do hmotnosti 200 kg</t>
  </si>
  <si>
    <t>320410011</t>
  </si>
  <si>
    <t>Izolační zkouška silových kabelů nn do 4x50mm2</t>
  </si>
  <si>
    <t>kabel</t>
  </si>
  <si>
    <t>320410016</t>
  </si>
  <si>
    <t>Měření odporu nulových smyček 1-3fáz.vedení</t>
  </si>
  <si>
    <t>okruh</t>
  </si>
  <si>
    <t>320410018</t>
  </si>
  <si>
    <t>Měření zemního odporu pro 1 zemnič</t>
  </si>
  <si>
    <t>zemnič</t>
  </si>
  <si>
    <t>Materiály</t>
  </si>
  <si>
    <t>00201</t>
  </si>
  <si>
    <t>trubka ohebná instal. PVC 2316 R=16mm</t>
  </si>
  <si>
    <t>00245</t>
  </si>
  <si>
    <t>trubka ochr. vnitřní DN40mm</t>
  </si>
  <si>
    <t>00246</t>
  </si>
  <si>
    <t>trubka ochr. vnitřní DN63mm</t>
  </si>
  <si>
    <t>00303</t>
  </si>
  <si>
    <t>krabice KR 68</t>
  </si>
  <si>
    <t>00305</t>
  </si>
  <si>
    <t>krabice KR 97</t>
  </si>
  <si>
    <t>00307</t>
  </si>
  <si>
    <t>krabice KO 125</t>
  </si>
  <si>
    <t>00313</t>
  </si>
  <si>
    <t xml:space="preserve">krabice KP 67 </t>
  </si>
  <si>
    <t>00327</t>
  </si>
  <si>
    <t xml:space="preserve">krabice pro lištový rozvod </t>
  </si>
  <si>
    <t>00766</t>
  </si>
  <si>
    <t>Zásuvka jednonásobná s ochranným kolíkem, s clonkami,  IP 40, 16 A, 250 V AC, Upevnění šrouby. Bez-šroubové svorky (pro vodiče 1,5-2,5 mm?). Řazení: 2P+PE - barva bílá</t>
  </si>
  <si>
    <t>00768</t>
  </si>
  <si>
    <t xml:space="preserve"> Zásuvka jednonásobná IP 54, s ochranným kolíkem, s víčkem, s popisovým polem, pro průběžnou montáž , 16 A, 250 V AC, Upevnění šrouby.. Šroubové svorky (pro vodiče 1,5-2,5 mm?).  Řazení: 2P+P</t>
  </si>
  <si>
    <t>Krabice nástěnná IP 54, pro přístroje 45x45, s víčkem, pro průběžnou montáž (Zásuvka kódovaná s ochranou před přepětím, s optickou signalizací poruchy),</t>
  </si>
  <si>
    <t>00942</t>
  </si>
  <si>
    <t>ovládač v plastové skříni IP 54 , STOP</t>
  </si>
  <si>
    <t>01403</t>
  </si>
  <si>
    <t>FeZn 30x4mm</t>
  </si>
  <si>
    <t>FeZn R=10mm</t>
  </si>
  <si>
    <t>Vodič ALMGSI 8mm</t>
  </si>
  <si>
    <t>01411</t>
  </si>
  <si>
    <t>jímací tyč JP 3000 AL</t>
  </si>
  <si>
    <t>01424</t>
  </si>
  <si>
    <t>zemní tyč ZT 2000x28mm</t>
  </si>
  <si>
    <t>01427</t>
  </si>
  <si>
    <t>svorka SO k připojení okapových žlabů</t>
  </si>
  <si>
    <t>01428</t>
  </si>
  <si>
    <t>svorka zkušební SZ</t>
  </si>
  <si>
    <t>01436</t>
  </si>
  <si>
    <t>svorka SR 02</t>
  </si>
  <si>
    <t>01437</t>
  </si>
  <si>
    <t>svorka SR 03 s páskem</t>
  </si>
  <si>
    <t>01466</t>
  </si>
  <si>
    <t>ochranný úhelník OU</t>
  </si>
  <si>
    <t>01468</t>
  </si>
  <si>
    <t>držák DUd do dřeva</t>
  </si>
  <si>
    <t>01473</t>
  </si>
  <si>
    <t>připojovací svorka SS spojovací pro lana</t>
  </si>
  <si>
    <t>01487</t>
  </si>
  <si>
    <t>svorka na potrubí "Bernard" + pásek</t>
  </si>
  <si>
    <t>01488</t>
  </si>
  <si>
    <t>označovací štítek</t>
  </si>
  <si>
    <t>02583</t>
  </si>
  <si>
    <t>CGSG 5Cx2.5mm2</t>
  </si>
  <si>
    <t>02587</t>
  </si>
  <si>
    <t>CGSG 5Cx25mm2</t>
  </si>
  <si>
    <t>02600</t>
  </si>
  <si>
    <t>CGSG 12x1,5mm2</t>
  </si>
  <si>
    <t>02943</t>
  </si>
  <si>
    <t>CYKY 5x6mm2</t>
  </si>
  <si>
    <t>02946</t>
  </si>
  <si>
    <t>CYKY 5x25mm2</t>
  </si>
  <si>
    <t>02947</t>
  </si>
  <si>
    <t>CYKY 5x35mm2</t>
  </si>
  <si>
    <t>CYKY 4x35mm2</t>
  </si>
  <si>
    <t>02960</t>
  </si>
  <si>
    <t>CYKY 5Cx1.5mm2</t>
  </si>
  <si>
    <t>02961</t>
  </si>
  <si>
    <t>CYKY 5Cx2.5mm2</t>
  </si>
  <si>
    <t>02962</t>
  </si>
  <si>
    <t>CYKY 5Cx4mm2</t>
  </si>
  <si>
    <t>02980</t>
  </si>
  <si>
    <t>CYKY 12x1.5mm2</t>
  </si>
  <si>
    <t>04100</t>
  </si>
  <si>
    <t>Fe profil U 40</t>
  </si>
  <si>
    <t>kg</t>
  </si>
  <si>
    <t>04135</t>
  </si>
  <si>
    <t>protipožár.ucpávka průchodu stěnou tl. 15-50cm</t>
  </si>
  <si>
    <t>05151</t>
  </si>
  <si>
    <t>hmoždinka HM8</t>
  </si>
  <si>
    <t>05153</t>
  </si>
  <si>
    <t>hmoždinka HM12</t>
  </si>
  <si>
    <t>06012</t>
  </si>
  <si>
    <t>výstraž.tab.</t>
  </si>
  <si>
    <t>06170</t>
  </si>
  <si>
    <t>svorka k zemnící tyči SJ 02</t>
  </si>
  <si>
    <t>11501</t>
  </si>
  <si>
    <t>Podpěra PV 21c</t>
  </si>
  <si>
    <t>11507</t>
  </si>
  <si>
    <t>Zinkový spej 400ml</t>
  </si>
  <si>
    <t>11508</t>
  </si>
  <si>
    <t>Gumoasfalt ve spreji 500ml</t>
  </si>
  <si>
    <t>11511</t>
  </si>
  <si>
    <t>Ventilátorové relé CS</t>
  </si>
  <si>
    <t>11513</t>
  </si>
  <si>
    <t>Krabice ROZBOČOVACÍ 350-PRÁZDNÝ</t>
  </si>
  <si>
    <t>Krabice KRABICE RKI 254X180X90MM + nosná konstrukce</t>
  </si>
  <si>
    <t>11553</t>
  </si>
  <si>
    <t>11600</t>
  </si>
  <si>
    <t>Bezšroubová pružinová svorka  3-5násobná  1,5-2,5mm2</t>
  </si>
  <si>
    <t>11601</t>
  </si>
  <si>
    <t>11635</t>
  </si>
  <si>
    <t>Svítidlo typu A specifikace dle knihy svítidel</t>
  </si>
  <si>
    <t>LED pásek  v AL profilu délka 2m - kuchyňská linka</t>
  </si>
  <si>
    <t>11636</t>
  </si>
  <si>
    <t>Svítidlo typu A1 specifikace dle knihy svítidel</t>
  </si>
  <si>
    <t>11637</t>
  </si>
  <si>
    <t>Svítidlo typu B1 specifikace dle knihy svítidel</t>
  </si>
  <si>
    <t>11638</t>
  </si>
  <si>
    <t>Svítidlo typu B2  specifikace dle knihy svítidel</t>
  </si>
  <si>
    <t>11639</t>
  </si>
  <si>
    <t>Svítidlo typu C1  specifikace dle knihy svítidel</t>
  </si>
  <si>
    <t>11640</t>
  </si>
  <si>
    <t>Svítidlo typu C2 specifikace dle knihy svítidel</t>
  </si>
  <si>
    <t>11641</t>
  </si>
  <si>
    <t>Svítidlo typu D  specifikace dle knihy svítidel</t>
  </si>
  <si>
    <t>11642</t>
  </si>
  <si>
    <t>Svítidlo typu E  specifikace dle knihy svítidel</t>
  </si>
  <si>
    <t>11643</t>
  </si>
  <si>
    <t>Svítidlo typu NO specifikace dle knihy svítidel</t>
  </si>
  <si>
    <t>13458</t>
  </si>
  <si>
    <t>podpěra vedení PV 01p</t>
  </si>
  <si>
    <t>30014</t>
  </si>
  <si>
    <t>lišta vkládací 20x20mm</t>
  </si>
  <si>
    <t>lišta vkládací 40x20mm</t>
  </si>
  <si>
    <t>33826</t>
  </si>
  <si>
    <t>CYA   4mm2 zelenožlutý</t>
  </si>
  <si>
    <t>33836</t>
  </si>
  <si>
    <t>CYA   6mm2 zelenožlutý</t>
  </si>
  <si>
    <t>33846</t>
  </si>
  <si>
    <t>CYA  10mm2 zelenožlutý</t>
  </si>
  <si>
    <t>33856</t>
  </si>
  <si>
    <t>CYA  16mm2 zelenožlutý</t>
  </si>
  <si>
    <t>33914</t>
  </si>
  <si>
    <t>CYKY 3Cx1.5mm2</t>
  </si>
  <si>
    <t>33918</t>
  </si>
  <si>
    <t>CYKY 3Cx2.5mm2</t>
  </si>
  <si>
    <t>33922</t>
  </si>
  <si>
    <t>CYKY 3Cx4mm2</t>
  </si>
  <si>
    <t>33926</t>
  </si>
  <si>
    <t>CYKY 3Cx6mm2</t>
  </si>
  <si>
    <t>33974</t>
  </si>
  <si>
    <t>CYKY 5x16mm2</t>
  </si>
  <si>
    <t>34628</t>
  </si>
  <si>
    <t xml:space="preserve">Spínač jednopólový č.1 10 AX, 250 V AC,  upevnění šrouby, bezšroubové svorky, kryt, rámeček  barva bílá </t>
  </si>
  <si>
    <t>34640</t>
  </si>
  <si>
    <t>Přepínače střídavý č. 6  10 AX, 250 V, upevnění šrouby,  bezšroubové svorky, kryt, rámeček  barva bílá</t>
  </si>
  <si>
    <t>34676</t>
  </si>
  <si>
    <t>Přístroj ovládače zapínacího, se svorkou N 10 A, 250 V AC Upevnění šrouby, Bezšroubové svorky (pro vodiče 1-2,5 mm2) + Doutnavka / LED Řazení: 1/0, 1/0So, 1/0S  barva bílá</t>
  </si>
  <si>
    <t>Ovládač zapínací IP 54, s čirým průzorem a popisovým polem, se svorkou N, Pro řazení So/S je nutné použít orientační/signalizační doutnavku., 10 A, 250 V AC, Upevnění šrouby. Šroubové svorky (pro vodiče 1-2,5 mm2). + Doutnavka /LED . Řazení: 1/0S, 1/0So, 1/0</t>
  </si>
  <si>
    <t>35126</t>
  </si>
  <si>
    <t>Zásuvka průmyslová IP 44, zapuštěná, s víčkem a instalační krabicí D4130 Upevnění šrouby. Šroubové svorky.  Řazení: 3P+N+PE, 32 A, 400 V AC</t>
  </si>
  <si>
    <t>43094</t>
  </si>
  <si>
    <t>Jímací tyč AL 2000</t>
  </si>
  <si>
    <t>43098</t>
  </si>
  <si>
    <t>držák jímací tyče</t>
  </si>
  <si>
    <t>43100</t>
  </si>
  <si>
    <t>závaží jímací tyče</t>
  </si>
  <si>
    <t>45376</t>
  </si>
  <si>
    <t>Kabel FTP cat. 6</t>
  </si>
  <si>
    <t>Kabel UTP cat. 6 outdour</t>
  </si>
  <si>
    <t>90001</t>
  </si>
  <si>
    <t>kopaný písek</t>
  </si>
  <si>
    <t>m3</t>
  </si>
  <si>
    <t>90006</t>
  </si>
  <si>
    <t>fólie z polyetylenu šíře 330mm</t>
  </si>
  <si>
    <t>Celkem za materiály:</t>
  </si>
  <si>
    <t>Dodávky zařízení (specifikace)</t>
  </si>
  <si>
    <t>O 1</t>
  </si>
  <si>
    <t>01</t>
  </si>
  <si>
    <t>Doplněnírozvodnice HR-01</t>
  </si>
  <si>
    <t>O 2</t>
  </si>
  <si>
    <t>02</t>
  </si>
  <si>
    <t>Skříň přepěťových ochran</t>
  </si>
  <si>
    <t>O 3</t>
  </si>
  <si>
    <t>03</t>
  </si>
  <si>
    <t>Řídící jednotka DALI do rozvodnice,64 adres, vč. ethernetu</t>
  </si>
  <si>
    <t>O 4</t>
  </si>
  <si>
    <t>04</t>
  </si>
  <si>
    <t>ovládací prvek pod talčítko začlenění do systému DALI</t>
  </si>
  <si>
    <t>O 5</t>
  </si>
  <si>
    <t>05</t>
  </si>
  <si>
    <t>Sedmibodové tlačítko DALI</t>
  </si>
  <si>
    <t>O 6</t>
  </si>
  <si>
    <t>06</t>
  </si>
  <si>
    <t>Naprogramování a oživení systému DALI</t>
  </si>
  <si>
    <t>O 7</t>
  </si>
  <si>
    <t>07</t>
  </si>
  <si>
    <t>Úprava datových rozvodů</t>
  </si>
  <si>
    <t>Celkem za dodávky:</t>
  </si>
  <si>
    <t>Práce v HZS</t>
  </si>
  <si>
    <t/>
  </si>
  <si>
    <t>Úklid pracoviště</t>
  </si>
  <si>
    <t>hod.</t>
  </si>
  <si>
    <t>Zhotovení projektové dokumentace zaměření skut prov.</t>
  </si>
  <si>
    <t>Účat ved montéra při revizi</t>
  </si>
  <si>
    <t>Elektromontáže  práce  oneosazené v C21m</t>
  </si>
  <si>
    <t>Bourací a zednické práce</t>
  </si>
  <si>
    <t>Demontáž stávajích rozvodů a svítidel</t>
  </si>
  <si>
    <t>Přepojení rozvodů</t>
  </si>
  <si>
    <t>Úprava rozvodnice HR</t>
  </si>
  <si>
    <t>Koordinace s ostatními profesemi</t>
  </si>
  <si>
    <t>Zabezpečení pracoviště</t>
  </si>
  <si>
    <t>Spolupráce s dodavatelem  při zapojování  a zkouškách</t>
  </si>
  <si>
    <t>Celkem za práci v HZS:</t>
  </si>
  <si>
    <t>Kap.</t>
  </si>
  <si>
    <t>Základ DPH</t>
  </si>
  <si>
    <t>Základ 21%</t>
  </si>
  <si>
    <t>Rekapitulace</t>
  </si>
  <si>
    <t xml:space="preserve">A.  </t>
  </si>
  <si>
    <t>UPRAVENÉ ROZPOČTOVÉ NÁKLADY</t>
  </si>
  <si>
    <t>C21M - Elektromontáže (MONTÁŽ)</t>
  </si>
  <si>
    <t>C21M - Elektromontáže (MAT.NOSNÝ)</t>
  </si>
  <si>
    <t>C46M - Zemní práce (MONTÁŽ)</t>
  </si>
  <si>
    <t>C46M - Zemní práce (MAT.NOSNÝ)</t>
  </si>
  <si>
    <t>Výchozí revize elektro (MONTÁŽ)</t>
  </si>
  <si>
    <t>CELKEM URN</t>
  </si>
  <si>
    <t xml:space="preserve">B.  </t>
  </si>
  <si>
    <t>HZS</t>
  </si>
  <si>
    <t>Hodinová zúčtovací sazba</t>
  </si>
  <si>
    <t>CELKEM HZS</t>
  </si>
  <si>
    <t xml:space="preserve">C.  </t>
  </si>
  <si>
    <t>DODÁVKA ZAŘÍZENÍ</t>
  </si>
  <si>
    <t>Dodávka zařízení (specifikace)</t>
  </si>
  <si>
    <t>CELKEM DODÁVKA</t>
  </si>
  <si>
    <t xml:space="preserve">D.  </t>
  </si>
  <si>
    <t>VEDLEJŠÍ ROZPOČTOVÉ NÁKLADY</t>
  </si>
  <si>
    <t>CELKEM VRN</t>
  </si>
  <si>
    <t>REKAPITULACE CELKEM</t>
  </si>
  <si>
    <t>CELKEM - náklady bez DPH [Kč]:</t>
  </si>
  <si>
    <t>náklady včetně DPH:</t>
  </si>
  <si>
    <t>Rozváděč- HR 01- doplnění</t>
  </si>
  <si>
    <t>1</t>
  </si>
  <si>
    <t>Chránič Ir=250A, typ AC, 4-pól, Idn=0.03A, In=40A</t>
  </si>
  <si>
    <t>2</t>
  </si>
  <si>
    <t>Chránič s nadproudovou ochranou, Ir=250A, AC, 1+N, 10kA, char.B, Idn=0.03A, In=6A</t>
  </si>
  <si>
    <t>3</t>
  </si>
  <si>
    <t>Chránič s nadproudovou ochranou, Ir=250A, AC, 1+N, 10kA, char.B, Idn=0.03A, In=10A</t>
  </si>
  <si>
    <t>4</t>
  </si>
  <si>
    <t>Chránič s nadproudovou ochranou, Ir=250A, AC, 1+N, 10kA, char.B, Idn=0.03A, In=16A</t>
  </si>
  <si>
    <t>5</t>
  </si>
  <si>
    <t>Jistič PL7, char B, 1-pólový, Icn=10kA, In=6A</t>
  </si>
  <si>
    <t>6</t>
  </si>
  <si>
    <t>Jistič PL7, char C, 1-pólový, Icn=10kA, In=20A</t>
  </si>
  <si>
    <t>7</t>
  </si>
  <si>
    <t>Jistič PL7, char C, 1-pólový, Icn=10kA, In=32A</t>
  </si>
  <si>
    <t>8</t>
  </si>
  <si>
    <t>Jistič PL7, char B, 3-pólový, Icn=10kA, In=16A</t>
  </si>
  <si>
    <t>9</t>
  </si>
  <si>
    <t>Jistič PL7, char B, 3-pólový, Icn=10kA, In=25A</t>
  </si>
  <si>
    <t>10</t>
  </si>
  <si>
    <t>Jistič PL7, char B, 3-pólový, Icn=10kA, In=50A</t>
  </si>
  <si>
    <t>11</t>
  </si>
  <si>
    <t>Jistič PL7, char B, 1-pólový, Icn=10kA, In=2A</t>
  </si>
  <si>
    <t>12</t>
  </si>
  <si>
    <t>Vypínací spoušť pro modulární jističe, montáž vlevo, uchycení západkou, 110-415V AC / 110-220V DC</t>
  </si>
  <si>
    <t>13</t>
  </si>
  <si>
    <t>Zapojení rozvodnice ,propojovací lišty svorky , drátování ...</t>
  </si>
  <si>
    <t>Rozváděč- Skříň přepěťových ochran</t>
  </si>
  <si>
    <t>Rozvodnice NA omítku IP65, průhledné dveře, 1 řada, 4 moduly</t>
  </si>
  <si>
    <t>Svodič přepětí B/C  přechod zón síť jenofázový</t>
  </si>
  <si>
    <t xml:space="preserve">Prořez (5,00%): </t>
  </si>
  <si>
    <t xml:space="preserve">Cena za materiály  + prořez celkem: </t>
  </si>
  <si>
    <t>cena/kus</t>
  </si>
  <si>
    <t>celkem</t>
  </si>
  <si>
    <t xml:space="preserve">  Podružný materiál 5% z pol. Č. 2</t>
  </si>
  <si>
    <t xml:space="preserve">  Podíl přidružených výkonů z C21M a navázaného materiálu 6% z pol. 1+2</t>
  </si>
  <si>
    <t xml:space="preserve">  Podružný materiál 5% z pol. Č. 6</t>
  </si>
  <si>
    <t>Přesun dodávek 1% z pol.č 11</t>
  </si>
  <si>
    <t>Doprava dodávek 5,2% z pol. Č. 11</t>
  </si>
  <si>
    <t>hodnoty DPH:  21%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</si>
</sst>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Courier New"/>
      <family val="3"/>
    </font>
    <font>
      <b/>
      <sz val="9"/>
      <color rgb="FF000000"/>
      <name val="Courier New"/>
      <family val="3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E4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double">
        <color rgb="FF000000"/>
      </top>
      <bottom/>
    </border>
    <border>
      <left/>
      <right/>
      <top style="thin">
        <color rgb="FF000000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right" vertical="top"/>
    </xf>
    <xf numFmtId="0" fontId="42" fillId="33" borderId="10" xfId="0" applyFont="1" applyFill="1" applyBorder="1" applyAlignment="1">
      <alignment horizontal="right" vertical="top"/>
    </xf>
    <xf numFmtId="0" fontId="42" fillId="33" borderId="10" xfId="0" applyFont="1" applyFill="1" applyBorder="1" applyAlignment="1">
      <alignment horizontal="left" vertical="top"/>
    </xf>
    <xf numFmtId="1" fontId="42" fillId="0" borderId="0" xfId="0" applyNumberFormat="1" applyFont="1" applyAlignment="1">
      <alignment horizontal="right" vertical="top"/>
    </xf>
    <xf numFmtId="49" fontId="42" fillId="0" borderId="0" xfId="0" applyNumberFormat="1" applyFont="1" applyAlignment="1">
      <alignment horizontal="left" vertical="top" wrapText="1"/>
    </xf>
    <xf numFmtId="2" fontId="42" fillId="0" borderId="0" xfId="0" applyNumberFormat="1" applyFont="1" applyAlignment="1">
      <alignment horizontal="right" vertical="top"/>
    </xf>
    <xf numFmtId="9" fontId="42" fillId="0" borderId="0" xfId="0" applyNumberFormat="1" applyFont="1" applyAlignment="1">
      <alignment horizontal="right" vertical="top"/>
    </xf>
    <xf numFmtId="0" fontId="43" fillId="0" borderId="0" xfId="0" applyFont="1" applyAlignment="1">
      <alignment horizontal="left" vertical="top"/>
    </xf>
    <xf numFmtId="2" fontId="44" fillId="0" borderId="0" xfId="0" applyNumberFormat="1" applyFont="1" applyAlignment="1">
      <alignment horizontal="right" vertical="top"/>
    </xf>
    <xf numFmtId="0" fontId="42" fillId="0" borderId="11" xfId="0" applyFont="1" applyBorder="1" applyAlignment="1">
      <alignment vertical="top"/>
    </xf>
    <xf numFmtId="2" fontId="44" fillId="0" borderId="11" xfId="0" applyNumberFormat="1" applyFont="1" applyBorder="1" applyAlignment="1">
      <alignment horizontal="right" vertical="top"/>
    </xf>
    <xf numFmtId="0" fontId="44" fillId="0" borderId="0" xfId="0" applyFont="1" applyAlignment="1">
      <alignment horizontal="left" vertical="top"/>
    </xf>
    <xf numFmtId="0" fontId="45" fillId="0" borderId="0" xfId="0" applyFont="1" applyAlignment="1">
      <alignment horizontal="left" vertical="top"/>
    </xf>
    <xf numFmtId="0" fontId="42" fillId="33" borderId="10" xfId="0" applyFont="1" applyFill="1" applyBorder="1" applyAlignment="1">
      <alignment vertical="top"/>
    </xf>
    <xf numFmtId="0" fontId="42" fillId="0" borderId="0" xfId="0" applyFont="1" applyAlignment="1">
      <alignment vertical="top" wrapText="1"/>
    </xf>
    <xf numFmtId="2" fontId="42" fillId="0" borderId="0" xfId="0" applyNumberFormat="1" applyFont="1" applyAlignment="1">
      <alignment vertical="top"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vertical="top" wrapText="1"/>
    </xf>
    <xf numFmtId="2" fontId="43" fillId="0" borderId="0" xfId="0" applyNumberFormat="1" applyFont="1" applyAlignment="1">
      <alignment vertical="top"/>
    </xf>
    <xf numFmtId="0" fontId="43" fillId="0" borderId="12" xfId="0" applyFont="1" applyBorder="1" applyAlignment="1">
      <alignment horizontal="right" vertical="top"/>
    </xf>
    <xf numFmtId="0" fontId="43" fillId="0" borderId="12" xfId="0" applyFont="1" applyBorder="1" applyAlignment="1">
      <alignment vertical="top" wrapText="1"/>
    </xf>
    <xf numFmtId="2" fontId="43" fillId="0" borderId="12" xfId="0" applyNumberFormat="1" applyFont="1" applyBorder="1" applyAlignment="1">
      <alignment vertical="top"/>
    </xf>
    <xf numFmtId="0" fontId="43" fillId="0" borderId="11" xfId="0" applyFont="1" applyBorder="1" applyAlignment="1">
      <alignment horizontal="right" vertical="top"/>
    </xf>
    <xf numFmtId="0" fontId="43" fillId="0" borderId="11" xfId="0" applyFont="1" applyBorder="1" applyAlignment="1">
      <alignment vertical="top" wrapText="1"/>
    </xf>
    <xf numFmtId="2" fontId="43" fillId="0" borderId="11" xfId="0" applyNumberFormat="1" applyFont="1" applyBorder="1" applyAlignment="1">
      <alignment vertical="top"/>
    </xf>
    <xf numFmtId="0" fontId="44" fillId="0" borderId="0" xfId="0" applyFont="1" applyAlignment="1">
      <alignment vertical="top"/>
    </xf>
    <xf numFmtId="0" fontId="44" fillId="0" borderId="0" xfId="0" applyFont="1" applyAlignment="1">
      <alignment horizontal="right" vertical="top"/>
    </xf>
    <xf numFmtId="49" fontId="46" fillId="34" borderId="13" xfId="45" applyNumberFormat="1" applyFont="1" applyFill="1" applyBorder="1" applyAlignment="1" applyProtection="1">
      <alignment horizontal="left"/>
      <protection/>
    </xf>
    <xf numFmtId="49" fontId="46" fillId="34" borderId="14" xfId="45" applyNumberFormat="1" applyFont="1" applyFill="1" applyBorder="1" applyAlignment="1" applyProtection="1">
      <alignment horizontal="left"/>
      <protection/>
    </xf>
    <xf numFmtId="49" fontId="47" fillId="35" borderId="15" xfId="45" applyNumberFormat="1" applyFont="1" applyFill="1" applyBorder="1" applyAlignment="1" applyProtection="1">
      <alignment horizontal="left"/>
      <protection/>
    </xf>
    <xf numFmtId="49" fontId="47" fillId="35" borderId="16" xfId="45" applyNumberFormat="1" applyFont="1" applyFill="1" applyBorder="1" applyAlignment="1" applyProtection="1">
      <alignment horizontal="left"/>
      <protection/>
    </xf>
    <xf numFmtId="49" fontId="47" fillId="35" borderId="17" xfId="45" applyNumberFormat="1" applyFont="1" applyFill="1" applyBorder="1" applyAlignment="1" applyProtection="1">
      <alignment horizontal="left"/>
      <protection/>
    </xf>
    <xf numFmtId="1" fontId="46" fillId="34" borderId="18" xfId="45" applyNumberFormat="1" applyFont="1" applyFill="1" applyBorder="1" applyAlignment="1" applyProtection="1">
      <alignment horizontal="right" vertical="top"/>
      <protection/>
    </xf>
    <xf numFmtId="1" fontId="46" fillId="34" borderId="19" xfId="45" applyNumberFormat="1" applyFont="1" applyFill="1" applyBorder="1" applyAlignment="1" applyProtection="1">
      <alignment horizontal="right" vertical="top" indent="1"/>
      <protection/>
    </xf>
    <xf numFmtId="4" fontId="46" fillId="34" borderId="20" xfId="45" applyNumberFormat="1" applyFont="1" applyFill="1" applyBorder="1" applyAlignment="1" applyProtection="1">
      <alignment horizontal="right" vertical="top"/>
      <protection/>
    </xf>
    <xf numFmtId="4" fontId="48" fillId="35" borderId="21" xfId="45" applyNumberFormat="1" applyFont="1" applyFill="1" applyBorder="1" applyAlignment="1" applyProtection="1">
      <alignment horizontal="right" vertical="top"/>
      <protection/>
    </xf>
    <xf numFmtId="2" fontId="44" fillId="36" borderId="0" xfId="0" applyNumberFormat="1" applyFont="1" applyFill="1" applyAlignment="1">
      <alignment horizontal="right" vertical="top"/>
    </xf>
    <xf numFmtId="2" fontId="44" fillId="37" borderId="0" xfId="0" applyNumberFormat="1" applyFont="1" applyFill="1" applyAlignment="1">
      <alignment horizontal="right" vertical="top"/>
    </xf>
    <xf numFmtId="2" fontId="42" fillId="0" borderId="0" xfId="0" applyNumberFormat="1" applyFont="1" applyAlignment="1" applyProtection="1">
      <alignment horizontal="right" vertical="top"/>
      <protection locked="0"/>
    </xf>
    <xf numFmtId="4" fontId="42" fillId="0" borderId="0" xfId="0" applyNumberFormat="1" applyFont="1" applyAlignment="1">
      <alignment vertical="top"/>
    </xf>
    <xf numFmtId="49" fontId="46" fillId="34" borderId="22" xfId="45" applyNumberFormat="1" applyFont="1" applyFill="1" applyBorder="1" applyAlignment="1" applyProtection="1">
      <alignment horizontal="left" vertical="top" wrapText="1"/>
      <protection/>
    </xf>
    <xf numFmtId="49" fontId="46" fillId="34" borderId="23" xfId="45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Alignment="1">
      <alignment horizontal="center" vertical="top"/>
    </xf>
    <xf numFmtId="0" fontId="49" fillId="0" borderId="0" xfId="0" applyFont="1" applyBorder="1" applyAlignment="1">
      <alignment horizontal="center" vertical="top"/>
    </xf>
    <xf numFmtId="49" fontId="46" fillId="34" borderId="19" xfId="45" applyNumberFormat="1" applyFont="1" applyFill="1" applyBorder="1" applyAlignment="1" applyProtection="1">
      <alignment horizontal="left" vertical="top" wrapText="1"/>
      <protection/>
    </xf>
    <xf numFmtId="49" fontId="46" fillId="34" borderId="19" xfId="45" applyNumberFormat="1" applyFont="1" applyFill="1" applyBorder="1" applyAlignment="1" applyProtection="1">
      <alignment horizontal="left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C35" sqref="C35"/>
    </sheetView>
  </sheetViews>
  <sheetFormatPr defaultColWidth="8.8515625" defaultRowHeight="15"/>
  <cols>
    <col min="1" max="1" width="4.7109375" style="1" customWidth="1"/>
    <col min="2" max="2" width="45.7109375" style="1" customWidth="1"/>
    <col min="3" max="5" width="11.7109375" style="1" customWidth="1"/>
    <col min="6" max="16384" width="8.8515625" style="1" customWidth="1"/>
  </cols>
  <sheetData>
    <row r="1" spans="1:5" ht="15.75">
      <c r="A1" s="44" t="s">
        <v>412</v>
      </c>
      <c r="B1" s="44"/>
      <c r="C1" s="44"/>
      <c r="D1" s="44"/>
      <c r="E1" s="44"/>
    </row>
    <row r="3" spans="1:5" ht="11.25">
      <c r="A3" s="3" t="s">
        <v>409</v>
      </c>
      <c r="B3" s="15" t="s">
        <v>3</v>
      </c>
      <c r="C3" s="3" t="s">
        <v>410</v>
      </c>
      <c r="D3" s="3" t="s">
        <v>411</v>
      </c>
      <c r="E3" s="3" t="s">
        <v>411</v>
      </c>
    </row>
    <row r="4" spans="1:5" ht="11.25">
      <c r="A4" s="18" t="s">
        <v>413</v>
      </c>
      <c r="B4" s="19" t="s">
        <v>414</v>
      </c>
      <c r="C4" s="20"/>
      <c r="D4" s="20"/>
      <c r="E4" s="20"/>
    </row>
    <row r="5" spans="1:5" ht="11.25">
      <c r="A5" s="2">
        <v>1</v>
      </c>
      <c r="B5" s="16" t="s">
        <v>415</v>
      </c>
      <c r="C5" s="17">
        <f>Položky!G90</f>
        <v>0</v>
      </c>
      <c r="D5" s="17"/>
      <c r="E5" s="17"/>
    </row>
    <row r="6" spans="1:5" ht="11.25">
      <c r="A6" s="2">
        <v>2</v>
      </c>
      <c r="B6" s="16" t="s">
        <v>416</v>
      </c>
      <c r="C6" s="17">
        <f>Položky!G225</f>
        <v>0</v>
      </c>
      <c r="D6" s="17"/>
      <c r="E6" s="17"/>
    </row>
    <row r="7" spans="1:5" ht="11.25">
      <c r="A7" s="2">
        <v>3</v>
      </c>
      <c r="B7" s="16" t="s">
        <v>469</v>
      </c>
      <c r="C7" s="17">
        <f>C6*0.05</f>
        <v>0</v>
      </c>
      <c r="D7" s="17"/>
      <c r="E7" s="17"/>
    </row>
    <row r="8" spans="1:5" ht="22.5">
      <c r="A8" s="2">
        <v>4</v>
      </c>
      <c r="B8" s="16" t="s">
        <v>470</v>
      </c>
      <c r="C8" s="17">
        <f>(C5+C6)*0.06</f>
        <v>0</v>
      </c>
      <c r="D8" s="17"/>
      <c r="E8" s="17"/>
    </row>
    <row r="9" spans="1:5" ht="11.25">
      <c r="A9" s="2">
        <v>5</v>
      </c>
      <c r="B9" s="16" t="s">
        <v>417</v>
      </c>
      <c r="C9" s="17">
        <f>Položky!G108</f>
        <v>0</v>
      </c>
      <c r="D9" s="17"/>
      <c r="E9" s="17"/>
    </row>
    <row r="10" spans="1:5" ht="11.25">
      <c r="A10" s="2">
        <v>6</v>
      </c>
      <c r="B10" s="16" t="s">
        <v>418</v>
      </c>
      <c r="C10" s="17">
        <f>Položky!G215+Položky!G216</f>
        <v>0</v>
      </c>
      <c r="D10" s="17"/>
      <c r="E10" s="17"/>
    </row>
    <row r="11" spans="1:5" ht="11.25">
      <c r="A11" s="2">
        <v>7</v>
      </c>
      <c r="B11" s="16" t="s">
        <v>471</v>
      </c>
      <c r="C11" s="17">
        <f>C10*0.05</f>
        <v>0</v>
      </c>
      <c r="D11" s="17"/>
      <c r="E11" s="17"/>
    </row>
    <row r="12" spans="1:5" ht="11.25">
      <c r="A12" s="2">
        <v>8</v>
      </c>
      <c r="B12" s="16" t="s">
        <v>419</v>
      </c>
      <c r="C12" s="17">
        <f>Položky!G123</f>
        <v>0</v>
      </c>
      <c r="D12" s="17"/>
      <c r="E12" s="17"/>
    </row>
    <row r="13" spans="1:5" ht="11.25">
      <c r="A13" s="2">
        <v>9</v>
      </c>
      <c r="B13" s="16" t="s">
        <v>472</v>
      </c>
      <c r="C13" s="17">
        <f>C21*0.01</f>
        <v>0</v>
      </c>
      <c r="D13" s="17"/>
      <c r="E13" s="17"/>
    </row>
    <row r="14" spans="1:5" ht="11.25">
      <c r="A14" s="21"/>
      <c r="B14" s="22" t="s">
        <v>420</v>
      </c>
      <c r="C14" s="23">
        <f>SUM(C5:C13)</f>
        <v>0</v>
      </c>
      <c r="D14" s="23"/>
      <c r="E14" s="23"/>
    </row>
    <row r="15" spans="1:5" ht="11.25">
      <c r="A15" s="2"/>
      <c r="B15" s="16"/>
      <c r="C15" s="17"/>
      <c r="D15" s="17"/>
      <c r="E15" s="17"/>
    </row>
    <row r="16" spans="1:5" ht="11.25">
      <c r="A16" s="18" t="s">
        <v>421</v>
      </c>
      <c r="B16" s="19" t="s">
        <v>422</v>
      </c>
      <c r="C16" s="20"/>
      <c r="D16" s="20"/>
      <c r="E16" s="20"/>
    </row>
    <row r="17" spans="1:5" ht="11.25">
      <c r="A17" s="2">
        <v>10</v>
      </c>
      <c r="B17" s="16" t="s">
        <v>423</v>
      </c>
      <c r="C17" s="17">
        <f>Položky!G257</f>
        <v>0</v>
      </c>
      <c r="D17" s="17"/>
      <c r="E17" s="17"/>
    </row>
    <row r="18" spans="1:5" ht="11.25">
      <c r="A18" s="21"/>
      <c r="B18" s="22" t="s">
        <v>424</v>
      </c>
      <c r="C18" s="23">
        <f>SUM(C17)</f>
        <v>0</v>
      </c>
      <c r="D18" s="23"/>
      <c r="E18" s="23"/>
    </row>
    <row r="19" spans="1:5" ht="11.25">
      <c r="A19" s="2"/>
      <c r="B19" s="16"/>
      <c r="C19" s="17"/>
      <c r="D19" s="17"/>
      <c r="E19" s="17"/>
    </row>
    <row r="20" spans="1:5" ht="11.25">
      <c r="A20" s="18" t="s">
        <v>425</v>
      </c>
      <c r="B20" s="19" t="s">
        <v>426</v>
      </c>
      <c r="C20" s="20"/>
      <c r="D20" s="20"/>
      <c r="E20" s="20"/>
    </row>
    <row r="21" spans="1:5" ht="11.25">
      <c r="A21" s="2">
        <v>11</v>
      </c>
      <c r="B21" s="16" t="s">
        <v>427</v>
      </c>
      <c r="C21" s="17">
        <f>Položky!G237</f>
        <v>0</v>
      </c>
      <c r="D21" s="17"/>
      <c r="E21" s="17"/>
    </row>
    <row r="22" spans="1:5" ht="11.25">
      <c r="A22" s="2">
        <v>12</v>
      </c>
      <c r="B22" s="16" t="s">
        <v>473</v>
      </c>
      <c r="C22" s="17">
        <f>C21*0.052</f>
        <v>0</v>
      </c>
      <c r="D22" s="17"/>
      <c r="E22" s="17"/>
    </row>
    <row r="23" spans="1:5" ht="11.25">
      <c r="A23" s="21"/>
      <c r="B23" s="22" t="s">
        <v>428</v>
      </c>
      <c r="C23" s="23">
        <f>SUM(C21:C22)</f>
        <v>0</v>
      </c>
      <c r="D23" s="23"/>
      <c r="E23" s="23"/>
    </row>
    <row r="24" spans="1:5" ht="11.25">
      <c r="A24" s="2"/>
      <c r="B24" s="16"/>
      <c r="C24" s="17"/>
      <c r="D24" s="17"/>
      <c r="E24" s="17"/>
    </row>
    <row r="25" spans="1:5" ht="11.25">
      <c r="A25" s="18" t="s">
        <v>429</v>
      </c>
      <c r="B25" s="19" t="s">
        <v>430</v>
      </c>
      <c r="C25" s="20"/>
      <c r="D25" s="20"/>
      <c r="E25" s="20"/>
    </row>
    <row r="26" spans="1:5" ht="11.25">
      <c r="A26" s="21"/>
      <c r="B26" s="22" t="s">
        <v>431</v>
      </c>
      <c r="C26" s="23"/>
      <c r="D26" s="23"/>
      <c r="E26" s="23"/>
    </row>
    <row r="27" spans="1:5" ht="12" thickBot="1">
      <c r="A27" s="2"/>
      <c r="B27" s="16"/>
      <c r="C27" s="17"/>
      <c r="D27" s="17"/>
      <c r="E27" s="17"/>
    </row>
    <row r="28" spans="1:5" ht="12" thickTop="1">
      <c r="A28" s="24"/>
      <c r="B28" s="25" t="s">
        <v>432</v>
      </c>
      <c r="C28" s="26">
        <f>C14+C18+C23</f>
        <v>0</v>
      </c>
      <c r="D28" s="26"/>
      <c r="E28" s="26"/>
    </row>
    <row r="31" spans="2:5" ht="12">
      <c r="B31" s="27"/>
      <c r="C31" s="28"/>
      <c r="D31" s="28"/>
      <c r="E31" s="28"/>
    </row>
    <row r="32" spans="2:5" ht="12">
      <c r="B32" s="27" t="s">
        <v>433</v>
      </c>
      <c r="C32" s="38">
        <f>C28</f>
        <v>0</v>
      </c>
      <c r="D32" s="10"/>
      <c r="E32" s="10"/>
    </row>
    <row r="33" spans="2:5" ht="12">
      <c r="B33" s="27" t="s">
        <v>474</v>
      </c>
      <c r="C33" s="10">
        <f>C32*0.21</f>
        <v>0</v>
      </c>
      <c r="D33" s="10"/>
      <c r="E33" s="10"/>
    </row>
    <row r="34" spans="2:5" ht="12">
      <c r="B34" s="27" t="s">
        <v>434</v>
      </c>
      <c r="C34" s="39">
        <f>C32+C33</f>
        <v>0</v>
      </c>
      <c r="D34" s="10"/>
      <c r="E34" s="10"/>
    </row>
  </sheetData>
  <sheetProtection/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61"/>
  <sheetViews>
    <sheetView zoomScalePageLayoutView="0" workbookViewId="0" topLeftCell="A211">
      <selection activeCell="L237" sqref="L237"/>
    </sheetView>
  </sheetViews>
  <sheetFormatPr defaultColWidth="8.8515625" defaultRowHeight="15"/>
  <cols>
    <col min="1" max="1" width="5.7109375" style="1" customWidth="1"/>
    <col min="2" max="2" width="11.7109375" style="1" customWidth="1"/>
    <col min="3" max="3" width="16.7109375" style="1" customWidth="1"/>
    <col min="4" max="5" width="11.7109375" style="1" customWidth="1"/>
    <col min="6" max="6" width="7.7109375" style="1" customWidth="1"/>
    <col min="7" max="7" width="11.7109375" style="1" customWidth="1"/>
    <col min="8" max="8" width="4.7109375" style="1" customWidth="1"/>
    <col min="9" max="16384" width="8.8515625" style="1" customWidth="1"/>
  </cols>
  <sheetData>
    <row r="1" spans="1:8" ht="15.75">
      <c r="A1" s="45" t="s">
        <v>0</v>
      </c>
      <c r="B1" s="45"/>
      <c r="C1" s="45"/>
      <c r="D1" s="45"/>
      <c r="E1" s="45"/>
      <c r="F1" s="45"/>
      <c r="G1" s="45"/>
      <c r="H1" s="45"/>
    </row>
    <row r="2" spans="1:8" ht="11.25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spans="1:8" ht="22.5">
      <c r="A3" s="5">
        <v>1</v>
      </c>
      <c r="B3" s="6" t="s">
        <v>9</v>
      </c>
      <c r="C3" s="6" t="s">
        <v>10</v>
      </c>
      <c r="D3" s="40"/>
      <c r="E3" s="7">
        <v>25</v>
      </c>
      <c r="F3" s="6" t="s">
        <v>11</v>
      </c>
      <c r="G3" s="7">
        <f>E3*D3</f>
        <v>0</v>
      </c>
      <c r="H3" s="8"/>
    </row>
    <row r="4" spans="1:8" ht="33.75">
      <c r="A4" s="5">
        <v>2</v>
      </c>
      <c r="B4" s="6" t="s">
        <v>12</v>
      </c>
      <c r="C4" s="6" t="s">
        <v>13</v>
      </c>
      <c r="D4" s="40"/>
      <c r="E4" s="7">
        <v>30</v>
      </c>
      <c r="F4" s="6" t="s">
        <v>11</v>
      </c>
      <c r="G4" s="7">
        <f aca="true" t="shared" si="0" ref="G4:G67">E4*D4</f>
        <v>0</v>
      </c>
      <c r="H4" s="8"/>
    </row>
    <row r="5" spans="1:8" ht="33.75">
      <c r="A5" s="5">
        <v>3</v>
      </c>
      <c r="B5" s="6" t="s">
        <v>14</v>
      </c>
      <c r="C5" s="6" t="s">
        <v>15</v>
      </c>
      <c r="D5" s="40"/>
      <c r="E5" s="7">
        <v>10</v>
      </c>
      <c r="F5" s="6" t="s">
        <v>11</v>
      </c>
      <c r="G5" s="7">
        <f t="shared" si="0"/>
        <v>0</v>
      </c>
      <c r="H5" s="8"/>
    </row>
    <row r="6" spans="1:8" ht="33.75">
      <c r="A6" s="5">
        <v>4</v>
      </c>
      <c r="B6" s="6" t="s">
        <v>16</v>
      </c>
      <c r="C6" s="6" t="s">
        <v>17</v>
      </c>
      <c r="D6" s="40"/>
      <c r="E6" s="7">
        <v>25</v>
      </c>
      <c r="F6" s="6" t="s">
        <v>18</v>
      </c>
      <c r="G6" s="7">
        <f t="shared" si="0"/>
        <v>0</v>
      </c>
      <c r="H6" s="8"/>
    </row>
    <row r="7" spans="1:8" ht="33.75">
      <c r="A7" s="5">
        <v>5</v>
      </c>
      <c r="B7" s="6" t="s">
        <v>19</v>
      </c>
      <c r="C7" s="6" t="s">
        <v>20</v>
      </c>
      <c r="D7" s="40"/>
      <c r="E7" s="7">
        <v>3</v>
      </c>
      <c r="F7" s="6" t="s">
        <v>18</v>
      </c>
      <c r="G7" s="7">
        <f t="shared" si="0"/>
        <v>0</v>
      </c>
      <c r="H7" s="8"/>
    </row>
    <row r="8" spans="1:8" ht="33.75">
      <c r="A8" s="5">
        <v>6</v>
      </c>
      <c r="B8" s="6" t="s">
        <v>21</v>
      </c>
      <c r="C8" s="6" t="s">
        <v>22</v>
      </c>
      <c r="D8" s="40"/>
      <c r="E8" s="7">
        <v>9</v>
      </c>
      <c r="F8" s="6" t="s">
        <v>18</v>
      </c>
      <c r="G8" s="7">
        <f t="shared" si="0"/>
        <v>0</v>
      </c>
      <c r="H8" s="8"/>
    </row>
    <row r="9" spans="1:8" ht="33.75">
      <c r="A9" s="5">
        <v>7</v>
      </c>
      <c r="B9" s="6" t="s">
        <v>23</v>
      </c>
      <c r="C9" s="6" t="s">
        <v>24</v>
      </c>
      <c r="D9" s="40"/>
      <c r="E9" s="7">
        <v>3</v>
      </c>
      <c r="F9" s="6" t="s">
        <v>18</v>
      </c>
      <c r="G9" s="7">
        <f t="shared" si="0"/>
        <v>0</v>
      </c>
      <c r="H9" s="8"/>
    </row>
    <row r="10" spans="1:8" ht="33.75">
      <c r="A10" s="5">
        <v>8</v>
      </c>
      <c r="B10" s="6" t="s">
        <v>25</v>
      </c>
      <c r="C10" s="6" t="s">
        <v>26</v>
      </c>
      <c r="D10" s="40"/>
      <c r="E10" s="7">
        <v>12</v>
      </c>
      <c r="F10" s="6" t="s">
        <v>18</v>
      </c>
      <c r="G10" s="7">
        <f t="shared" si="0"/>
        <v>0</v>
      </c>
      <c r="H10" s="8"/>
    </row>
    <row r="11" spans="1:8" ht="22.5">
      <c r="A11" s="5">
        <v>9</v>
      </c>
      <c r="B11" s="6" t="s">
        <v>27</v>
      </c>
      <c r="C11" s="6" t="s">
        <v>28</v>
      </c>
      <c r="D11" s="40"/>
      <c r="E11" s="7">
        <v>12</v>
      </c>
      <c r="F11" s="6" t="s">
        <v>18</v>
      </c>
      <c r="G11" s="7">
        <f t="shared" si="0"/>
        <v>0</v>
      </c>
      <c r="H11" s="8"/>
    </row>
    <row r="12" spans="1:8" ht="33.75">
      <c r="A12" s="5">
        <v>10</v>
      </c>
      <c r="B12" s="6" t="s">
        <v>29</v>
      </c>
      <c r="C12" s="6" t="s">
        <v>30</v>
      </c>
      <c r="D12" s="40"/>
      <c r="E12" s="7">
        <v>27</v>
      </c>
      <c r="F12" s="6" t="s">
        <v>18</v>
      </c>
      <c r="G12" s="7">
        <f t="shared" si="0"/>
        <v>0</v>
      </c>
      <c r="H12" s="8"/>
    </row>
    <row r="13" spans="1:8" ht="22.5">
      <c r="A13" s="5">
        <v>11</v>
      </c>
      <c r="B13" s="6" t="s">
        <v>31</v>
      </c>
      <c r="C13" s="6" t="s">
        <v>32</v>
      </c>
      <c r="D13" s="40"/>
      <c r="E13" s="7">
        <v>165</v>
      </c>
      <c r="F13" s="6" t="s">
        <v>18</v>
      </c>
      <c r="G13" s="7">
        <f t="shared" si="0"/>
        <v>0</v>
      </c>
      <c r="H13" s="8"/>
    </row>
    <row r="14" spans="1:8" ht="33.75">
      <c r="A14" s="5">
        <v>12</v>
      </c>
      <c r="B14" s="6" t="s">
        <v>33</v>
      </c>
      <c r="C14" s="6" t="s">
        <v>34</v>
      </c>
      <c r="D14" s="40"/>
      <c r="E14" s="7">
        <v>30</v>
      </c>
      <c r="F14" s="6" t="s">
        <v>18</v>
      </c>
      <c r="G14" s="7">
        <f t="shared" si="0"/>
        <v>0</v>
      </c>
      <c r="H14" s="8"/>
    </row>
    <row r="15" spans="1:8" ht="33.75">
      <c r="A15" s="5">
        <v>13</v>
      </c>
      <c r="B15" s="6" t="s">
        <v>35</v>
      </c>
      <c r="C15" s="6" t="s">
        <v>36</v>
      </c>
      <c r="D15" s="40"/>
      <c r="E15" s="7">
        <v>0.6</v>
      </c>
      <c r="F15" s="6" t="s">
        <v>37</v>
      </c>
      <c r="G15" s="7">
        <f t="shared" si="0"/>
        <v>0</v>
      </c>
      <c r="H15" s="8"/>
    </row>
    <row r="16" spans="1:8" ht="11.25">
      <c r="A16" s="5">
        <v>14</v>
      </c>
      <c r="B16" s="6" t="s">
        <v>38</v>
      </c>
      <c r="C16" s="6" t="s">
        <v>39</v>
      </c>
      <c r="D16" s="40"/>
      <c r="E16" s="7">
        <v>6</v>
      </c>
      <c r="F16" s="6" t="s">
        <v>18</v>
      </c>
      <c r="G16" s="7">
        <f t="shared" si="0"/>
        <v>0</v>
      </c>
      <c r="H16" s="8"/>
    </row>
    <row r="17" spans="1:8" ht="33.75">
      <c r="A17" s="5">
        <v>15</v>
      </c>
      <c r="B17" s="6" t="s">
        <v>40</v>
      </c>
      <c r="C17" s="6" t="s">
        <v>41</v>
      </c>
      <c r="D17" s="40"/>
      <c r="E17" s="7">
        <v>87</v>
      </c>
      <c r="F17" s="6" t="s">
        <v>18</v>
      </c>
      <c r="G17" s="7">
        <f t="shared" si="0"/>
        <v>0</v>
      </c>
      <c r="H17" s="8"/>
    </row>
    <row r="18" spans="1:8" ht="33.75">
      <c r="A18" s="5">
        <v>16</v>
      </c>
      <c r="B18" s="6" t="s">
        <v>42</v>
      </c>
      <c r="C18" s="6" t="s">
        <v>43</v>
      </c>
      <c r="D18" s="40"/>
      <c r="E18" s="7">
        <v>56</v>
      </c>
      <c r="F18" s="6" t="s">
        <v>18</v>
      </c>
      <c r="G18" s="7">
        <f t="shared" si="0"/>
        <v>0</v>
      </c>
      <c r="H18" s="8"/>
    </row>
    <row r="19" spans="1:8" ht="33.75">
      <c r="A19" s="5">
        <v>17</v>
      </c>
      <c r="B19" s="6" t="s">
        <v>44</v>
      </c>
      <c r="C19" s="6" t="s">
        <v>45</v>
      </c>
      <c r="D19" s="40"/>
      <c r="E19" s="7">
        <v>20</v>
      </c>
      <c r="F19" s="6" t="s">
        <v>18</v>
      </c>
      <c r="G19" s="7">
        <f t="shared" si="0"/>
        <v>0</v>
      </c>
      <c r="H19" s="8"/>
    </row>
    <row r="20" spans="1:8" ht="33.75">
      <c r="A20" s="5">
        <v>18</v>
      </c>
      <c r="B20" s="6" t="s">
        <v>46</v>
      </c>
      <c r="C20" s="6" t="s">
        <v>47</v>
      </c>
      <c r="D20" s="40"/>
      <c r="E20" s="7">
        <v>20</v>
      </c>
      <c r="F20" s="6" t="s">
        <v>18</v>
      </c>
      <c r="G20" s="7">
        <f t="shared" si="0"/>
        <v>0</v>
      </c>
      <c r="H20" s="8"/>
    </row>
    <row r="21" spans="1:8" ht="33.75">
      <c r="A21" s="5">
        <v>19</v>
      </c>
      <c r="B21" s="6" t="s">
        <v>48</v>
      </c>
      <c r="C21" s="6" t="s">
        <v>49</v>
      </c>
      <c r="D21" s="40"/>
      <c r="E21" s="7">
        <v>18</v>
      </c>
      <c r="F21" s="6" t="s">
        <v>18</v>
      </c>
      <c r="G21" s="7">
        <f t="shared" si="0"/>
        <v>0</v>
      </c>
      <c r="H21" s="8"/>
    </row>
    <row r="22" spans="1:8" ht="22.5">
      <c r="A22" s="5">
        <v>20</v>
      </c>
      <c r="B22" s="6" t="s">
        <v>50</v>
      </c>
      <c r="C22" s="6" t="s">
        <v>51</v>
      </c>
      <c r="D22" s="40"/>
      <c r="E22" s="7">
        <v>4</v>
      </c>
      <c r="F22" s="6" t="s">
        <v>18</v>
      </c>
      <c r="G22" s="7">
        <f t="shared" si="0"/>
        <v>0</v>
      </c>
      <c r="H22" s="8"/>
    </row>
    <row r="23" spans="1:8" ht="22.5">
      <c r="A23" s="5">
        <v>21</v>
      </c>
      <c r="B23" s="6" t="s">
        <v>52</v>
      </c>
      <c r="C23" s="6" t="s">
        <v>53</v>
      </c>
      <c r="D23" s="40"/>
      <c r="E23" s="7">
        <v>4</v>
      </c>
      <c r="F23" s="6" t="s">
        <v>18</v>
      </c>
      <c r="G23" s="7">
        <f t="shared" si="0"/>
        <v>0</v>
      </c>
      <c r="H23" s="8"/>
    </row>
    <row r="24" spans="1:8" ht="22.5">
      <c r="A24" s="5">
        <v>22</v>
      </c>
      <c r="B24" s="6" t="s">
        <v>54</v>
      </c>
      <c r="C24" s="6" t="s">
        <v>55</v>
      </c>
      <c r="D24" s="40"/>
      <c r="E24" s="7">
        <v>19</v>
      </c>
      <c r="F24" s="6" t="s">
        <v>18</v>
      </c>
      <c r="G24" s="7">
        <f t="shared" si="0"/>
        <v>0</v>
      </c>
      <c r="H24" s="8"/>
    </row>
    <row r="25" spans="1:8" ht="22.5">
      <c r="A25" s="5">
        <v>23</v>
      </c>
      <c r="B25" s="6" t="s">
        <v>56</v>
      </c>
      <c r="C25" s="6" t="s">
        <v>57</v>
      </c>
      <c r="D25" s="40"/>
      <c r="E25" s="7">
        <v>10</v>
      </c>
      <c r="F25" s="6" t="s">
        <v>18</v>
      </c>
      <c r="G25" s="7">
        <f t="shared" si="0"/>
        <v>0</v>
      </c>
      <c r="H25" s="8"/>
    </row>
    <row r="26" spans="1:8" ht="22.5">
      <c r="A26" s="5">
        <v>24</v>
      </c>
      <c r="B26" s="6" t="s">
        <v>58</v>
      </c>
      <c r="C26" s="6" t="s">
        <v>59</v>
      </c>
      <c r="D26" s="40"/>
      <c r="E26" s="7">
        <v>4</v>
      </c>
      <c r="F26" s="6" t="s">
        <v>18</v>
      </c>
      <c r="G26" s="7">
        <f t="shared" si="0"/>
        <v>0</v>
      </c>
      <c r="H26" s="8"/>
    </row>
    <row r="27" spans="1:8" ht="22.5">
      <c r="A27" s="5">
        <v>25</v>
      </c>
      <c r="B27" s="6" t="s">
        <v>60</v>
      </c>
      <c r="C27" s="6" t="s">
        <v>61</v>
      </c>
      <c r="D27" s="40"/>
      <c r="E27" s="7">
        <v>3</v>
      </c>
      <c r="F27" s="6" t="s">
        <v>18</v>
      </c>
      <c r="G27" s="7">
        <f t="shared" si="0"/>
        <v>0</v>
      </c>
      <c r="H27" s="8"/>
    </row>
    <row r="28" spans="1:8" ht="33.75">
      <c r="A28" s="5">
        <v>26</v>
      </c>
      <c r="B28" s="6" t="s">
        <v>62</v>
      </c>
      <c r="C28" s="6" t="s">
        <v>63</v>
      </c>
      <c r="D28" s="40"/>
      <c r="E28" s="7">
        <v>8</v>
      </c>
      <c r="F28" s="6" t="s">
        <v>18</v>
      </c>
      <c r="G28" s="7">
        <f t="shared" si="0"/>
        <v>0</v>
      </c>
      <c r="H28" s="8"/>
    </row>
    <row r="29" spans="1:8" ht="33.75">
      <c r="A29" s="5">
        <v>27</v>
      </c>
      <c r="B29" s="6" t="s">
        <v>64</v>
      </c>
      <c r="C29" s="6" t="s">
        <v>65</v>
      </c>
      <c r="D29" s="40"/>
      <c r="E29" s="7">
        <v>12</v>
      </c>
      <c r="F29" s="6" t="s">
        <v>18</v>
      </c>
      <c r="G29" s="7">
        <f t="shared" si="0"/>
        <v>0</v>
      </c>
      <c r="H29" s="8"/>
    </row>
    <row r="30" spans="1:8" ht="33.75">
      <c r="A30" s="5">
        <v>28</v>
      </c>
      <c r="B30" s="6" t="s">
        <v>66</v>
      </c>
      <c r="C30" s="6" t="s">
        <v>67</v>
      </c>
      <c r="D30" s="40"/>
      <c r="E30" s="7">
        <v>14</v>
      </c>
      <c r="F30" s="6" t="s">
        <v>18</v>
      </c>
      <c r="G30" s="7">
        <f t="shared" si="0"/>
        <v>0</v>
      </c>
      <c r="H30" s="8"/>
    </row>
    <row r="31" spans="1:8" ht="33.75">
      <c r="A31" s="5">
        <v>29</v>
      </c>
      <c r="B31" s="6" t="s">
        <v>66</v>
      </c>
      <c r="C31" s="6" t="s">
        <v>67</v>
      </c>
      <c r="D31" s="40"/>
      <c r="E31" s="7">
        <v>4</v>
      </c>
      <c r="F31" s="6" t="s">
        <v>18</v>
      </c>
      <c r="G31" s="7">
        <f t="shared" si="0"/>
        <v>0</v>
      </c>
      <c r="H31" s="8"/>
    </row>
    <row r="32" spans="1:8" ht="33.75">
      <c r="A32" s="5">
        <v>30</v>
      </c>
      <c r="B32" s="6" t="s">
        <v>68</v>
      </c>
      <c r="C32" s="6" t="s">
        <v>69</v>
      </c>
      <c r="D32" s="40"/>
      <c r="E32" s="7">
        <v>1</v>
      </c>
      <c r="F32" s="6" t="s">
        <v>18</v>
      </c>
      <c r="G32" s="7">
        <f t="shared" si="0"/>
        <v>0</v>
      </c>
      <c r="H32" s="8"/>
    </row>
    <row r="33" spans="1:8" ht="33.75">
      <c r="A33" s="5">
        <v>31</v>
      </c>
      <c r="B33" s="6" t="s">
        <v>70</v>
      </c>
      <c r="C33" s="6" t="s">
        <v>71</v>
      </c>
      <c r="D33" s="40"/>
      <c r="E33" s="7">
        <v>1</v>
      </c>
      <c r="F33" s="6" t="s">
        <v>18</v>
      </c>
      <c r="G33" s="7">
        <f t="shared" si="0"/>
        <v>0</v>
      </c>
      <c r="H33" s="8"/>
    </row>
    <row r="34" spans="1:8" ht="22.5">
      <c r="A34" s="5">
        <v>32</v>
      </c>
      <c r="B34" s="6" t="s">
        <v>72</v>
      </c>
      <c r="C34" s="6" t="s">
        <v>73</v>
      </c>
      <c r="D34" s="40"/>
      <c r="E34" s="7">
        <v>1</v>
      </c>
      <c r="F34" s="6" t="s">
        <v>18</v>
      </c>
      <c r="G34" s="7">
        <f t="shared" si="0"/>
        <v>0</v>
      </c>
      <c r="H34" s="8"/>
    </row>
    <row r="35" spans="1:8" ht="168.75">
      <c r="A35" s="5">
        <v>33</v>
      </c>
      <c r="B35" s="6" t="s">
        <v>72</v>
      </c>
      <c r="C35" s="6" t="s">
        <v>74</v>
      </c>
      <c r="D35" s="40"/>
      <c r="E35" s="7">
        <v>1</v>
      </c>
      <c r="F35" s="6" t="s">
        <v>18</v>
      </c>
      <c r="G35" s="7">
        <f t="shared" si="0"/>
        <v>0</v>
      </c>
      <c r="H35" s="8"/>
    </row>
    <row r="36" spans="1:8" ht="22.5">
      <c r="A36" s="5">
        <v>34</v>
      </c>
      <c r="B36" s="6" t="s">
        <v>75</v>
      </c>
      <c r="C36" s="6" t="s">
        <v>76</v>
      </c>
      <c r="D36" s="40"/>
      <c r="E36" s="7">
        <v>3</v>
      </c>
      <c r="F36" s="6" t="s">
        <v>18</v>
      </c>
      <c r="G36" s="7">
        <f t="shared" si="0"/>
        <v>0</v>
      </c>
      <c r="H36" s="8"/>
    </row>
    <row r="37" spans="1:8" ht="22.5">
      <c r="A37" s="5">
        <v>35</v>
      </c>
      <c r="B37" s="6" t="s">
        <v>77</v>
      </c>
      <c r="C37" s="6" t="s">
        <v>78</v>
      </c>
      <c r="D37" s="40"/>
      <c r="E37" s="7">
        <v>3</v>
      </c>
      <c r="F37" s="6" t="s">
        <v>18</v>
      </c>
      <c r="G37" s="7">
        <f t="shared" si="0"/>
        <v>0</v>
      </c>
      <c r="H37" s="8"/>
    </row>
    <row r="38" spans="1:8" ht="33.75">
      <c r="A38" s="5">
        <v>36</v>
      </c>
      <c r="B38" s="6" t="s">
        <v>79</v>
      </c>
      <c r="C38" s="6" t="s">
        <v>80</v>
      </c>
      <c r="D38" s="40"/>
      <c r="E38" s="7">
        <v>66</v>
      </c>
      <c r="F38" s="6" t="s">
        <v>18</v>
      </c>
      <c r="G38" s="7">
        <f t="shared" si="0"/>
        <v>0</v>
      </c>
      <c r="H38" s="8"/>
    </row>
    <row r="39" spans="1:8" ht="33.75">
      <c r="A39" s="5">
        <v>37</v>
      </c>
      <c r="B39" s="6" t="s">
        <v>79</v>
      </c>
      <c r="C39" s="6" t="s">
        <v>81</v>
      </c>
      <c r="D39" s="40"/>
      <c r="E39" s="7">
        <v>2</v>
      </c>
      <c r="F39" s="6" t="s">
        <v>18</v>
      </c>
      <c r="G39" s="7">
        <f t="shared" si="0"/>
        <v>0</v>
      </c>
      <c r="H39" s="8"/>
    </row>
    <row r="40" spans="1:8" ht="33.75">
      <c r="A40" s="5">
        <v>38</v>
      </c>
      <c r="B40" s="6" t="s">
        <v>82</v>
      </c>
      <c r="C40" s="6" t="s">
        <v>83</v>
      </c>
      <c r="D40" s="40"/>
      <c r="E40" s="7">
        <v>25</v>
      </c>
      <c r="F40" s="6" t="s">
        <v>11</v>
      </c>
      <c r="G40" s="7">
        <f t="shared" si="0"/>
        <v>0</v>
      </c>
      <c r="H40" s="8"/>
    </row>
    <row r="41" spans="1:8" ht="33.75">
      <c r="A41" s="5">
        <v>39</v>
      </c>
      <c r="B41" s="6" t="s">
        <v>82</v>
      </c>
      <c r="C41" s="6" t="s">
        <v>83</v>
      </c>
      <c r="D41" s="40"/>
      <c r="E41" s="7">
        <v>30</v>
      </c>
      <c r="F41" s="6" t="s">
        <v>11</v>
      </c>
      <c r="G41" s="7">
        <f t="shared" si="0"/>
        <v>0</v>
      </c>
      <c r="H41" s="8"/>
    </row>
    <row r="42" spans="1:8" ht="33.75">
      <c r="A42" s="5">
        <v>40</v>
      </c>
      <c r="B42" s="6" t="s">
        <v>84</v>
      </c>
      <c r="C42" s="6" t="s">
        <v>85</v>
      </c>
      <c r="D42" s="40"/>
      <c r="E42" s="7">
        <v>123</v>
      </c>
      <c r="F42" s="6" t="s">
        <v>11</v>
      </c>
      <c r="G42" s="7">
        <f t="shared" si="0"/>
        <v>0</v>
      </c>
      <c r="H42" s="8"/>
    </row>
    <row r="43" spans="1:8" ht="22.5">
      <c r="A43" s="5">
        <v>41</v>
      </c>
      <c r="B43" s="6" t="s">
        <v>86</v>
      </c>
      <c r="C43" s="6" t="s">
        <v>87</v>
      </c>
      <c r="D43" s="40"/>
      <c r="E43" s="7">
        <v>8</v>
      </c>
      <c r="F43" s="6" t="s">
        <v>18</v>
      </c>
      <c r="G43" s="7">
        <f t="shared" si="0"/>
        <v>0</v>
      </c>
      <c r="H43" s="8"/>
    </row>
    <row r="44" spans="1:8" ht="33.75">
      <c r="A44" s="5">
        <v>42</v>
      </c>
      <c r="B44" s="6" t="s">
        <v>88</v>
      </c>
      <c r="C44" s="6" t="s">
        <v>89</v>
      </c>
      <c r="D44" s="40"/>
      <c r="E44" s="7">
        <v>108</v>
      </c>
      <c r="F44" s="6" t="s">
        <v>18</v>
      </c>
      <c r="G44" s="7">
        <f t="shared" si="0"/>
        <v>0</v>
      </c>
      <c r="H44" s="8"/>
    </row>
    <row r="45" spans="1:8" ht="33.75">
      <c r="A45" s="5">
        <v>43</v>
      </c>
      <c r="B45" s="6" t="s">
        <v>90</v>
      </c>
      <c r="C45" s="6" t="s">
        <v>91</v>
      </c>
      <c r="D45" s="40"/>
      <c r="E45" s="7">
        <v>6</v>
      </c>
      <c r="F45" s="6" t="s">
        <v>18</v>
      </c>
      <c r="G45" s="7">
        <f t="shared" si="0"/>
        <v>0</v>
      </c>
      <c r="H45" s="8"/>
    </row>
    <row r="46" spans="1:8" ht="33.75">
      <c r="A46" s="5">
        <v>44</v>
      </c>
      <c r="B46" s="6" t="s">
        <v>90</v>
      </c>
      <c r="C46" s="6" t="s">
        <v>91</v>
      </c>
      <c r="D46" s="40"/>
      <c r="E46" s="7">
        <v>4</v>
      </c>
      <c r="F46" s="6" t="s">
        <v>18</v>
      </c>
      <c r="G46" s="7">
        <f t="shared" si="0"/>
        <v>0</v>
      </c>
      <c r="H46" s="8"/>
    </row>
    <row r="47" spans="1:8" ht="33.75">
      <c r="A47" s="5">
        <v>45</v>
      </c>
      <c r="B47" s="6" t="s">
        <v>90</v>
      </c>
      <c r="C47" s="6" t="s">
        <v>91</v>
      </c>
      <c r="D47" s="40"/>
      <c r="E47" s="7">
        <v>2</v>
      </c>
      <c r="F47" s="6" t="s">
        <v>18</v>
      </c>
      <c r="G47" s="7">
        <f t="shared" si="0"/>
        <v>0</v>
      </c>
      <c r="H47" s="8"/>
    </row>
    <row r="48" spans="1:8" ht="33.75">
      <c r="A48" s="5">
        <v>46</v>
      </c>
      <c r="B48" s="6" t="s">
        <v>90</v>
      </c>
      <c r="C48" s="6" t="s">
        <v>91</v>
      </c>
      <c r="D48" s="40"/>
      <c r="E48" s="7">
        <v>3</v>
      </c>
      <c r="F48" s="6" t="s">
        <v>18</v>
      </c>
      <c r="G48" s="7">
        <f t="shared" si="0"/>
        <v>0</v>
      </c>
      <c r="H48" s="8"/>
    </row>
    <row r="49" spans="1:8" ht="33.75">
      <c r="A49" s="5">
        <v>47</v>
      </c>
      <c r="B49" s="6" t="s">
        <v>92</v>
      </c>
      <c r="C49" s="6" t="s">
        <v>93</v>
      </c>
      <c r="D49" s="40"/>
      <c r="E49" s="7">
        <v>10</v>
      </c>
      <c r="F49" s="6" t="s">
        <v>18</v>
      </c>
      <c r="G49" s="7">
        <f t="shared" si="0"/>
        <v>0</v>
      </c>
      <c r="H49" s="8"/>
    </row>
    <row r="50" spans="1:8" ht="33.75">
      <c r="A50" s="5">
        <v>48</v>
      </c>
      <c r="B50" s="6" t="s">
        <v>94</v>
      </c>
      <c r="C50" s="6" t="s">
        <v>95</v>
      </c>
      <c r="D50" s="40"/>
      <c r="E50" s="7">
        <v>6</v>
      </c>
      <c r="F50" s="6" t="s">
        <v>18</v>
      </c>
      <c r="G50" s="7">
        <f t="shared" si="0"/>
        <v>0</v>
      </c>
      <c r="H50" s="8"/>
    </row>
    <row r="51" spans="1:8" ht="22.5">
      <c r="A51" s="5">
        <v>49</v>
      </c>
      <c r="B51" s="6" t="s">
        <v>96</v>
      </c>
      <c r="C51" s="6" t="s">
        <v>97</v>
      </c>
      <c r="D51" s="40"/>
      <c r="E51" s="7">
        <v>3</v>
      </c>
      <c r="F51" s="6" t="s">
        <v>18</v>
      </c>
      <c r="G51" s="7">
        <f t="shared" si="0"/>
        <v>0</v>
      </c>
      <c r="H51" s="8"/>
    </row>
    <row r="52" spans="1:8" ht="33.75">
      <c r="A52" s="5">
        <v>50</v>
      </c>
      <c r="B52" s="6" t="s">
        <v>98</v>
      </c>
      <c r="C52" s="6" t="s">
        <v>99</v>
      </c>
      <c r="D52" s="40"/>
      <c r="E52" s="7">
        <v>3</v>
      </c>
      <c r="F52" s="6" t="s">
        <v>18</v>
      </c>
      <c r="G52" s="7">
        <f t="shared" si="0"/>
        <v>0</v>
      </c>
      <c r="H52" s="8"/>
    </row>
    <row r="53" spans="1:8" ht="22.5">
      <c r="A53" s="5">
        <v>51</v>
      </c>
      <c r="B53" s="6" t="s">
        <v>100</v>
      </c>
      <c r="C53" s="6" t="s">
        <v>101</v>
      </c>
      <c r="D53" s="40"/>
      <c r="E53" s="7">
        <v>3</v>
      </c>
      <c r="F53" s="6" t="s">
        <v>18</v>
      </c>
      <c r="G53" s="7">
        <f t="shared" si="0"/>
        <v>0</v>
      </c>
      <c r="H53" s="8"/>
    </row>
    <row r="54" spans="1:8" ht="33.75">
      <c r="A54" s="5">
        <v>52</v>
      </c>
      <c r="B54" s="6" t="s">
        <v>102</v>
      </c>
      <c r="C54" s="6" t="s">
        <v>103</v>
      </c>
      <c r="D54" s="40"/>
      <c r="E54" s="7">
        <v>36</v>
      </c>
      <c r="F54" s="6" t="s">
        <v>18</v>
      </c>
      <c r="G54" s="7">
        <f t="shared" si="0"/>
        <v>0</v>
      </c>
      <c r="H54" s="8"/>
    </row>
    <row r="55" spans="1:8" ht="22.5">
      <c r="A55" s="5">
        <v>53</v>
      </c>
      <c r="B55" s="6" t="s">
        <v>104</v>
      </c>
      <c r="C55" s="6" t="s">
        <v>105</v>
      </c>
      <c r="D55" s="40"/>
      <c r="E55" s="7">
        <v>45</v>
      </c>
      <c r="F55" s="6" t="s">
        <v>11</v>
      </c>
      <c r="G55" s="7">
        <f t="shared" si="0"/>
        <v>0</v>
      </c>
      <c r="H55" s="8"/>
    </row>
    <row r="56" spans="1:8" ht="22.5">
      <c r="A56" s="5">
        <v>54</v>
      </c>
      <c r="B56" s="6" t="s">
        <v>106</v>
      </c>
      <c r="C56" s="6" t="s">
        <v>107</v>
      </c>
      <c r="D56" s="40"/>
      <c r="E56" s="7">
        <v>135</v>
      </c>
      <c r="F56" s="6" t="s">
        <v>11</v>
      </c>
      <c r="G56" s="7">
        <f t="shared" si="0"/>
        <v>0</v>
      </c>
      <c r="H56" s="8"/>
    </row>
    <row r="57" spans="1:8" ht="22.5">
      <c r="A57" s="5">
        <v>55</v>
      </c>
      <c r="B57" s="6" t="s">
        <v>108</v>
      </c>
      <c r="C57" s="6" t="s">
        <v>109</v>
      </c>
      <c r="D57" s="40"/>
      <c r="E57" s="7">
        <v>20</v>
      </c>
      <c r="F57" s="6" t="s">
        <v>11</v>
      </c>
      <c r="G57" s="7">
        <f t="shared" si="0"/>
        <v>0</v>
      </c>
      <c r="H57" s="8"/>
    </row>
    <row r="58" spans="1:8" ht="22.5">
      <c r="A58" s="5">
        <v>56</v>
      </c>
      <c r="B58" s="6" t="s">
        <v>110</v>
      </c>
      <c r="C58" s="6" t="s">
        <v>111</v>
      </c>
      <c r="D58" s="40"/>
      <c r="E58" s="7">
        <v>35</v>
      </c>
      <c r="F58" s="6" t="s">
        <v>11</v>
      </c>
      <c r="G58" s="7">
        <f t="shared" si="0"/>
        <v>0</v>
      </c>
      <c r="H58" s="8"/>
    </row>
    <row r="59" spans="1:8" ht="22.5">
      <c r="A59" s="5">
        <v>57</v>
      </c>
      <c r="B59" s="6" t="s">
        <v>112</v>
      </c>
      <c r="C59" s="6" t="s">
        <v>113</v>
      </c>
      <c r="D59" s="40"/>
      <c r="E59" s="7">
        <v>5</v>
      </c>
      <c r="F59" s="6" t="s">
        <v>11</v>
      </c>
      <c r="G59" s="7">
        <f t="shared" si="0"/>
        <v>0</v>
      </c>
      <c r="H59" s="8"/>
    </row>
    <row r="60" spans="1:8" ht="22.5">
      <c r="A60" s="5">
        <v>58</v>
      </c>
      <c r="B60" s="6" t="s">
        <v>114</v>
      </c>
      <c r="C60" s="6" t="s">
        <v>115</v>
      </c>
      <c r="D60" s="40"/>
      <c r="E60" s="7">
        <v>5</v>
      </c>
      <c r="F60" s="6" t="s">
        <v>11</v>
      </c>
      <c r="G60" s="7">
        <f t="shared" si="0"/>
        <v>0</v>
      </c>
      <c r="H60" s="8"/>
    </row>
    <row r="61" spans="1:8" ht="22.5">
      <c r="A61" s="5">
        <v>59</v>
      </c>
      <c r="B61" s="6" t="s">
        <v>116</v>
      </c>
      <c r="C61" s="6" t="s">
        <v>117</v>
      </c>
      <c r="D61" s="40"/>
      <c r="E61" s="7">
        <v>5</v>
      </c>
      <c r="F61" s="6" t="s">
        <v>11</v>
      </c>
      <c r="G61" s="7">
        <f t="shared" si="0"/>
        <v>0</v>
      </c>
      <c r="H61" s="8"/>
    </row>
    <row r="62" spans="1:8" ht="22.5">
      <c r="A62" s="5">
        <v>60</v>
      </c>
      <c r="B62" s="6" t="s">
        <v>118</v>
      </c>
      <c r="C62" s="6" t="s">
        <v>119</v>
      </c>
      <c r="D62" s="40"/>
      <c r="E62" s="7">
        <v>345</v>
      </c>
      <c r="F62" s="6" t="s">
        <v>11</v>
      </c>
      <c r="G62" s="7">
        <f t="shared" si="0"/>
        <v>0</v>
      </c>
      <c r="H62" s="8"/>
    </row>
    <row r="63" spans="1:8" ht="22.5">
      <c r="A63" s="5">
        <v>61</v>
      </c>
      <c r="B63" s="6" t="s">
        <v>120</v>
      </c>
      <c r="C63" s="6" t="s">
        <v>121</v>
      </c>
      <c r="D63" s="40"/>
      <c r="E63" s="7">
        <v>153</v>
      </c>
      <c r="F63" s="6" t="s">
        <v>11</v>
      </c>
      <c r="G63" s="7">
        <f t="shared" si="0"/>
        <v>0</v>
      </c>
      <c r="H63" s="8"/>
    </row>
    <row r="64" spans="1:8" ht="22.5">
      <c r="A64" s="5">
        <v>62</v>
      </c>
      <c r="B64" s="6" t="s">
        <v>122</v>
      </c>
      <c r="C64" s="6" t="s">
        <v>123</v>
      </c>
      <c r="D64" s="40"/>
      <c r="E64" s="7">
        <v>53</v>
      </c>
      <c r="F64" s="6" t="s">
        <v>11</v>
      </c>
      <c r="G64" s="7">
        <f t="shared" si="0"/>
        <v>0</v>
      </c>
      <c r="H64" s="8"/>
    </row>
    <row r="65" spans="1:8" ht="22.5">
      <c r="A65" s="5">
        <v>63</v>
      </c>
      <c r="B65" s="6" t="s">
        <v>124</v>
      </c>
      <c r="C65" s="6" t="s">
        <v>125</v>
      </c>
      <c r="D65" s="40"/>
      <c r="E65" s="7">
        <v>18</v>
      </c>
      <c r="F65" s="6" t="s">
        <v>11</v>
      </c>
      <c r="G65" s="7">
        <f t="shared" si="0"/>
        <v>0</v>
      </c>
      <c r="H65" s="8"/>
    </row>
    <row r="66" spans="1:8" ht="22.5">
      <c r="A66" s="5">
        <v>64</v>
      </c>
      <c r="B66" s="6" t="s">
        <v>126</v>
      </c>
      <c r="C66" s="6" t="s">
        <v>127</v>
      </c>
      <c r="D66" s="40"/>
      <c r="E66" s="7">
        <v>34</v>
      </c>
      <c r="F66" s="6" t="s">
        <v>11</v>
      </c>
      <c r="G66" s="7">
        <f t="shared" si="0"/>
        <v>0</v>
      </c>
      <c r="H66" s="8"/>
    </row>
    <row r="67" spans="1:8" ht="22.5">
      <c r="A67" s="5">
        <v>65</v>
      </c>
      <c r="B67" s="6" t="s">
        <v>128</v>
      </c>
      <c r="C67" s="6" t="s">
        <v>129</v>
      </c>
      <c r="D67" s="40"/>
      <c r="E67" s="7">
        <v>20</v>
      </c>
      <c r="F67" s="6" t="s">
        <v>11</v>
      </c>
      <c r="G67" s="7">
        <f t="shared" si="0"/>
        <v>0</v>
      </c>
      <c r="H67" s="8"/>
    </row>
    <row r="68" spans="1:8" ht="22.5">
      <c r="A68" s="5">
        <v>66</v>
      </c>
      <c r="B68" s="6" t="s">
        <v>130</v>
      </c>
      <c r="C68" s="6" t="s">
        <v>131</v>
      </c>
      <c r="D68" s="40"/>
      <c r="E68" s="7">
        <v>53</v>
      </c>
      <c r="F68" s="6" t="s">
        <v>11</v>
      </c>
      <c r="G68" s="7">
        <f aca="true" t="shared" si="1" ref="G68:G88">E68*D68</f>
        <v>0</v>
      </c>
      <c r="H68" s="8"/>
    </row>
    <row r="69" spans="1:8" ht="22.5">
      <c r="A69" s="5">
        <v>67</v>
      </c>
      <c r="B69" s="6" t="s">
        <v>132</v>
      </c>
      <c r="C69" s="6" t="s">
        <v>133</v>
      </c>
      <c r="D69" s="40"/>
      <c r="E69" s="7">
        <v>20</v>
      </c>
      <c r="F69" s="6" t="s">
        <v>11</v>
      </c>
      <c r="G69" s="7">
        <f t="shared" si="1"/>
        <v>0</v>
      </c>
      <c r="H69" s="8"/>
    </row>
    <row r="70" spans="1:8" ht="22.5">
      <c r="A70" s="5">
        <v>68</v>
      </c>
      <c r="B70" s="6" t="s">
        <v>134</v>
      </c>
      <c r="C70" s="6" t="s">
        <v>135</v>
      </c>
      <c r="D70" s="40"/>
      <c r="E70" s="7">
        <v>4</v>
      </c>
      <c r="F70" s="6" t="s">
        <v>11</v>
      </c>
      <c r="G70" s="7">
        <f t="shared" si="1"/>
        <v>0</v>
      </c>
      <c r="H70" s="8"/>
    </row>
    <row r="71" spans="1:8" ht="22.5">
      <c r="A71" s="5">
        <v>69</v>
      </c>
      <c r="B71" s="6" t="s">
        <v>136</v>
      </c>
      <c r="C71" s="6" t="s">
        <v>137</v>
      </c>
      <c r="D71" s="40"/>
      <c r="E71" s="7">
        <v>15</v>
      </c>
      <c r="F71" s="6" t="s">
        <v>11</v>
      </c>
      <c r="G71" s="7">
        <f t="shared" si="1"/>
        <v>0</v>
      </c>
      <c r="H71" s="8"/>
    </row>
    <row r="72" spans="1:8" ht="22.5">
      <c r="A72" s="5">
        <v>70</v>
      </c>
      <c r="B72" s="6" t="s">
        <v>138</v>
      </c>
      <c r="C72" s="6" t="s">
        <v>139</v>
      </c>
      <c r="D72" s="40"/>
      <c r="E72" s="7">
        <v>18</v>
      </c>
      <c r="F72" s="6" t="s">
        <v>11</v>
      </c>
      <c r="G72" s="7">
        <f t="shared" si="1"/>
        <v>0</v>
      </c>
      <c r="H72" s="8"/>
    </row>
    <row r="73" spans="1:8" ht="22.5">
      <c r="A73" s="5">
        <v>71</v>
      </c>
      <c r="B73" s="6" t="s">
        <v>140</v>
      </c>
      <c r="C73" s="6" t="s">
        <v>141</v>
      </c>
      <c r="D73" s="40"/>
      <c r="E73" s="7">
        <v>18</v>
      </c>
      <c r="F73" s="6" t="s">
        <v>11</v>
      </c>
      <c r="G73" s="7">
        <f t="shared" si="1"/>
        <v>0</v>
      </c>
      <c r="H73" s="8"/>
    </row>
    <row r="74" spans="1:8" ht="22.5">
      <c r="A74" s="5">
        <v>72</v>
      </c>
      <c r="B74" s="6" t="s">
        <v>140</v>
      </c>
      <c r="C74" s="6" t="s">
        <v>142</v>
      </c>
      <c r="D74" s="40"/>
      <c r="E74" s="7">
        <v>5</v>
      </c>
      <c r="F74" s="6" t="s">
        <v>11</v>
      </c>
      <c r="G74" s="7">
        <f t="shared" si="1"/>
        <v>0</v>
      </c>
      <c r="H74" s="8"/>
    </row>
    <row r="75" spans="1:8" ht="11.25">
      <c r="A75" s="5">
        <v>73</v>
      </c>
      <c r="B75" s="6" t="s">
        <v>143</v>
      </c>
      <c r="C75" s="6" t="s">
        <v>144</v>
      </c>
      <c r="D75" s="40"/>
      <c r="E75" s="7">
        <v>100</v>
      </c>
      <c r="F75" s="6" t="s">
        <v>11</v>
      </c>
      <c r="G75" s="7">
        <f t="shared" si="1"/>
        <v>0</v>
      </c>
      <c r="H75" s="8"/>
    </row>
    <row r="76" spans="1:8" ht="11.25">
      <c r="A76" s="5">
        <v>74</v>
      </c>
      <c r="B76" s="6" t="s">
        <v>143</v>
      </c>
      <c r="C76" s="6" t="s">
        <v>144</v>
      </c>
      <c r="D76" s="40"/>
      <c r="E76" s="7">
        <v>20</v>
      </c>
      <c r="F76" s="6" t="s">
        <v>11</v>
      </c>
      <c r="G76" s="7">
        <f t="shared" si="1"/>
        <v>0</v>
      </c>
      <c r="H76" s="8"/>
    </row>
    <row r="77" spans="1:8" ht="22.5">
      <c r="A77" s="5">
        <v>75</v>
      </c>
      <c r="B77" s="6" t="s">
        <v>145</v>
      </c>
      <c r="C77" s="6" t="s">
        <v>146</v>
      </c>
      <c r="D77" s="40"/>
      <c r="E77" s="7">
        <v>82</v>
      </c>
      <c r="F77" s="6" t="s">
        <v>18</v>
      </c>
      <c r="G77" s="7">
        <f t="shared" si="1"/>
        <v>0</v>
      </c>
      <c r="H77" s="8"/>
    </row>
    <row r="78" spans="1:8" ht="33.75">
      <c r="A78" s="5">
        <v>76</v>
      </c>
      <c r="B78" s="6" t="s">
        <v>147</v>
      </c>
      <c r="C78" s="6" t="s">
        <v>148</v>
      </c>
      <c r="D78" s="40"/>
      <c r="E78" s="7">
        <v>40</v>
      </c>
      <c r="F78" s="6" t="s">
        <v>11</v>
      </c>
      <c r="G78" s="7">
        <f t="shared" si="1"/>
        <v>0</v>
      </c>
      <c r="H78" s="8"/>
    </row>
    <row r="79" spans="1:8" ht="33.75">
      <c r="A79" s="5">
        <v>77</v>
      </c>
      <c r="B79" s="6" t="s">
        <v>149</v>
      </c>
      <c r="C79" s="6" t="s">
        <v>150</v>
      </c>
      <c r="D79" s="40"/>
      <c r="E79" s="7">
        <v>224</v>
      </c>
      <c r="F79" s="6" t="s">
        <v>18</v>
      </c>
      <c r="G79" s="7">
        <f t="shared" si="1"/>
        <v>0</v>
      </c>
      <c r="H79" s="8"/>
    </row>
    <row r="80" spans="1:8" ht="33.75">
      <c r="A80" s="5">
        <v>78</v>
      </c>
      <c r="B80" s="6" t="s">
        <v>151</v>
      </c>
      <c r="C80" s="6" t="s">
        <v>152</v>
      </c>
      <c r="D80" s="40"/>
      <c r="E80" s="7">
        <v>15</v>
      </c>
      <c r="F80" s="6" t="s">
        <v>18</v>
      </c>
      <c r="G80" s="7">
        <f t="shared" si="1"/>
        <v>0</v>
      </c>
      <c r="H80" s="8"/>
    </row>
    <row r="81" spans="1:8" ht="22.5">
      <c r="A81" s="5">
        <v>79</v>
      </c>
      <c r="B81" s="6" t="s">
        <v>153</v>
      </c>
      <c r="C81" s="6" t="s">
        <v>154</v>
      </c>
      <c r="D81" s="40"/>
      <c r="E81" s="7">
        <v>10</v>
      </c>
      <c r="F81" s="6" t="s">
        <v>18</v>
      </c>
      <c r="G81" s="7">
        <f t="shared" si="1"/>
        <v>0</v>
      </c>
      <c r="H81" s="8"/>
    </row>
    <row r="82" spans="1:8" ht="22.5">
      <c r="A82" s="5">
        <v>80</v>
      </c>
      <c r="B82" s="6" t="s">
        <v>155</v>
      </c>
      <c r="C82" s="6" t="s">
        <v>156</v>
      </c>
      <c r="D82" s="40"/>
      <c r="E82" s="7">
        <v>1</v>
      </c>
      <c r="F82" s="6" t="s">
        <v>157</v>
      </c>
      <c r="G82" s="7">
        <f t="shared" si="1"/>
        <v>0</v>
      </c>
      <c r="H82" s="8"/>
    </row>
    <row r="83" spans="1:8" ht="22.5">
      <c r="A83" s="5">
        <v>81</v>
      </c>
      <c r="B83" s="6" t="s">
        <v>155</v>
      </c>
      <c r="C83" s="6" t="s">
        <v>158</v>
      </c>
      <c r="D83" s="40"/>
      <c r="E83" s="7">
        <v>1</v>
      </c>
      <c r="F83" s="6" t="s">
        <v>157</v>
      </c>
      <c r="G83" s="7">
        <f t="shared" si="1"/>
        <v>0</v>
      </c>
      <c r="H83" s="8"/>
    </row>
    <row r="84" spans="1:8" ht="22.5">
      <c r="A84" s="5">
        <v>82</v>
      </c>
      <c r="B84" s="6" t="s">
        <v>159</v>
      </c>
      <c r="C84" s="6" t="s">
        <v>160</v>
      </c>
      <c r="D84" s="40"/>
      <c r="E84" s="7">
        <v>60</v>
      </c>
      <c r="F84" s="6" t="s">
        <v>11</v>
      </c>
      <c r="G84" s="7">
        <f t="shared" si="1"/>
        <v>0</v>
      </c>
      <c r="H84" s="8"/>
    </row>
    <row r="85" spans="1:8" ht="22.5">
      <c r="A85" s="5">
        <v>83</v>
      </c>
      <c r="B85" s="6" t="s">
        <v>159</v>
      </c>
      <c r="C85" s="6" t="s">
        <v>161</v>
      </c>
      <c r="D85" s="40"/>
      <c r="E85" s="7">
        <v>12</v>
      </c>
      <c r="F85" s="6" t="s">
        <v>11</v>
      </c>
      <c r="G85" s="7">
        <f t="shared" si="1"/>
        <v>0</v>
      </c>
      <c r="H85" s="8"/>
    </row>
    <row r="86" spans="1:8" ht="22.5">
      <c r="A86" s="5">
        <v>84</v>
      </c>
      <c r="B86" s="6" t="s">
        <v>162</v>
      </c>
      <c r="C86" s="6" t="s">
        <v>163</v>
      </c>
      <c r="D86" s="40"/>
      <c r="E86" s="7">
        <v>2</v>
      </c>
      <c r="F86" s="6" t="s">
        <v>18</v>
      </c>
      <c r="G86" s="7">
        <f t="shared" si="1"/>
        <v>0</v>
      </c>
      <c r="H86" s="8"/>
    </row>
    <row r="87" spans="1:8" ht="22.5">
      <c r="A87" s="5">
        <v>85</v>
      </c>
      <c r="B87" s="6" t="s">
        <v>164</v>
      </c>
      <c r="C87" s="6" t="s">
        <v>165</v>
      </c>
      <c r="D87" s="40"/>
      <c r="E87" s="7">
        <v>3</v>
      </c>
      <c r="F87" s="6" t="s">
        <v>18</v>
      </c>
      <c r="G87" s="7">
        <f t="shared" si="1"/>
        <v>0</v>
      </c>
      <c r="H87" s="8"/>
    </row>
    <row r="88" spans="1:8" ht="33.75">
      <c r="A88" s="5">
        <v>86</v>
      </c>
      <c r="B88" s="6" t="s">
        <v>166</v>
      </c>
      <c r="C88" s="6" t="s">
        <v>167</v>
      </c>
      <c r="D88" s="40"/>
      <c r="E88" s="7">
        <v>1</v>
      </c>
      <c r="F88" s="6" t="s">
        <v>18</v>
      </c>
      <c r="G88" s="7">
        <f t="shared" si="1"/>
        <v>0</v>
      </c>
      <c r="H88" s="8"/>
    </row>
    <row r="89" ht="11.25">
      <c r="H89" s="2"/>
    </row>
    <row r="90" spans="1:7" ht="12" thickBot="1">
      <c r="A90" s="9" t="s">
        <v>168</v>
      </c>
      <c r="G90" s="17">
        <f>SUM(G3:G89)</f>
        <v>0</v>
      </c>
    </row>
    <row r="91" spans="1:8" ht="12.75" thickTop="1">
      <c r="A91" s="11"/>
      <c r="B91" s="11"/>
      <c r="C91" s="11"/>
      <c r="D91" s="11"/>
      <c r="E91" s="11"/>
      <c r="F91" s="11"/>
      <c r="G91" s="12"/>
      <c r="H91" s="11"/>
    </row>
    <row r="93" ht="12.75">
      <c r="A93" s="14"/>
    </row>
    <row r="94" ht="12">
      <c r="A94" s="13"/>
    </row>
    <row r="96" spans="1:8" ht="15.75">
      <c r="A96" s="45" t="s">
        <v>169</v>
      </c>
      <c r="B96" s="45"/>
      <c r="C96" s="45"/>
      <c r="D96" s="45"/>
      <c r="E96" s="45"/>
      <c r="F96" s="45"/>
      <c r="G96" s="45"/>
      <c r="H96" s="45"/>
    </row>
    <row r="97" spans="1:8" ht="11.25">
      <c r="A97" s="3" t="s">
        <v>1</v>
      </c>
      <c r="B97" s="4" t="s">
        <v>2</v>
      </c>
      <c r="C97" s="4" t="s">
        <v>3</v>
      </c>
      <c r="D97" s="3" t="s">
        <v>4</v>
      </c>
      <c r="E97" s="3" t="s">
        <v>5</v>
      </c>
      <c r="F97" s="4" t="s">
        <v>6</v>
      </c>
      <c r="G97" s="3" t="s">
        <v>7</v>
      </c>
      <c r="H97" s="3" t="s">
        <v>8</v>
      </c>
    </row>
    <row r="98" spans="1:8" ht="33.75">
      <c r="A98" s="5">
        <v>1</v>
      </c>
      <c r="B98" s="6" t="s">
        <v>170</v>
      </c>
      <c r="C98" s="6" t="s">
        <v>171</v>
      </c>
      <c r="D98" s="40"/>
      <c r="E98" s="7">
        <v>0.02</v>
      </c>
      <c r="F98" s="6" t="s">
        <v>172</v>
      </c>
      <c r="G98" s="7">
        <f>E98*D98</f>
        <v>0</v>
      </c>
      <c r="H98" s="8"/>
    </row>
    <row r="99" spans="1:8" ht="22.5">
      <c r="A99" s="5">
        <v>2</v>
      </c>
      <c r="B99" s="6" t="s">
        <v>173</v>
      </c>
      <c r="C99" s="6" t="s">
        <v>174</v>
      </c>
      <c r="D99" s="40"/>
      <c r="E99" s="7">
        <v>15</v>
      </c>
      <c r="F99" s="6" t="s">
        <v>11</v>
      </c>
      <c r="G99" s="7">
        <f aca="true" t="shared" si="2" ref="G99:G106">E99*D99</f>
        <v>0</v>
      </c>
      <c r="H99" s="8"/>
    </row>
    <row r="100" spans="1:8" ht="22.5">
      <c r="A100" s="5">
        <v>3</v>
      </c>
      <c r="B100" s="6" t="s">
        <v>175</v>
      </c>
      <c r="C100" s="6" t="s">
        <v>176</v>
      </c>
      <c r="D100" s="40"/>
      <c r="E100" s="7">
        <v>4</v>
      </c>
      <c r="F100" s="6" t="s">
        <v>11</v>
      </c>
      <c r="G100" s="7">
        <f t="shared" si="2"/>
        <v>0</v>
      </c>
      <c r="H100" s="8"/>
    </row>
    <row r="101" spans="1:8" ht="22.5">
      <c r="A101" s="5">
        <v>4</v>
      </c>
      <c r="B101" s="6" t="s">
        <v>177</v>
      </c>
      <c r="C101" s="6" t="s">
        <v>178</v>
      </c>
      <c r="D101" s="40"/>
      <c r="E101" s="7">
        <v>8</v>
      </c>
      <c r="F101" s="6" t="s">
        <v>11</v>
      </c>
      <c r="G101" s="7">
        <f t="shared" si="2"/>
        <v>0</v>
      </c>
      <c r="H101" s="8"/>
    </row>
    <row r="102" spans="1:8" ht="22.5">
      <c r="A102" s="5">
        <v>5</v>
      </c>
      <c r="B102" s="6" t="s">
        <v>179</v>
      </c>
      <c r="C102" s="6" t="s">
        <v>180</v>
      </c>
      <c r="D102" s="40"/>
      <c r="E102" s="7">
        <v>4</v>
      </c>
      <c r="F102" s="6" t="s">
        <v>11</v>
      </c>
      <c r="G102" s="7">
        <f t="shared" si="2"/>
        <v>0</v>
      </c>
      <c r="H102" s="8"/>
    </row>
    <row r="103" spans="1:8" ht="33.75">
      <c r="A103" s="5">
        <v>6</v>
      </c>
      <c r="B103" s="6" t="s">
        <v>181</v>
      </c>
      <c r="C103" s="6" t="s">
        <v>182</v>
      </c>
      <c r="D103" s="40"/>
      <c r="E103" s="7">
        <v>15</v>
      </c>
      <c r="F103" s="6" t="s">
        <v>11</v>
      </c>
      <c r="G103" s="7">
        <f t="shared" si="2"/>
        <v>0</v>
      </c>
      <c r="H103" s="8"/>
    </row>
    <row r="104" spans="1:8" ht="33.75">
      <c r="A104" s="5">
        <v>7</v>
      </c>
      <c r="B104" s="6" t="s">
        <v>183</v>
      </c>
      <c r="C104" s="6" t="s">
        <v>184</v>
      </c>
      <c r="D104" s="40"/>
      <c r="E104" s="7">
        <v>4</v>
      </c>
      <c r="F104" s="6" t="s">
        <v>11</v>
      </c>
      <c r="G104" s="7">
        <f t="shared" si="2"/>
        <v>0</v>
      </c>
      <c r="H104" s="8"/>
    </row>
    <row r="105" spans="1:8" ht="11.25">
      <c r="A105" s="5">
        <v>8</v>
      </c>
      <c r="B105" s="6" t="s">
        <v>185</v>
      </c>
      <c r="C105" s="6" t="s">
        <v>186</v>
      </c>
      <c r="D105" s="40"/>
      <c r="E105" s="7">
        <v>20</v>
      </c>
      <c r="F105" s="6" t="s">
        <v>37</v>
      </c>
      <c r="G105" s="7">
        <f t="shared" si="2"/>
        <v>0</v>
      </c>
      <c r="H105" s="8"/>
    </row>
    <row r="106" spans="1:8" ht="22.5">
      <c r="A106" s="5">
        <v>9</v>
      </c>
      <c r="B106" s="6" t="s">
        <v>187</v>
      </c>
      <c r="C106" s="6" t="s">
        <v>188</v>
      </c>
      <c r="D106" s="40"/>
      <c r="E106" s="7">
        <v>20</v>
      </c>
      <c r="F106" s="6" t="s">
        <v>37</v>
      </c>
      <c r="G106" s="7">
        <f t="shared" si="2"/>
        <v>0</v>
      </c>
      <c r="H106" s="8"/>
    </row>
    <row r="107" ht="11.25">
      <c r="H107" s="2"/>
    </row>
    <row r="108" spans="1:7" ht="12" thickBot="1">
      <c r="A108" s="9" t="s">
        <v>168</v>
      </c>
      <c r="G108" s="17">
        <f>SUM(G98:G107)</f>
        <v>0</v>
      </c>
    </row>
    <row r="109" spans="1:8" ht="12.75" thickTop="1">
      <c r="A109" s="11"/>
      <c r="B109" s="11"/>
      <c r="C109" s="11"/>
      <c r="D109" s="11"/>
      <c r="E109" s="11"/>
      <c r="F109" s="11"/>
      <c r="G109" s="12"/>
      <c r="H109" s="11"/>
    </row>
    <row r="111" ht="12.75">
      <c r="A111" s="14"/>
    </row>
    <row r="112" ht="12">
      <c r="A112" s="13"/>
    </row>
    <row r="114" spans="1:8" ht="15.75">
      <c r="A114" s="45" t="s">
        <v>189</v>
      </c>
      <c r="B114" s="45"/>
      <c r="C114" s="45"/>
      <c r="D114" s="45"/>
      <c r="E114" s="45"/>
      <c r="F114" s="45"/>
      <c r="G114" s="45"/>
      <c r="H114" s="45"/>
    </row>
    <row r="115" spans="1:8" ht="11.25">
      <c r="A115" s="3" t="s">
        <v>1</v>
      </c>
      <c r="B115" s="4" t="s">
        <v>2</v>
      </c>
      <c r="C115" s="4" t="s">
        <v>3</v>
      </c>
      <c r="D115" s="3" t="s">
        <v>4</v>
      </c>
      <c r="E115" s="3" t="s">
        <v>5</v>
      </c>
      <c r="F115" s="4" t="s">
        <v>6</v>
      </c>
      <c r="G115" s="3" t="s">
        <v>7</v>
      </c>
      <c r="H115" s="3" t="s">
        <v>8</v>
      </c>
    </row>
    <row r="116" spans="1:8" ht="33.75">
      <c r="A116" s="5">
        <v>1</v>
      </c>
      <c r="B116" s="6" t="s">
        <v>190</v>
      </c>
      <c r="C116" s="6" t="s">
        <v>191</v>
      </c>
      <c r="D116" s="40"/>
      <c r="E116" s="7">
        <v>1</v>
      </c>
      <c r="F116" s="6" t="s">
        <v>192</v>
      </c>
      <c r="G116" s="7">
        <f aca="true" t="shared" si="3" ref="G116:G121">E116*D116</f>
        <v>0</v>
      </c>
      <c r="H116" s="8"/>
    </row>
    <row r="117" spans="1:8" ht="33.75">
      <c r="A117" s="5">
        <v>2</v>
      </c>
      <c r="B117" s="6" t="s">
        <v>193</v>
      </c>
      <c r="C117" s="6" t="s">
        <v>194</v>
      </c>
      <c r="D117" s="40"/>
      <c r="E117" s="7">
        <v>1</v>
      </c>
      <c r="F117" s="6" t="s">
        <v>192</v>
      </c>
      <c r="G117" s="7">
        <f t="shared" si="3"/>
        <v>0</v>
      </c>
      <c r="H117" s="8"/>
    </row>
    <row r="118" spans="1:8" ht="33.75">
      <c r="A118" s="5">
        <v>3</v>
      </c>
      <c r="B118" s="6" t="s">
        <v>195</v>
      </c>
      <c r="C118" s="6" t="s">
        <v>196</v>
      </c>
      <c r="D118" s="40"/>
      <c r="E118" s="7">
        <v>7</v>
      </c>
      <c r="F118" s="6" t="s">
        <v>18</v>
      </c>
      <c r="G118" s="7">
        <f t="shared" si="3"/>
        <v>0</v>
      </c>
      <c r="H118" s="8"/>
    </row>
    <row r="119" spans="1:8" ht="33.75">
      <c r="A119" s="5">
        <v>4</v>
      </c>
      <c r="B119" s="6" t="s">
        <v>197</v>
      </c>
      <c r="C119" s="6" t="s">
        <v>198</v>
      </c>
      <c r="D119" s="40"/>
      <c r="E119" s="7">
        <v>41</v>
      </c>
      <c r="F119" s="6" t="s">
        <v>199</v>
      </c>
      <c r="G119" s="7">
        <f t="shared" si="3"/>
        <v>0</v>
      </c>
      <c r="H119" s="8"/>
    </row>
    <row r="120" spans="1:8" ht="33.75">
      <c r="A120" s="5">
        <v>5</v>
      </c>
      <c r="B120" s="6" t="s">
        <v>200</v>
      </c>
      <c r="C120" s="6" t="s">
        <v>201</v>
      </c>
      <c r="D120" s="40"/>
      <c r="E120" s="7">
        <v>41</v>
      </c>
      <c r="F120" s="6" t="s">
        <v>202</v>
      </c>
      <c r="G120" s="7">
        <f t="shared" si="3"/>
        <v>0</v>
      </c>
      <c r="H120" s="8"/>
    </row>
    <row r="121" spans="1:8" ht="22.5">
      <c r="A121" s="5">
        <v>6</v>
      </c>
      <c r="B121" s="6" t="s">
        <v>203</v>
      </c>
      <c r="C121" s="6" t="s">
        <v>204</v>
      </c>
      <c r="D121" s="40"/>
      <c r="E121" s="7">
        <v>4</v>
      </c>
      <c r="F121" s="6" t="s">
        <v>205</v>
      </c>
      <c r="G121" s="7">
        <f t="shared" si="3"/>
        <v>0</v>
      </c>
      <c r="H121" s="8"/>
    </row>
    <row r="122" ht="11.25">
      <c r="H122" s="2"/>
    </row>
    <row r="123" spans="1:7" ht="12" thickBot="1">
      <c r="A123" s="9" t="s">
        <v>168</v>
      </c>
      <c r="G123" s="17">
        <f>SUM(G116:G122)</f>
        <v>0</v>
      </c>
    </row>
    <row r="124" spans="1:8" ht="12.75" thickTop="1">
      <c r="A124" s="11"/>
      <c r="B124" s="11"/>
      <c r="C124" s="11"/>
      <c r="D124" s="11"/>
      <c r="E124" s="11"/>
      <c r="F124" s="11"/>
      <c r="G124" s="12"/>
      <c r="H124" s="11"/>
    </row>
    <row r="126" ht="12.75">
      <c r="A126" s="14"/>
    </row>
    <row r="127" ht="12">
      <c r="A127" s="13"/>
    </row>
    <row r="129" spans="1:8" ht="15.75">
      <c r="A129" s="45" t="s">
        <v>206</v>
      </c>
      <c r="B129" s="45"/>
      <c r="C129" s="45"/>
      <c r="D129" s="45"/>
      <c r="E129" s="45"/>
      <c r="F129" s="45"/>
      <c r="G129" s="45"/>
      <c r="H129" s="45"/>
    </row>
    <row r="130" spans="1:8" ht="11.25">
      <c r="A130" s="3" t="s">
        <v>1</v>
      </c>
      <c r="B130" s="4" t="s">
        <v>2</v>
      </c>
      <c r="C130" s="4" t="s">
        <v>3</v>
      </c>
      <c r="D130" s="3" t="s">
        <v>4</v>
      </c>
      <c r="E130" s="3" t="s">
        <v>5</v>
      </c>
      <c r="F130" s="4" t="s">
        <v>6</v>
      </c>
      <c r="G130" s="3" t="s">
        <v>7</v>
      </c>
      <c r="H130" s="3" t="s">
        <v>8</v>
      </c>
    </row>
    <row r="131" spans="1:8" ht="22.5">
      <c r="A131" s="5">
        <v>1</v>
      </c>
      <c r="B131" s="6" t="s">
        <v>207</v>
      </c>
      <c r="C131" s="6" t="s">
        <v>208</v>
      </c>
      <c r="D131" s="40"/>
      <c r="E131" s="7">
        <v>25</v>
      </c>
      <c r="F131" s="6" t="s">
        <v>11</v>
      </c>
      <c r="G131" s="7">
        <f>E131*D131</f>
        <v>0</v>
      </c>
      <c r="H131" s="8"/>
    </row>
    <row r="132" spans="1:8" ht="22.5">
      <c r="A132" s="5">
        <v>2</v>
      </c>
      <c r="B132" s="6" t="s">
        <v>209</v>
      </c>
      <c r="C132" s="6" t="s">
        <v>210</v>
      </c>
      <c r="D132" s="40"/>
      <c r="E132" s="7">
        <v>30</v>
      </c>
      <c r="F132" s="6" t="s">
        <v>11</v>
      </c>
      <c r="G132" s="7">
        <f aca="true" t="shared" si="4" ref="G132:G195">E132*D132</f>
        <v>0</v>
      </c>
      <c r="H132" s="8"/>
    </row>
    <row r="133" spans="1:8" ht="22.5">
      <c r="A133" s="5">
        <v>3</v>
      </c>
      <c r="B133" s="6" t="s">
        <v>211</v>
      </c>
      <c r="C133" s="6" t="s">
        <v>212</v>
      </c>
      <c r="D133" s="40"/>
      <c r="E133" s="7">
        <v>10</v>
      </c>
      <c r="F133" s="6" t="s">
        <v>11</v>
      </c>
      <c r="G133" s="7">
        <f t="shared" si="4"/>
        <v>0</v>
      </c>
      <c r="H133" s="8"/>
    </row>
    <row r="134" spans="1:8" ht="11.25">
      <c r="A134" s="5">
        <v>4</v>
      </c>
      <c r="B134" s="6" t="s">
        <v>213</v>
      </c>
      <c r="C134" s="6" t="s">
        <v>214</v>
      </c>
      <c r="D134" s="40"/>
      <c r="E134" s="7">
        <v>9</v>
      </c>
      <c r="F134" s="6" t="s">
        <v>18</v>
      </c>
      <c r="G134" s="7">
        <f t="shared" si="4"/>
        <v>0</v>
      </c>
      <c r="H134" s="8"/>
    </row>
    <row r="135" spans="1:8" ht="11.25">
      <c r="A135" s="5">
        <v>5</v>
      </c>
      <c r="B135" s="6" t="s">
        <v>215</v>
      </c>
      <c r="C135" s="6" t="s">
        <v>216</v>
      </c>
      <c r="D135" s="40"/>
      <c r="E135" s="7">
        <v>3</v>
      </c>
      <c r="F135" s="6" t="s">
        <v>18</v>
      </c>
      <c r="G135" s="7">
        <f t="shared" si="4"/>
        <v>0</v>
      </c>
      <c r="H135" s="8"/>
    </row>
    <row r="136" spans="1:8" ht="11.25">
      <c r="A136" s="5">
        <v>6</v>
      </c>
      <c r="B136" s="6" t="s">
        <v>217</v>
      </c>
      <c r="C136" s="6" t="s">
        <v>218</v>
      </c>
      <c r="D136" s="40"/>
      <c r="E136" s="7">
        <v>3</v>
      </c>
      <c r="F136" s="6" t="s">
        <v>18</v>
      </c>
      <c r="G136" s="7">
        <f t="shared" si="4"/>
        <v>0</v>
      </c>
      <c r="H136" s="8"/>
    </row>
    <row r="137" spans="1:8" ht="11.25">
      <c r="A137" s="5">
        <v>7</v>
      </c>
      <c r="B137" s="6" t="s">
        <v>219</v>
      </c>
      <c r="C137" s="6" t="s">
        <v>220</v>
      </c>
      <c r="D137" s="40"/>
      <c r="E137" s="7">
        <v>25</v>
      </c>
      <c r="F137" s="6" t="s">
        <v>18</v>
      </c>
      <c r="G137" s="7">
        <f t="shared" si="4"/>
        <v>0</v>
      </c>
      <c r="H137" s="8"/>
    </row>
    <row r="138" spans="1:8" ht="22.5">
      <c r="A138" s="5">
        <v>8</v>
      </c>
      <c r="B138" s="6" t="s">
        <v>221</v>
      </c>
      <c r="C138" s="6" t="s">
        <v>222</v>
      </c>
      <c r="D138" s="40"/>
      <c r="E138" s="7">
        <v>12</v>
      </c>
      <c r="F138" s="6" t="s">
        <v>18</v>
      </c>
      <c r="G138" s="7">
        <f t="shared" si="4"/>
        <v>0</v>
      </c>
      <c r="H138" s="8"/>
    </row>
    <row r="139" spans="1:8" ht="101.25">
      <c r="A139" s="5">
        <v>9</v>
      </c>
      <c r="B139" s="6" t="s">
        <v>223</v>
      </c>
      <c r="C139" s="6" t="s">
        <v>224</v>
      </c>
      <c r="D139" s="40"/>
      <c r="E139" s="7">
        <v>12</v>
      </c>
      <c r="F139" s="6" t="s">
        <v>18</v>
      </c>
      <c r="G139" s="7">
        <f t="shared" si="4"/>
        <v>0</v>
      </c>
      <c r="H139" s="8"/>
    </row>
    <row r="140" spans="1:8" ht="112.5">
      <c r="A140" s="5">
        <v>10</v>
      </c>
      <c r="B140" s="6" t="s">
        <v>225</v>
      </c>
      <c r="C140" s="6" t="s">
        <v>226</v>
      </c>
      <c r="D140" s="40"/>
      <c r="E140" s="7">
        <v>14</v>
      </c>
      <c r="F140" s="6" t="s">
        <v>18</v>
      </c>
      <c r="G140" s="7">
        <f t="shared" si="4"/>
        <v>0</v>
      </c>
      <c r="H140" s="8"/>
    </row>
    <row r="141" spans="1:8" ht="90">
      <c r="A141" s="5">
        <v>11</v>
      </c>
      <c r="B141" s="6" t="s">
        <v>225</v>
      </c>
      <c r="C141" s="6" t="s">
        <v>227</v>
      </c>
      <c r="D141" s="40"/>
      <c r="E141" s="7">
        <v>4</v>
      </c>
      <c r="F141" s="6" t="s">
        <v>18</v>
      </c>
      <c r="G141" s="7">
        <f t="shared" si="4"/>
        <v>0</v>
      </c>
      <c r="H141" s="8"/>
    </row>
    <row r="142" spans="1:8" ht="22.5">
      <c r="A142" s="5">
        <v>12</v>
      </c>
      <c r="B142" s="6" t="s">
        <v>228</v>
      </c>
      <c r="C142" s="6" t="s">
        <v>229</v>
      </c>
      <c r="D142" s="40"/>
      <c r="E142" s="7">
        <v>1</v>
      </c>
      <c r="F142" s="6" t="s">
        <v>18</v>
      </c>
      <c r="G142" s="7">
        <f t="shared" si="4"/>
        <v>0</v>
      </c>
      <c r="H142" s="8"/>
    </row>
    <row r="143" spans="1:8" ht="11.25">
      <c r="A143" s="5">
        <v>13</v>
      </c>
      <c r="B143" s="6" t="s">
        <v>230</v>
      </c>
      <c r="C143" s="6" t="s">
        <v>231</v>
      </c>
      <c r="D143" s="40"/>
      <c r="E143" s="7">
        <v>25</v>
      </c>
      <c r="F143" s="6" t="s">
        <v>11</v>
      </c>
      <c r="G143" s="7">
        <f t="shared" si="4"/>
        <v>0</v>
      </c>
      <c r="H143" s="8"/>
    </row>
    <row r="144" spans="1:8" ht="11.25">
      <c r="A144" s="5">
        <v>14</v>
      </c>
      <c r="B144" s="6" t="s">
        <v>230</v>
      </c>
      <c r="C144" s="6" t="s">
        <v>232</v>
      </c>
      <c r="D144" s="40"/>
      <c r="E144" s="7">
        <v>30</v>
      </c>
      <c r="F144" s="6" t="s">
        <v>11</v>
      </c>
      <c r="G144" s="7">
        <f t="shared" si="4"/>
        <v>0</v>
      </c>
      <c r="H144" s="8"/>
    </row>
    <row r="145" spans="1:8" ht="11.25">
      <c r="A145" s="5">
        <v>15</v>
      </c>
      <c r="B145" s="6" t="s">
        <v>230</v>
      </c>
      <c r="C145" s="6" t="s">
        <v>233</v>
      </c>
      <c r="D145" s="40"/>
      <c r="E145" s="7">
        <v>123</v>
      </c>
      <c r="F145" s="6" t="s">
        <v>11</v>
      </c>
      <c r="G145" s="7">
        <f t="shared" si="4"/>
        <v>0</v>
      </c>
      <c r="H145" s="8"/>
    </row>
    <row r="146" spans="1:8" ht="11.25">
      <c r="A146" s="5">
        <v>16</v>
      </c>
      <c r="B146" s="6" t="s">
        <v>234</v>
      </c>
      <c r="C146" s="6" t="s">
        <v>235</v>
      </c>
      <c r="D146" s="40"/>
      <c r="E146" s="7">
        <v>6</v>
      </c>
      <c r="F146" s="6" t="s">
        <v>18</v>
      </c>
      <c r="G146" s="7">
        <f t="shared" si="4"/>
        <v>0</v>
      </c>
      <c r="H146" s="8"/>
    </row>
    <row r="147" spans="1:8" ht="22.5">
      <c r="A147" s="5">
        <v>17</v>
      </c>
      <c r="B147" s="6" t="s">
        <v>236</v>
      </c>
      <c r="C147" s="6" t="s">
        <v>237</v>
      </c>
      <c r="D147" s="40"/>
      <c r="E147" s="7">
        <v>6</v>
      </c>
      <c r="F147" s="6" t="s">
        <v>18</v>
      </c>
      <c r="G147" s="7">
        <f t="shared" si="4"/>
        <v>0</v>
      </c>
      <c r="H147" s="8"/>
    </row>
    <row r="148" spans="1:8" ht="22.5">
      <c r="A148" s="5">
        <v>18</v>
      </c>
      <c r="B148" s="6" t="s">
        <v>238</v>
      </c>
      <c r="C148" s="6" t="s">
        <v>239</v>
      </c>
      <c r="D148" s="40"/>
      <c r="E148" s="7">
        <v>6</v>
      </c>
      <c r="F148" s="6" t="s">
        <v>18</v>
      </c>
      <c r="G148" s="7">
        <f t="shared" si="4"/>
        <v>0</v>
      </c>
      <c r="H148" s="8"/>
    </row>
    <row r="149" spans="1:8" ht="11.25">
      <c r="A149" s="5">
        <v>19</v>
      </c>
      <c r="B149" s="6" t="s">
        <v>240</v>
      </c>
      <c r="C149" s="6" t="s">
        <v>241</v>
      </c>
      <c r="D149" s="40"/>
      <c r="E149" s="7">
        <v>3</v>
      </c>
      <c r="F149" s="6" t="s">
        <v>18</v>
      </c>
      <c r="G149" s="7">
        <f t="shared" si="4"/>
        <v>0</v>
      </c>
      <c r="H149" s="8"/>
    </row>
    <row r="150" spans="1:8" ht="11.25">
      <c r="A150" s="5">
        <v>20</v>
      </c>
      <c r="B150" s="6" t="s">
        <v>242</v>
      </c>
      <c r="C150" s="6" t="s">
        <v>243</v>
      </c>
      <c r="D150" s="40"/>
      <c r="E150" s="7">
        <v>4</v>
      </c>
      <c r="F150" s="6" t="s">
        <v>18</v>
      </c>
      <c r="G150" s="7">
        <f t="shared" si="4"/>
        <v>0</v>
      </c>
      <c r="H150" s="8"/>
    </row>
    <row r="151" spans="1:8" ht="22.5">
      <c r="A151" s="5">
        <v>21</v>
      </c>
      <c r="B151" s="6" t="s">
        <v>244</v>
      </c>
      <c r="C151" s="6" t="s">
        <v>245</v>
      </c>
      <c r="D151" s="40"/>
      <c r="E151" s="7">
        <v>2</v>
      </c>
      <c r="F151" s="6" t="s">
        <v>18</v>
      </c>
      <c r="G151" s="7">
        <f t="shared" si="4"/>
        <v>0</v>
      </c>
      <c r="H151" s="8"/>
    </row>
    <row r="152" spans="1:8" ht="11.25">
      <c r="A152" s="5">
        <v>22</v>
      </c>
      <c r="B152" s="6" t="s">
        <v>246</v>
      </c>
      <c r="C152" s="6" t="s">
        <v>247</v>
      </c>
      <c r="D152" s="40"/>
      <c r="E152" s="7">
        <v>3</v>
      </c>
      <c r="F152" s="6" t="s">
        <v>18</v>
      </c>
      <c r="G152" s="7">
        <f t="shared" si="4"/>
        <v>0</v>
      </c>
      <c r="H152" s="8"/>
    </row>
    <row r="153" spans="1:8" ht="11.25">
      <c r="A153" s="5">
        <v>23</v>
      </c>
      <c r="B153" s="6" t="s">
        <v>248</v>
      </c>
      <c r="C153" s="6" t="s">
        <v>249</v>
      </c>
      <c r="D153" s="40"/>
      <c r="E153" s="7">
        <v>6</v>
      </c>
      <c r="F153" s="6" t="s">
        <v>18</v>
      </c>
      <c r="G153" s="7">
        <f t="shared" si="4"/>
        <v>0</v>
      </c>
      <c r="H153" s="8"/>
    </row>
    <row r="154" spans="1:8" ht="22.5">
      <c r="A154" s="5">
        <v>24</v>
      </c>
      <c r="B154" s="6" t="s">
        <v>250</v>
      </c>
      <c r="C154" s="6" t="s">
        <v>251</v>
      </c>
      <c r="D154" s="40"/>
      <c r="E154" s="7">
        <v>108</v>
      </c>
      <c r="F154" s="6" t="s">
        <v>18</v>
      </c>
      <c r="G154" s="7">
        <f t="shared" si="4"/>
        <v>0</v>
      </c>
      <c r="H154" s="8"/>
    </row>
    <row r="155" spans="1:8" ht="22.5">
      <c r="A155" s="5">
        <v>25</v>
      </c>
      <c r="B155" s="6" t="s">
        <v>252</v>
      </c>
      <c r="C155" s="6" t="s">
        <v>253</v>
      </c>
      <c r="D155" s="40"/>
      <c r="E155" s="7">
        <v>10</v>
      </c>
      <c r="F155" s="6" t="s">
        <v>18</v>
      </c>
      <c r="G155" s="7">
        <f t="shared" si="4"/>
        <v>0</v>
      </c>
      <c r="H155" s="8"/>
    </row>
    <row r="156" spans="1:8" ht="11.25">
      <c r="A156" s="5">
        <v>26</v>
      </c>
      <c r="B156" s="6" t="s">
        <v>254</v>
      </c>
      <c r="C156" s="6" t="s">
        <v>255</v>
      </c>
      <c r="D156" s="40"/>
      <c r="E156" s="7">
        <v>3</v>
      </c>
      <c r="F156" s="6" t="s">
        <v>18</v>
      </c>
      <c r="G156" s="7">
        <f t="shared" si="4"/>
        <v>0</v>
      </c>
      <c r="H156" s="8"/>
    </row>
    <row r="157" spans="1:8" ht="11.25">
      <c r="A157" s="5">
        <v>27</v>
      </c>
      <c r="B157" s="6" t="s">
        <v>256</v>
      </c>
      <c r="C157" s="6" t="s">
        <v>257</v>
      </c>
      <c r="D157" s="40"/>
      <c r="E157" s="7">
        <v>5</v>
      </c>
      <c r="F157" s="6" t="s">
        <v>11</v>
      </c>
      <c r="G157" s="7">
        <f t="shared" si="4"/>
        <v>0</v>
      </c>
      <c r="H157" s="8"/>
    </row>
    <row r="158" spans="1:8" ht="11.25">
      <c r="A158" s="5">
        <v>28</v>
      </c>
      <c r="B158" s="6" t="s">
        <v>258</v>
      </c>
      <c r="C158" s="6" t="s">
        <v>259</v>
      </c>
      <c r="D158" s="40"/>
      <c r="E158" s="7">
        <v>5</v>
      </c>
      <c r="F158" s="6" t="s">
        <v>11</v>
      </c>
      <c r="G158" s="7">
        <f t="shared" si="4"/>
        <v>0</v>
      </c>
      <c r="H158" s="8"/>
    </row>
    <row r="159" spans="1:8" ht="11.25">
      <c r="A159" s="5">
        <v>29</v>
      </c>
      <c r="B159" s="6" t="s">
        <v>260</v>
      </c>
      <c r="C159" s="6" t="s">
        <v>261</v>
      </c>
      <c r="D159" s="40"/>
      <c r="E159" s="7">
        <v>5</v>
      </c>
      <c r="F159" s="6" t="s">
        <v>11</v>
      </c>
      <c r="G159" s="7">
        <f t="shared" si="4"/>
        <v>0</v>
      </c>
      <c r="H159" s="8"/>
    </row>
    <row r="160" spans="1:8" ht="11.25">
      <c r="A160" s="5">
        <v>30</v>
      </c>
      <c r="B160" s="6" t="s">
        <v>262</v>
      </c>
      <c r="C160" s="6" t="s">
        <v>263</v>
      </c>
      <c r="D160" s="40"/>
      <c r="E160" s="7">
        <v>34</v>
      </c>
      <c r="F160" s="6" t="s">
        <v>11</v>
      </c>
      <c r="G160" s="7">
        <f t="shared" si="4"/>
        <v>0</v>
      </c>
      <c r="H160" s="8"/>
    </row>
    <row r="161" spans="1:8" ht="11.25">
      <c r="A161" s="5">
        <v>31</v>
      </c>
      <c r="B161" s="6" t="s">
        <v>264</v>
      </c>
      <c r="C161" s="6" t="s">
        <v>265</v>
      </c>
      <c r="D161" s="40"/>
      <c r="E161" s="7">
        <v>18</v>
      </c>
      <c r="F161" s="6" t="s">
        <v>11</v>
      </c>
      <c r="G161" s="7">
        <f t="shared" si="4"/>
        <v>0</v>
      </c>
      <c r="H161" s="8"/>
    </row>
    <row r="162" spans="1:8" ht="11.25">
      <c r="A162" s="5">
        <v>32</v>
      </c>
      <c r="B162" s="6" t="s">
        <v>266</v>
      </c>
      <c r="C162" s="6" t="s">
        <v>267</v>
      </c>
      <c r="D162" s="40"/>
      <c r="E162" s="7">
        <v>18</v>
      </c>
      <c r="F162" s="6" t="s">
        <v>11</v>
      </c>
      <c r="G162" s="7">
        <f t="shared" si="4"/>
        <v>0</v>
      </c>
      <c r="H162" s="8"/>
    </row>
    <row r="163" spans="1:8" ht="11.25">
      <c r="A163" s="5">
        <v>33</v>
      </c>
      <c r="B163" s="6" t="s">
        <v>266</v>
      </c>
      <c r="C163" s="6" t="s">
        <v>268</v>
      </c>
      <c r="D163" s="40"/>
      <c r="E163" s="7">
        <v>5</v>
      </c>
      <c r="F163" s="6" t="s">
        <v>11</v>
      </c>
      <c r="G163" s="7">
        <f t="shared" si="4"/>
        <v>0</v>
      </c>
      <c r="H163" s="8"/>
    </row>
    <row r="164" spans="1:8" ht="11.25">
      <c r="A164" s="5">
        <v>34</v>
      </c>
      <c r="B164" s="6" t="s">
        <v>269</v>
      </c>
      <c r="C164" s="6" t="s">
        <v>270</v>
      </c>
      <c r="D164" s="40"/>
      <c r="E164" s="7">
        <v>53</v>
      </c>
      <c r="F164" s="6" t="s">
        <v>11</v>
      </c>
      <c r="G164" s="7">
        <f t="shared" si="4"/>
        <v>0</v>
      </c>
      <c r="H164" s="8"/>
    </row>
    <row r="165" spans="1:8" ht="11.25">
      <c r="A165" s="5">
        <v>35</v>
      </c>
      <c r="B165" s="6" t="s">
        <v>271</v>
      </c>
      <c r="C165" s="6" t="s">
        <v>272</v>
      </c>
      <c r="D165" s="40"/>
      <c r="E165" s="7">
        <v>20</v>
      </c>
      <c r="F165" s="6" t="s">
        <v>11</v>
      </c>
      <c r="G165" s="7">
        <f t="shared" si="4"/>
        <v>0</v>
      </c>
      <c r="H165" s="8"/>
    </row>
    <row r="166" spans="1:8" ht="11.25">
      <c r="A166" s="5">
        <v>36</v>
      </c>
      <c r="B166" s="6" t="s">
        <v>273</v>
      </c>
      <c r="C166" s="6" t="s">
        <v>274</v>
      </c>
      <c r="D166" s="40"/>
      <c r="E166" s="7">
        <v>4</v>
      </c>
      <c r="F166" s="6" t="s">
        <v>11</v>
      </c>
      <c r="G166" s="7">
        <f t="shared" si="4"/>
        <v>0</v>
      </c>
      <c r="H166" s="8"/>
    </row>
    <row r="167" spans="1:8" ht="11.25">
      <c r="A167" s="5">
        <v>37</v>
      </c>
      <c r="B167" s="6" t="s">
        <v>275</v>
      </c>
      <c r="C167" s="6" t="s">
        <v>276</v>
      </c>
      <c r="D167" s="40"/>
      <c r="E167" s="7">
        <v>15</v>
      </c>
      <c r="F167" s="6" t="s">
        <v>11</v>
      </c>
      <c r="G167" s="7">
        <f t="shared" si="4"/>
        <v>0</v>
      </c>
      <c r="H167" s="8"/>
    </row>
    <row r="168" spans="1:8" ht="11.25">
      <c r="A168" s="5">
        <v>38</v>
      </c>
      <c r="B168" s="6" t="s">
        <v>277</v>
      </c>
      <c r="C168" s="6" t="s">
        <v>278</v>
      </c>
      <c r="D168" s="40"/>
      <c r="E168" s="7">
        <v>60</v>
      </c>
      <c r="F168" s="6" t="s">
        <v>279</v>
      </c>
      <c r="G168" s="7">
        <f t="shared" si="4"/>
        <v>0</v>
      </c>
      <c r="H168" s="8"/>
    </row>
    <row r="169" spans="1:8" ht="33.75">
      <c r="A169" s="5">
        <v>39</v>
      </c>
      <c r="B169" s="6" t="s">
        <v>280</v>
      </c>
      <c r="C169" s="6" t="s">
        <v>281</v>
      </c>
      <c r="D169" s="40"/>
      <c r="E169" s="7">
        <v>0.6</v>
      </c>
      <c r="F169" s="6" t="s">
        <v>37</v>
      </c>
      <c r="G169" s="7">
        <f t="shared" si="4"/>
        <v>0</v>
      </c>
      <c r="H169" s="8"/>
    </row>
    <row r="170" spans="1:8" ht="11.25">
      <c r="A170" s="5">
        <v>40</v>
      </c>
      <c r="B170" s="6" t="s">
        <v>282</v>
      </c>
      <c r="C170" s="6" t="s">
        <v>283</v>
      </c>
      <c r="D170" s="40"/>
      <c r="E170" s="7">
        <v>224</v>
      </c>
      <c r="F170" s="6" t="s">
        <v>18</v>
      </c>
      <c r="G170" s="7">
        <f t="shared" si="4"/>
        <v>0</v>
      </c>
      <c r="H170" s="8"/>
    </row>
    <row r="171" spans="1:8" ht="11.25">
      <c r="A171" s="5">
        <v>41</v>
      </c>
      <c r="B171" s="6" t="s">
        <v>284</v>
      </c>
      <c r="C171" s="6" t="s">
        <v>285</v>
      </c>
      <c r="D171" s="40"/>
      <c r="E171" s="7">
        <v>15</v>
      </c>
      <c r="F171" s="6" t="s">
        <v>18</v>
      </c>
      <c r="G171" s="7">
        <f t="shared" si="4"/>
        <v>0</v>
      </c>
      <c r="H171" s="8"/>
    </row>
    <row r="172" spans="1:8" ht="11.25">
      <c r="A172" s="5">
        <v>42</v>
      </c>
      <c r="B172" s="6" t="s">
        <v>286</v>
      </c>
      <c r="C172" s="6" t="s">
        <v>287</v>
      </c>
      <c r="D172" s="40"/>
      <c r="E172" s="7">
        <v>6</v>
      </c>
      <c r="F172" s="6" t="s">
        <v>18</v>
      </c>
      <c r="G172" s="7">
        <f t="shared" si="4"/>
        <v>0</v>
      </c>
      <c r="H172" s="8"/>
    </row>
    <row r="173" spans="1:8" ht="22.5">
      <c r="A173" s="5">
        <v>43</v>
      </c>
      <c r="B173" s="6" t="s">
        <v>288</v>
      </c>
      <c r="C173" s="6" t="s">
        <v>289</v>
      </c>
      <c r="D173" s="40"/>
      <c r="E173" s="7">
        <v>6</v>
      </c>
      <c r="F173" s="6" t="s">
        <v>18</v>
      </c>
      <c r="G173" s="7">
        <f t="shared" si="4"/>
        <v>0</v>
      </c>
      <c r="H173" s="8"/>
    </row>
    <row r="174" spans="1:8" ht="11.25">
      <c r="A174" s="5">
        <v>44</v>
      </c>
      <c r="B174" s="6" t="s">
        <v>290</v>
      </c>
      <c r="C174" s="6" t="s">
        <v>291</v>
      </c>
      <c r="D174" s="40"/>
      <c r="E174" s="7">
        <v>72</v>
      </c>
      <c r="F174" s="6" t="s">
        <v>18</v>
      </c>
      <c r="G174" s="7">
        <f t="shared" si="4"/>
        <v>0</v>
      </c>
      <c r="H174" s="8"/>
    </row>
    <row r="175" spans="1:8" ht="11.25">
      <c r="A175" s="5">
        <v>45</v>
      </c>
      <c r="B175" s="6" t="s">
        <v>292</v>
      </c>
      <c r="C175" s="6" t="s">
        <v>293</v>
      </c>
      <c r="D175" s="40"/>
      <c r="E175" s="7">
        <v>1</v>
      </c>
      <c r="F175" s="6" t="s">
        <v>18</v>
      </c>
      <c r="G175" s="7">
        <f t="shared" si="4"/>
        <v>0</v>
      </c>
      <c r="H175" s="8"/>
    </row>
    <row r="176" spans="1:8" ht="22.5">
      <c r="A176" s="5">
        <v>46</v>
      </c>
      <c r="B176" s="6" t="s">
        <v>294</v>
      </c>
      <c r="C176" s="6" t="s">
        <v>295</v>
      </c>
      <c r="D176" s="40"/>
      <c r="E176" s="7">
        <v>1</v>
      </c>
      <c r="F176" s="6" t="s">
        <v>18</v>
      </c>
      <c r="G176" s="7">
        <f t="shared" si="4"/>
        <v>0</v>
      </c>
      <c r="H176" s="8"/>
    </row>
    <row r="177" spans="1:8" ht="11.25">
      <c r="A177" s="5">
        <v>47</v>
      </c>
      <c r="B177" s="6" t="s">
        <v>296</v>
      </c>
      <c r="C177" s="6" t="s">
        <v>297</v>
      </c>
      <c r="D177" s="40"/>
      <c r="E177" s="7">
        <v>1</v>
      </c>
      <c r="F177" s="6" t="s">
        <v>11</v>
      </c>
      <c r="G177" s="7">
        <f t="shared" si="4"/>
        <v>0</v>
      </c>
      <c r="H177" s="8"/>
    </row>
    <row r="178" spans="1:8" ht="33.75">
      <c r="A178" s="5">
        <v>48</v>
      </c>
      <c r="B178" s="6" t="s">
        <v>298</v>
      </c>
      <c r="C178" s="6" t="s">
        <v>299</v>
      </c>
      <c r="D178" s="40"/>
      <c r="E178" s="7">
        <v>1</v>
      </c>
      <c r="F178" s="6" t="s">
        <v>18</v>
      </c>
      <c r="G178" s="7">
        <f t="shared" si="4"/>
        <v>0</v>
      </c>
      <c r="H178" s="8"/>
    </row>
    <row r="179" spans="1:8" ht="33.75">
      <c r="A179" s="5">
        <v>49</v>
      </c>
      <c r="B179" s="6" t="s">
        <v>298</v>
      </c>
      <c r="C179" s="6" t="s">
        <v>300</v>
      </c>
      <c r="D179" s="40"/>
      <c r="E179" s="7">
        <v>1</v>
      </c>
      <c r="F179" s="6" t="s">
        <v>18</v>
      </c>
      <c r="G179" s="7">
        <f t="shared" si="4"/>
        <v>0</v>
      </c>
      <c r="H179" s="8"/>
    </row>
    <row r="180" spans="1:8" ht="22.5">
      <c r="A180" s="5">
        <v>50</v>
      </c>
      <c r="B180" s="6" t="s">
        <v>301</v>
      </c>
      <c r="C180" s="6" t="s">
        <v>97</v>
      </c>
      <c r="D180" s="40"/>
      <c r="E180" s="7">
        <v>3</v>
      </c>
      <c r="F180" s="6" t="s">
        <v>18</v>
      </c>
      <c r="G180" s="7">
        <f t="shared" si="4"/>
        <v>0</v>
      </c>
      <c r="H180" s="8"/>
    </row>
    <row r="181" spans="1:8" ht="45">
      <c r="A181" s="5">
        <v>51</v>
      </c>
      <c r="B181" s="6" t="s">
        <v>302</v>
      </c>
      <c r="C181" s="6" t="s">
        <v>303</v>
      </c>
      <c r="D181" s="40"/>
      <c r="E181" s="7">
        <v>165</v>
      </c>
      <c r="F181" s="6" t="s">
        <v>18</v>
      </c>
      <c r="G181" s="7">
        <f t="shared" si="4"/>
        <v>0</v>
      </c>
      <c r="H181" s="8"/>
    </row>
    <row r="182" spans="1:8" ht="22.5">
      <c r="A182" s="5">
        <v>52</v>
      </c>
      <c r="B182" s="6" t="s">
        <v>304</v>
      </c>
      <c r="C182" s="6" t="s">
        <v>154</v>
      </c>
      <c r="D182" s="40"/>
      <c r="E182" s="7">
        <v>10</v>
      </c>
      <c r="F182" s="6" t="s">
        <v>18</v>
      </c>
      <c r="G182" s="7">
        <f t="shared" si="4"/>
        <v>0</v>
      </c>
      <c r="H182" s="8"/>
    </row>
    <row r="183" spans="1:8" ht="33.75">
      <c r="A183" s="5">
        <v>53</v>
      </c>
      <c r="B183" s="6" t="s">
        <v>305</v>
      </c>
      <c r="C183" s="6" t="s">
        <v>306</v>
      </c>
      <c r="D183" s="40"/>
      <c r="E183" s="7">
        <v>9</v>
      </c>
      <c r="F183" s="6" t="s">
        <v>18</v>
      </c>
      <c r="G183" s="7">
        <f t="shared" si="4"/>
        <v>0</v>
      </c>
      <c r="H183" s="8"/>
    </row>
    <row r="184" spans="1:8" ht="33.75">
      <c r="A184" s="5">
        <v>54</v>
      </c>
      <c r="B184" s="6" t="s">
        <v>305</v>
      </c>
      <c r="C184" s="6" t="s">
        <v>307</v>
      </c>
      <c r="D184" s="40"/>
      <c r="E184" s="7">
        <v>2</v>
      </c>
      <c r="F184" s="6" t="s">
        <v>11</v>
      </c>
      <c r="G184" s="7">
        <f t="shared" si="4"/>
        <v>0</v>
      </c>
      <c r="H184" s="8"/>
    </row>
    <row r="185" spans="1:8" ht="33.75">
      <c r="A185" s="5">
        <v>55</v>
      </c>
      <c r="B185" s="6" t="s">
        <v>308</v>
      </c>
      <c r="C185" s="6" t="s">
        <v>309</v>
      </c>
      <c r="D185" s="40"/>
      <c r="E185" s="7">
        <v>12</v>
      </c>
      <c r="F185" s="6" t="s">
        <v>18</v>
      </c>
      <c r="G185" s="7">
        <f t="shared" si="4"/>
        <v>0</v>
      </c>
      <c r="H185" s="8"/>
    </row>
    <row r="186" spans="1:8" ht="33.75">
      <c r="A186" s="5">
        <v>56</v>
      </c>
      <c r="B186" s="6" t="s">
        <v>310</v>
      </c>
      <c r="C186" s="6" t="s">
        <v>311</v>
      </c>
      <c r="D186" s="40"/>
      <c r="E186" s="7">
        <v>13</v>
      </c>
      <c r="F186" s="6" t="s">
        <v>18</v>
      </c>
      <c r="G186" s="7">
        <f t="shared" si="4"/>
        <v>0</v>
      </c>
      <c r="H186" s="8"/>
    </row>
    <row r="187" spans="1:8" ht="33.75">
      <c r="A187" s="5">
        <v>57</v>
      </c>
      <c r="B187" s="6" t="s">
        <v>312</v>
      </c>
      <c r="C187" s="6" t="s">
        <v>313</v>
      </c>
      <c r="D187" s="40"/>
      <c r="E187" s="7">
        <v>8</v>
      </c>
      <c r="F187" s="6" t="s">
        <v>18</v>
      </c>
      <c r="G187" s="7">
        <f t="shared" si="4"/>
        <v>0</v>
      </c>
      <c r="H187" s="8"/>
    </row>
    <row r="188" spans="1:8" ht="33.75">
      <c r="A188" s="5">
        <v>58</v>
      </c>
      <c r="B188" s="6" t="s">
        <v>314</v>
      </c>
      <c r="C188" s="6" t="s">
        <v>315</v>
      </c>
      <c r="D188" s="40"/>
      <c r="E188" s="7">
        <v>6</v>
      </c>
      <c r="F188" s="6" t="s">
        <v>18</v>
      </c>
      <c r="G188" s="7">
        <f t="shared" si="4"/>
        <v>0</v>
      </c>
      <c r="H188" s="8"/>
    </row>
    <row r="189" spans="1:8" ht="33.75">
      <c r="A189" s="5">
        <v>59</v>
      </c>
      <c r="B189" s="6" t="s">
        <v>316</v>
      </c>
      <c r="C189" s="6" t="s">
        <v>317</v>
      </c>
      <c r="D189" s="40"/>
      <c r="E189" s="7">
        <v>3</v>
      </c>
      <c r="F189" s="6" t="s">
        <v>18</v>
      </c>
      <c r="G189" s="7">
        <f t="shared" si="4"/>
        <v>0</v>
      </c>
      <c r="H189" s="8"/>
    </row>
    <row r="190" spans="1:8" ht="33.75">
      <c r="A190" s="5">
        <v>60</v>
      </c>
      <c r="B190" s="6" t="s">
        <v>318</v>
      </c>
      <c r="C190" s="6" t="s">
        <v>319</v>
      </c>
      <c r="D190" s="40"/>
      <c r="E190" s="7">
        <v>4</v>
      </c>
      <c r="F190" s="6" t="s">
        <v>18</v>
      </c>
      <c r="G190" s="7">
        <f t="shared" si="4"/>
        <v>0</v>
      </c>
      <c r="H190" s="8"/>
    </row>
    <row r="191" spans="1:8" ht="33.75">
      <c r="A191" s="5">
        <v>61</v>
      </c>
      <c r="B191" s="6" t="s">
        <v>320</v>
      </c>
      <c r="C191" s="6" t="s">
        <v>321</v>
      </c>
      <c r="D191" s="40"/>
      <c r="E191" s="7">
        <v>66</v>
      </c>
      <c r="F191" s="6" t="s">
        <v>18</v>
      </c>
      <c r="G191" s="7">
        <f t="shared" si="4"/>
        <v>0</v>
      </c>
      <c r="H191" s="8"/>
    </row>
    <row r="192" spans="1:8" ht="33.75">
      <c r="A192" s="5">
        <v>62</v>
      </c>
      <c r="B192" s="6" t="s">
        <v>322</v>
      </c>
      <c r="C192" s="6" t="s">
        <v>323</v>
      </c>
      <c r="D192" s="40"/>
      <c r="E192" s="7">
        <v>9</v>
      </c>
      <c r="F192" s="6" t="s">
        <v>18</v>
      </c>
      <c r="G192" s="7">
        <f t="shared" si="4"/>
        <v>0</v>
      </c>
      <c r="H192" s="8"/>
    </row>
    <row r="193" spans="1:8" ht="22.5">
      <c r="A193" s="5">
        <v>63</v>
      </c>
      <c r="B193" s="6" t="s">
        <v>324</v>
      </c>
      <c r="C193" s="6" t="s">
        <v>325</v>
      </c>
      <c r="D193" s="40"/>
      <c r="E193" s="7">
        <v>15</v>
      </c>
      <c r="F193" s="6" t="s">
        <v>18</v>
      </c>
      <c r="G193" s="7">
        <f t="shared" si="4"/>
        <v>0</v>
      </c>
      <c r="H193" s="8"/>
    </row>
    <row r="194" spans="1:8" ht="22.5">
      <c r="A194" s="5">
        <v>64</v>
      </c>
      <c r="B194" s="6" t="s">
        <v>326</v>
      </c>
      <c r="C194" s="6" t="s">
        <v>327</v>
      </c>
      <c r="D194" s="40"/>
      <c r="E194" s="7">
        <v>60</v>
      </c>
      <c r="F194" s="6" t="s">
        <v>11</v>
      </c>
      <c r="G194" s="7">
        <f t="shared" si="4"/>
        <v>0</v>
      </c>
      <c r="H194" s="8"/>
    </row>
    <row r="195" spans="1:8" ht="22.5">
      <c r="A195" s="5">
        <v>65</v>
      </c>
      <c r="B195" s="6" t="s">
        <v>326</v>
      </c>
      <c r="C195" s="6" t="s">
        <v>328</v>
      </c>
      <c r="D195" s="40"/>
      <c r="E195" s="7">
        <v>12</v>
      </c>
      <c r="F195" s="6" t="s">
        <v>11</v>
      </c>
      <c r="G195" s="7">
        <f t="shared" si="4"/>
        <v>0</v>
      </c>
      <c r="H195" s="8"/>
    </row>
    <row r="196" spans="1:8" ht="22.5">
      <c r="A196" s="5">
        <v>66</v>
      </c>
      <c r="B196" s="6" t="s">
        <v>329</v>
      </c>
      <c r="C196" s="6" t="s">
        <v>330</v>
      </c>
      <c r="D196" s="40"/>
      <c r="E196" s="7">
        <v>45</v>
      </c>
      <c r="F196" s="6" t="s">
        <v>11</v>
      </c>
      <c r="G196" s="7">
        <f aca="true" t="shared" si="5" ref="G196:G216">E196*D196</f>
        <v>0</v>
      </c>
      <c r="H196" s="8"/>
    </row>
    <row r="197" spans="1:8" ht="22.5">
      <c r="A197" s="5">
        <v>67</v>
      </c>
      <c r="B197" s="6" t="s">
        <v>331</v>
      </c>
      <c r="C197" s="6" t="s">
        <v>332</v>
      </c>
      <c r="D197" s="40"/>
      <c r="E197" s="7">
        <v>135</v>
      </c>
      <c r="F197" s="6" t="s">
        <v>11</v>
      </c>
      <c r="G197" s="7">
        <f t="shared" si="5"/>
        <v>0</v>
      </c>
      <c r="H197" s="8"/>
    </row>
    <row r="198" spans="1:8" ht="22.5">
      <c r="A198" s="5">
        <v>68</v>
      </c>
      <c r="B198" s="6" t="s">
        <v>333</v>
      </c>
      <c r="C198" s="6" t="s">
        <v>334</v>
      </c>
      <c r="D198" s="40"/>
      <c r="E198" s="7">
        <v>20</v>
      </c>
      <c r="F198" s="6" t="s">
        <v>11</v>
      </c>
      <c r="G198" s="7">
        <f t="shared" si="5"/>
        <v>0</v>
      </c>
      <c r="H198" s="8"/>
    </row>
    <row r="199" spans="1:8" ht="22.5">
      <c r="A199" s="5">
        <v>69</v>
      </c>
      <c r="B199" s="6" t="s">
        <v>335</v>
      </c>
      <c r="C199" s="6" t="s">
        <v>336</v>
      </c>
      <c r="D199" s="40"/>
      <c r="E199" s="7">
        <v>35</v>
      </c>
      <c r="F199" s="6" t="s">
        <v>11</v>
      </c>
      <c r="G199" s="7">
        <f t="shared" si="5"/>
        <v>0</v>
      </c>
      <c r="H199" s="8"/>
    </row>
    <row r="200" spans="1:8" ht="11.25">
      <c r="A200" s="5">
        <v>70</v>
      </c>
      <c r="B200" s="6" t="s">
        <v>337</v>
      </c>
      <c r="C200" s="6" t="s">
        <v>338</v>
      </c>
      <c r="D200" s="40"/>
      <c r="E200" s="7">
        <v>345</v>
      </c>
      <c r="F200" s="6" t="s">
        <v>11</v>
      </c>
      <c r="G200" s="7">
        <f t="shared" si="5"/>
        <v>0</v>
      </c>
      <c r="H200" s="8"/>
    </row>
    <row r="201" spans="1:8" ht="11.25">
      <c r="A201" s="5">
        <v>71</v>
      </c>
      <c r="B201" s="6" t="s">
        <v>339</v>
      </c>
      <c r="C201" s="6" t="s">
        <v>340</v>
      </c>
      <c r="D201" s="40"/>
      <c r="E201" s="7">
        <v>153</v>
      </c>
      <c r="F201" s="6" t="s">
        <v>11</v>
      </c>
      <c r="G201" s="7">
        <f t="shared" si="5"/>
        <v>0</v>
      </c>
      <c r="H201" s="8"/>
    </row>
    <row r="202" spans="1:8" ht="11.25">
      <c r="A202" s="5">
        <v>72</v>
      </c>
      <c r="B202" s="6" t="s">
        <v>341</v>
      </c>
      <c r="C202" s="6" t="s">
        <v>342</v>
      </c>
      <c r="D202" s="40"/>
      <c r="E202" s="7">
        <v>53</v>
      </c>
      <c r="F202" s="6" t="s">
        <v>11</v>
      </c>
      <c r="G202" s="7">
        <f t="shared" si="5"/>
        <v>0</v>
      </c>
      <c r="H202" s="8"/>
    </row>
    <row r="203" spans="1:8" ht="11.25">
      <c r="A203" s="5">
        <v>73</v>
      </c>
      <c r="B203" s="6" t="s">
        <v>343</v>
      </c>
      <c r="C203" s="6" t="s">
        <v>344</v>
      </c>
      <c r="D203" s="40"/>
      <c r="E203" s="7">
        <v>18</v>
      </c>
      <c r="F203" s="6" t="s">
        <v>11</v>
      </c>
      <c r="G203" s="7">
        <f t="shared" si="5"/>
        <v>0</v>
      </c>
      <c r="H203" s="8"/>
    </row>
    <row r="204" spans="1:8" ht="11.25">
      <c r="A204" s="5">
        <v>74</v>
      </c>
      <c r="B204" s="6" t="s">
        <v>345</v>
      </c>
      <c r="C204" s="6" t="s">
        <v>346</v>
      </c>
      <c r="D204" s="40"/>
      <c r="E204" s="7">
        <v>20</v>
      </c>
      <c r="F204" s="6" t="s">
        <v>11</v>
      </c>
      <c r="G204" s="7">
        <f t="shared" si="5"/>
        <v>0</v>
      </c>
      <c r="H204" s="8"/>
    </row>
    <row r="205" spans="1:8" ht="67.5">
      <c r="A205" s="5">
        <v>75</v>
      </c>
      <c r="B205" s="6" t="s">
        <v>347</v>
      </c>
      <c r="C205" s="6" t="s">
        <v>348</v>
      </c>
      <c r="D205" s="40"/>
      <c r="E205" s="7">
        <v>3</v>
      </c>
      <c r="F205" s="6" t="s">
        <v>18</v>
      </c>
      <c r="G205" s="7">
        <f t="shared" si="5"/>
        <v>0</v>
      </c>
      <c r="H205" s="8"/>
    </row>
    <row r="206" spans="1:8" ht="67.5">
      <c r="A206" s="5">
        <v>76</v>
      </c>
      <c r="B206" s="6" t="s">
        <v>349</v>
      </c>
      <c r="C206" s="6" t="s">
        <v>350</v>
      </c>
      <c r="D206" s="40"/>
      <c r="E206" s="7">
        <v>8</v>
      </c>
      <c r="F206" s="6" t="s">
        <v>18</v>
      </c>
      <c r="G206" s="7">
        <f t="shared" si="5"/>
        <v>0</v>
      </c>
      <c r="H206" s="8"/>
    </row>
    <row r="207" spans="1:8" ht="101.25">
      <c r="A207" s="5">
        <v>77</v>
      </c>
      <c r="B207" s="6" t="s">
        <v>351</v>
      </c>
      <c r="C207" s="6" t="s">
        <v>352</v>
      </c>
      <c r="D207" s="40"/>
      <c r="E207" s="7">
        <v>1</v>
      </c>
      <c r="F207" s="6" t="s">
        <v>18</v>
      </c>
      <c r="G207" s="7">
        <f t="shared" si="5"/>
        <v>0</v>
      </c>
      <c r="H207" s="8"/>
    </row>
    <row r="208" spans="1:8" ht="168.75">
      <c r="A208" s="5">
        <v>78</v>
      </c>
      <c r="B208" s="6" t="s">
        <v>351</v>
      </c>
      <c r="C208" s="6" t="s">
        <v>353</v>
      </c>
      <c r="D208" s="40"/>
      <c r="E208" s="7">
        <v>1</v>
      </c>
      <c r="F208" s="6" t="s">
        <v>18</v>
      </c>
      <c r="G208" s="7">
        <f t="shared" si="5"/>
        <v>0</v>
      </c>
      <c r="H208" s="8"/>
    </row>
    <row r="209" spans="1:8" ht="90">
      <c r="A209" s="5">
        <v>79</v>
      </c>
      <c r="B209" s="6" t="s">
        <v>354</v>
      </c>
      <c r="C209" s="6" t="s">
        <v>355</v>
      </c>
      <c r="D209" s="40"/>
      <c r="E209" s="7">
        <v>1</v>
      </c>
      <c r="F209" s="6" t="s">
        <v>18</v>
      </c>
      <c r="G209" s="7">
        <f t="shared" si="5"/>
        <v>0</v>
      </c>
      <c r="H209" s="8"/>
    </row>
    <row r="210" spans="1:8" ht="11.25">
      <c r="A210" s="5">
        <v>80</v>
      </c>
      <c r="B210" s="6" t="s">
        <v>356</v>
      </c>
      <c r="C210" s="6" t="s">
        <v>357</v>
      </c>
      <c r="D210" s="40"/>
      <c r="E210" s="7">
        <v>2</v>
      </c>
      <c r="F210" s="6" t="s">
        <v>18</v>
      </c>
      <c r="G210" s="7">
        <f t="shared" si="5"/>
        <v>0</v>
      </c>
      <c r="H210" s="8"/>
    </row>
    <row r="211" spans="1:8" ht="11.25">
      <c r="A211" s="5">
        <v>81</v>
      </c>
      <c r="B211" s="6" t="s">
        <v>358</v>
      </c>
      <c r="C211" s="6" t="s">
        <v>359</v>
      </c>
      <c r="D211" s="40"/>
      <c r="E211" s="7">
        <v>8</v>
      </c>
      <c r="F211" s="6" t="s">
        <v>18</v>
      </c>
      <c r="G211" s="7">
        <f t="shared" si="5"/>
        <v>0</v>
      </c>
      <c r="H211" s="8"/>
    </row>
    <row r="212" spans="1:8" ht="11.25">
      <c r="A212" s="5">
        <v>82</v>
      </c>
      <c r="B212" s="6" t="s">
        <v>360</v>
      </c>
      <c r="C212" s="6" t="s">
        <v>361</v>
      </c>
      <c r="D212" s="40"/>
      <c r="E212" s="7">
        <v>8</v>
      </c>
      <c r="F212" s="6" t="s">
        <v>18</v>
      </c>
      <c r="G212" s="7">
        <f t="shared" si="5"/>
        <v>0</v>
      </c>
      <c r="H212" s="8"/>
    </row>
    <row r="213" spans="1:8" ht="11.25">
      <c r="A213" s="5">
        <v>83</v>
      </c>
      <c r="B213" s="6" t="s">
        <v>362</v>
      </c>
      <c r="C213" s="6" t="s">
        <v>363</v>
      </c>
      <c r="D213" s="40"/>
      <c r="E213" s="7">
        <v>100</v>
      </c>
      <c r="F213" s="6" t="s">
        <v>11</v>
      </c>
      <c r="G213" s="7">
        <f t="shared" si="5"/>
        <v>0</v>
      </c>
      <c r="H213" s="8"/>
    </row>
    <row r="214" spans="1:8" ht="22.5">
      <c r="A214" s="5">
        <v>84</v>
      </c>
      <c r="B214" s="6" t="s">
        <v>362</v>
      </c>
      <c r="C214" s="6" t="s">
        <v>364</v>
      </c>
      <c r="D214" s="40"/>
      <c r="E214" s="7">
        <v>20</v>
      </c>
      <c r="F214" s="6" t="s">
        <v>11</v>
      </c>
      <c r="G214" s="7">
        <f t="shared" si="5"/>
        <v>0</v>
      </c>
      <c r="H214" s="8"/>
    </row>
    <row r="215" spans="1:8" ht="11.25">
      <c r="A215" s="5">
        <v>85</v>
      </c>
      <c r="B215" s="6" t="s">
        <v>365</v>
      </c>
      <c r="C215" s="6" t="s">
        <v>366</v>
      </c>
      <c r="D215" s="40"/>
      <c r="E215" s="7">
        <v>0.52</v>
      </c>
      <c r="F215" s="6" t="s">
        <v>367</v>
      </c>
      <c r="G215" s="7">
        <f t="shared" si="5"/>
        <v>0</v>
      </c>
      <c r="H215" s="8"/>
    </row>
    <row r="216" spans="1:8" ht="22.5">
      <c r="A216" s="5">
        <v>86</v>
      </c>
      <c r="B216" s="6" t="s">
        <v>368</v>
      </c>
      <c r="C216" s="6" t="s">
        <v>369</v>
      </c>
      <c r="D216" s="40"/>
      <c r="E216" s="7">
        <v>4</v>
      </c>
      <c r="F216" s="6" t="s">
        <v>279</v>
      </c>
      <c r="G216" s="7">
        <f t="shared" si="5"/>
        <v>0</v>
      </c>
      <c r="H216" s="8"/>
    </row>
    <row r="217" ht="11.25">
      <c r="H217" s="2"/>
    </row>
    <row r="218" spans="1:7" ht="12" thickBot="1">
      <c r="A218" s="9" t="s">
        <v>370</v>
      </c>
      <c r="G218" s="17">
        <f>SUM(G131:G217)</f>
        <v>0</v>
      </c>
    </row>
    <row r="219" spans="1:8" ht="12.75" thickTop="1">
      <c r="A219" s="11"/>
      <c r="B219" s="11"/>
      <c r="C219" s="11"/>
      <c r="D219" s="11"/>
      <c r="E219" s="11"/>
      <c r="F219" s="11"/>
      <c r="G219" s="12"/>
      <c r="H219" s="11"/>
    </row>
    <row r="221" ht="12.75">
      <c r="A221" s="14"/>
    </row>
    <row r="222" spans="1:7" ht="12">
      <c r="A222" s="13" t="s">
        <v>465</v>
      </c>
      <c r="G222" s="41">
        <f>(G214+G213+G204+G203+G202+G201+G200+G199+G198+G197+G196+G195+G194+G169+G168+G167+G166+G165+G164+G163+G162+G161+G160+G159+G158+G157+G145+G144+G143+G133+G132+G131)*0.05</f>
        <v>0</v>
      </c>
    </row>
    <row r="224" ht="12.75">
      <c r="A224" s="14"/>
    </row>
    <row r="225" spans="1:7" ht="12">
      <c r="A225" s="13" t="s">
        <v>466</v>
      </c>
      <c r="G225" s="17">
        <f>G218+G222</f>
        <v>0</v>
      </c>
    </row>
    <row r="227" spans="1:8" ht="15.75">
      <c r="A227" s="45" t="s">
        <v>371</v>
      </c>
      <c r="B227" s="45"/>
      <c r="C227" s="45"/>
      <c r="D227" s="45"/>
      <c r="E227" s="45"/>
      <c r="F227" s="45"/>
      <c r="G227" s="45"/>
      <c r="H227" s="45"/>
    </row>
    <row r="228" spans="1:8" ht="11.25">
      <c r="A228" s="3" t="s">
        <v>1</v>
      </c>
      <c r="B228" s="4" t="s">
        <v>2</v>
      </c>
      <c r="C228" s="4" t="s">
        <v>3</v>
      </c>
      <c r="D228" s="3" t="s">
        <v>4</v>
      </c>
      <c r="E228" s="3" t="s">
        <v>5</v>
      </c>
      <c r="F228" s="4" t="s">
        <v>6</v>
      </c>
      <c r="G228" s="3" t="s">
        <v>7</v>
      </c>
      <c r="H228" s="3" t="s">
        <v>8</v>
      </c>
    </row>
    <row r="229" spans="1:8" ht="22.5">
      <c r="A229" s="5" t="s">
        <v>372</v>
      </c>
      <c r="B229" s="6" t="s">
        <v>373</v>
      </c>
      <c r="C229" s="6" t="s">
        <v>374</v>
      </c>
      <c r="D229" s="7">
        <f>Rozvodnice!G15</f>
        <v>0</v>
      </c>
      <c r="E229" s="7">
        <v>1</v>
      </c>
      <c r="F229" s="6" t="s">
        <v>18</v>
      </c>
      <c r="G229" s="7">
        <f>E229*D229</f>
        <v>0</v>
      </c>
      <c r="H229" s="8"/>
    </row>
    <row r="230" spans="1:8" ht="22.5">
      <c r="A230" s="5" t="s">
        <v>375</v>
      </c>
      <c r="B230" s="6" t="s">
        <v>376</v>
      </c>
      <c r="C230" s="6" t="s">
        <v>377</v>
      </c>
      <c r="D230" s="7">
        <f>Rozvodnice!G20</f>
        <v>0</v>
      </c>
      <c r="E230" s="7">
        <v>3</v>
      </c>
      <c r="F230" s="6" t="s">
        <v>18</v>
      </c>
      <c r="G230" s="7">
        <f aca="true" t="shared" si="6" ref="G230:G235">E230*D230</f>
        <v>0</v>
      </c>
      <c r="H230" s="8"/>
    </row>
    <row r="231" spans="1:8" ht="33.75">
      <c r="A231" s="5" t="s">
        <v>378</v>
      </c>
      <c r="B231" s="6" t="s">
        <v>379</v>
      </c>
      <c r="C231" s="6" t="s">
        <v>380</v>
      </c>
      <c r="D231" s="40"/>
      <c r="E231" s="7">
        <v>1</v>
      </c>
      <c r="F231" s="6" t="s">
        <v>18</v>
      </c>
      <c r="G231" s="7">
        <f t="shared" si="6"/>
        <v>0</v>
      </c>
      <c r="H231" s="8"/>
    </row>
    <row r="232" spans="1:8" ht="33.75">
      <c r="A232" s="5" t="s">
        <v>381</v>
      </c>
      <c r="B232" s="6" t="s">
        <v>382</v>
      </c>
      <c r="C232" s="6" t="s">
        <v>383</v>
      </c>
      <c r="D232" s="40"/>
      <c r="E232" s="7">
        <v>2</v>
      </c>
      <c r="F232" s="6" t="s">
        <v>18</v>
      </c>
      <c r="G232" s="7">
        <f t="shared" si="6"/>
        <v>0</v>
      </c>
      <c r="H232" s="8"/>
    </row>
    <row r="233" spans="1:8" ht="22.5">
      <c r="A233" s="5" t="s">
        <v>384</v>
      </c>
      <c r="B233" s="6" t="s">
        <v>385</v>
      </c>
      <c r="C233" s="6" t="s">
        <v>386</v>
      </c>
      <c r="D233" s="40"/>
      <c r="E233" s="7">
        <v>1</v>
      </c>
      <c r="F233" s="6" t="s">
        <v>18</v>
      </c>
      <c r="G233" s="7">
        <f t="shared" si="6"/>
        <v>0</v>
      </c>
      <c r="H233" s="8"/>
    </row>
    <row r="234" spans="1:8" ht="22.5">
      <c r="A234" s="5" t="s">
        <v>387</v>
      </c>
      <c r="B234" s="6" t="s">
        <v>388</v>
      </c>
      <c r="C234" s="6" t="s">
        <v>389</v>
      </c>
      <c r="D234" s="40"/>
      <c r="E234" s="7">
        <v>1</v>
      </c>
      <c r="F234" s="6" t="s">
        <v>18</v>
      </c>
      <c r="G234" s="7">
        <f t="shared" si="6"/>
        <v>0</v>
      </c>
      <c r="H234" s="8"/>
    </row>
    <row r="235" spans="1:8" ht="22.5">
      <c r="A235" s="5" t="s">
        <v>390</v>
      </c>
      <c r="B235" s="6" t="s">
        <v>391</v>
      </c>
      <c r="C235" s="6" t="s">
        <v>392</v>
      </c>
      <c r="D235" s="40"/>
      <c r="E235" s="7">
        <v>1</v>
      </c>
      <c r="F235" s="6" t="s">
        <v>18</v>
      </c>
      <c r="G235" s="7">
        <f t="shared" si="6"/>
        <v>0</v>
      </c>
      <c r="H235" s="8"/>
    </row>
    <row r="236" ht="11.25">
      <c r="H236" s="2"/>
    </row>
    <row r="237" spans="1:7" ht="12" thickBot="1">
      <c r="A237" s="9" t="s">
        <v>393</v>
      </c>
      <c r="G237" s="17">
        <f>SUM(G229:G236)</f>
        <v>0</v>
      </c>
    </row>
    <row r="238" spans="1:8" ht="12.75" thickTop="1">
      <c r="A238" s="11"/>
      <c r="B238" s="11"/>
      <c r="C238" s="11"/>
      <c r="D238" s="11"/>
      <c r="E238" s="11"/>
      <c r="F238" s="11"/>
      <c r="G238" s="12"/>
      <c r="H238" s="11"/>
    </row>
    <row r="240" ht="12.75">
      <c r="A240" s="14"/>
    </row>
    <row r="241" ht="12">
      <c r="A241" s="13"/>
    </row>
    <row r="243" spans="1:8" ht="15.75">
      <c r="A243" s="45" t="s">
        <v>394</v>
      </c>
      <c r="B243" s="45"/>
      <c r="C243" s="45"/>
      <c r="D243" s="45"/>
      <c r="E243" s="45"/>
      <c r="F243" s="45"/>
      <c r="G243" s="45"/>
      <c r="H243" s="45"/>
    </row>
    <row r="244" spans="1:8" ht="11.25">
      <c r="A244" s="3" t="s">
        <v>1</v>
      </c>
      <c r="B244" s="4" t="s">
        <v>2</v>
      </c>
      <c r="C244" s="4" t="s">
        <v>3</v>
      </c>
      <c r="D244" s="3" t="s">
        <v>4</v>
      </c>
      <c r="E244" s="3" t="s">
        <v>5</v>
      </c>
      <c r="F244" s="4" t="s">
        <v>6</v>
      </c>
      <c r="G244" s="3" t="s">
        <v>7</v>
      </c>
      <c r="H244" s="3" t="s">
        <v>8</v>
      </c>
    </row>
    <row r="245" spans="1:8" ht="11.25">
      <c r="A245" s="5">
        <v>1</v>
      </c>
      <c r="B245" s="6" t="s">
        <v>395</v>
      </c>
      <c r="C245" s="6" t="s">
        <v>396</v>
      </c>
      <c r="D245" s="40"/>
      <c r="E245" s="7">
        <v>16</v>
      </c>
      <c r="F245" s="6" t="s">
        <v>397</v>
      </c>
      <c r="G245" s="7">
        <f>E245*D245</f>
        <v>0</v>
      </c>
      <c r="H245" s="8"/>
    </row>
    <row r="246" spans="1:8" ht="33.75">
      <c r="A246" s="5">
        <v>2</v>
      </c>
      <c r="B246" s="6" t="s">
        <v>395</v>
      </c>
      <c r="C246" s="6" t="s">
        <v>398</v>
      </c>
      <c r="D246" s="40"/>
      <c r="E246" s="7">
        <v>16</v>
      </c>
      <c r="F246" s="6" t="s">
        <v>397</v>
      </c>
      <c r="G246" s="7">
        <f aca="true" t="shared" si="7" ref="G246:G255">E246*D246</f>
        <v>0</v>
      </c>
      <c r="H246" s="8"/>
    </row>
    <row r="247" spans="1:8" ht="22.5">
      <c r="A247" s="5">
        <v>3</v>
      </c>
      <c r="B247" s="6" t="s">
        <v>395</v>
      </c>
      <c r="C247" s="6" t="s">
        <v>399</v>
      </c>
      <c r="D247" s="40"/>
      <c r="E247" s="7">
        <v>8</v>
      </c>
      <c r="F247" s="6" t="s">
        <v>397</v>
      </c>
      <c r="G247" s="7">
        <f t="shared" si="7"/>
        <v>0</v>
      </c>
      <c r="H247" s="8"/>
    </row>
    <row r="248" spans="1:8" ht="22.5">
      <c r="A248" s="5">
        <v>4</v>
      </c>
      <c r="B248" s="6" t="s">
        <v>395</v>
      </c>
      <c r="C248" s="6" t="s">
        <v>400</v>
      </c>
      <c r="D248" s="40"/>
      <c r="E248" s="7">
        <v>24</v>
      </c>
      <c r="F248" s="6" t="s">
        <v>397</v>
      </c>
      <c r="G248" s="7">
        <f t="shared" si="7"/>
        <v>0</v>
      </c>
      <c r="H248" s="8"/>
    </row>
    <row r="249" spans="1:8" ht="22.5">
      <c r="A249" s="5">
        <v>5</v>
      </c>
      <c r="B249" s="6" t="s">
        <v>395</v>
      </c>
      <c r="C249" s="6" t="s">
        <v>401</v>
      </c>
      <c r="D249" s="40"/>
      <c r="E249" s="7">
        <v>16</v>
      </c>
      <c r="F249" s="6" t="s">
        <v>397</v>
      </c>
      <c r="G249" s="7">
        <f t="shared" si="7"/>
        <v>0</v>
      </c>
      <c r="H249" s="8"/>
    </row>
    <row r="250" spans="1:8" ht="22.5">
      <c r="A250" s="5">
        <v>6</v>
      </c>
      <c r="B250" s="6" t="s">
        <v>395</v>
      </c>
      <c r="C250" s="6" t="s">
        <v>402</v>
      </c>
      <c r="D250" s="40"/>
      <c r="E250" s="7">
        <v>24</v>
      </c>
      <c r="F250" s="6" t="s">
        <v>397</v>
      </c>
      <c r="G250" s="7">
        <f t="shared" si="7"/>
        <v>0</v>
      </c>
      <c r="H250" s="8"/>
    </row>
    <row r="251" spans="1:8" ht="11.25">
      <c r="A251" s="5">
        <v>7</v>
      </c>
      <c r="B251" s="6" t="s">
        <v>395</v>
      </c>
      <c r="C251" s="6" t="s">
        <v>403</v>
      </c>
      <c r="D251" s="40"/>
      <c r="E251" s="7">
        <v>16</v>
      </c>
      <c r="F251" s="6" t="s">
        <v>397</v>
      </c>
      <c r="G251" s="7">
        <f t="shared" si="7"/>
        <v>0</v>
      </c>
      <c r="H251" s="8"/>
    </row>
    <row r="252" spans="1:8" ht="11.25">
      <c r="A252" s="5">
        <v>8</v>
      </c>
      <c r="B252" s="6" t="s">
        <v>395</v>
      </c>
      <c r="C252" s="6" t="s">
        <v>404</v>
      </c>
      <c r="D252" s="40"/>
      <c r="E252" s="7">
        <v>8</v>
      </c>
      <c r="F252" s="6" t="s">
        <v>397</v>
      </c>
      <c r="G252" s="7">
        <f t="shared" si="7"/>
        <v>0</v>
      </c>
      <c r="H252" s="8"/>
    </row>
    <row r="253" spans="1:8" ht="22.5">
      <c r="A253" s="5">
        <v>9</v>
      </c>
      <c r="B253" s="6" t="s">
        <v>395</v>
      </c>
      <c r="C253" s="6" t="s">
        <v>405</v>
      </c>
      <c r="D253" s="40"/>
      <c r="E253" s="7">
        <v>16</v>
      </c>
      <c r="F253" s="6" t="s">
        <v>397</v>
      </c>
      <c r="G253" s="7">
        <f t="shared" si="7"/>
        <v>0</v>
      </c>
      <c r="H253" s="8"/>
    </row>
    <row r="254" spans="1:8" ht="22.5">
      <c r="A254" s="5">
        <v>10</v>
      </c>
      <c r="B254" s="6" t="s">
        <v>395</v>
      </c>
      <c r="C254" s="6" t="s">
        <v>406</v>
      </c>
      <c r="D254" s="40"/>
      <c r="E254" s="7">
        <v>20</v>
      </c>
      <c r="F254" s="6" t="s">
        <v>397</v>
      </c>
      <c r="G254" s="7">
        <f t="shared" si="7"/>
        <v>0</v>
      </c>
      <c r="H254" s="8"/>
    </row>
    <row r="255" spans="1:8" ht="45">
      <c r="A255" s="5">
        <v>11</v>
      </c>
      <c r="B255" s="6" t="s">
        <v>395</v>
      </c>
      <c r="C255" s="6" t="s">
        <v>407</v>
      </c>
      <c r="D255" s="40"/>
      <c r="E255" s="7">
        <v>8</v>
      </c>
      <c r="F255" s="6" t="s">
        <v>397</v>
      </c>
      <c r="G255" s="7">
        <f t="shared" si="7"/>
        <v>0</v>
      </c>
      <c r="H255" s="8"/>
    </row>
    <row r="256" ht="11.25">
      <c r="H256" s="2"/>
    </row>
    <row r="257" spans="1:7" ht="12" thickBot="1">
      <c r="A257" s="9" t="s">
        <v>408</v>
      </c>
      <c r="G257" s="17">
        <f>SUM(G245:G256)</f>
        <v>0</v>
      </c>
    </row>
    <row r="258" spans="1:8" ht="12.75" thickTop="1">
      <c r="A258" s="11"/>
      <c r="B258" s="11"/>
      <c r="C258" s="11"/>
      <c r="D258" s="11"/>
      <c r="E258" s="11"/>
      <c r="F258" s="11"/>
      <c r="G258" s="12"/>
      <c r="H258" s="11"/>
    </row>
    <row r="260" ht="12.75">
      <c r="A260" s="14"/>
    </row>
    <row r="261" ht="12">
      <c r="A261" s="13"/>
    </row>
  </sheetData>
  <sheetProtection/>
  <mergeCells count="6">
    <mergeCell ref="A243:H243"/>
    <mergeCell ref="A1:H1"/>
    <mergeCell ref="A96:H96"/>
    <mergeCell ref="A114:H114"/>
    <mergeCell ref="A129:H129"/>
    <mergeCell ref="A227:H227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3.7109375" style="0" customWidth="1"/>
    <col min="3" max="3" width="46.57421875" style="0" customWidth="1"/>
    <col min="4" max="4" width="19.421875" style="0" customWidth="1"/>
  </cols>
  <sheetData>
    <row r="1" spans="1:7" ht="15">
      <c r="A1" s="31" t="s">
        <v>435</v>
      </c>
      <c r="B1" s="32"/>
      <c r="C1" s="32"/>
      <c r="D1" s="32"/>
      <c r="E1" s="32" t="s">
        <v>467</v>
      </c>
      <c r="F1" s="32"/>
      <c r="G1" s="33" t="s">
        <v>468</v>
      </c>
    </row>
    <row r="2" spans="1:7" ht="15">
      <c r="A2" s="34" t="s">
        <v>436</v>
      </c>
      <c r="B2" s="46" t="s">
        <v>437</v>
      </c>
      <c r="C2" s="47"/>
      <c r="D2" s="42"/>
      <c r="E2" s="43"/>
      <c r="F2" s="35">
        <v>1</v>
      </c>
      <c r="G2" s="36">
        <f>F2*E2</f>
        <v>0</v>
      </c>
    </row>
    <row r="3" spans="1:7" ht="15">
      <c r="A3" s="34" t="s">
        <v>438</v>
      </c>
      <c r="B3" s="46" t="s">
        <v>439</v>
      </c>
      <c r="C3" s="47"/>
      <c r="D3" s="42"/>
      <c r="E3" s="43"/>
      <c r="F3" s="35">
        <v>1</v>
      </c>
      <c r="G3" s="36">
        <f aca="true" t="shared" si="0" ref="G3:G14">F3*E3</f>
        <v>0</v>
      </c>
    </row>
    <row r="4" spans="1:7" ht="15">
      <c r="A4" s="34" t="s">
        <v>440</v>
      </c>
      <c r="B4" s="46" t="s">
        <v>441</v>
      </c>
      <c r="C4" s="47"/>
      <c r="D4" s="42"/>
      <c r="E4" s="43"/>
      <c r="F4" s="35">
        <v>5</v>
      </c>
      <c r="G4" s="36">
        <f t="shared" si="0"/>
        <v>0</v>
      </c>
    </row>
    <row r="5" spans="1:7" ht="15">
      <c r="A5" s="34" t="s">
        <v>442</v>
      </c>
      <c r="B5" s="46" t="s">
        <v>443</v>
      </c>
      <c r="C5" s="47"/>
      <c r="D5" s="42"/>
      <c r="E5" s="43"/>
      <c r="F5" s="35">
        <v>6</v>
      </c>
      <c r="G5" s="36">
        <f t="shared" si="0"/>
        <v>0</v>
      </c>
    </row>
    <row r="6" spans="1:7" ht="15">
      <c r="A6" s="34" t="s">
        <v>444</v>
      </c>
      <c r="B6" s="46" t="s">
        <v>445</v>
      </c>
      <c r="C6" s="47"/>
      <c r="D6" s="42"/>
      <c r="E6" s="43"/>
      <c r="F6" s="35">
        <v>1</v>
      </c>
      <c r="G6" s="36">
        <f t="shared" si="0"/>
        <v>0</v>
      </c>
    </row>
    <row r="7" spans="1:7" ht="15">
      <c r="A7" s="34" t="s">
        <v>446</v>
      </c>
      <c r="B7" s="46" t="s">
        <v>447</v>
      </c>
      <c r="C7" s="47"/>
      <c r="D7" s="42"/>
      <c r="E7" s="43"/>
      <c r="F7" s="35">
        <v>2</v>
      </c>
      <c r="G7" s="36">
        <f t="shared" si="0"/>
        <v>0</v>
      </c>
    </row>
    <row r="8" spans="1:7" ht="15">
      <c r="A8" s="34" t="s">
        <v>448</v>
      </c>
      <c r="B8" s="46" t="s">
        <v>449</v>
      </c>
      <c r="C8" s="47"/>
      <c r="D8" s="42"/>
      <c r="E8" s="43"/>
      <c r="F8" s="35">
        <v>1</v>
      </c>
      <c r="G8" s="36">
        <f t="shared" si="0"/>
        <v>0</v>
      </c>
    </row>
    <row r="9" spans="1:7" ht="15">
      <c r="A9" s="34" t="s">
        <v>450</v>
      </c>
      <c r="B9" s="46" t="s">
        <v>451</v>
      </c>
      <c r="C9" s="47"/>
      <c r="D9" s="42"/>
      <c r="E9" s="43"/>
      <c r="F9" s="35">
        <v>1</v>
      </c>
      <c r="G9" s="36">
        <f t="shared" si="0"/>
        <v>0</v>
      </c>
    </row>
    <row r="10" spans="1:7" ht="15">
      <c r="A10" s="34" t="s">
        <v>452</v>
      </c>
      <c r="B10" s="46" t="s">
        <v>453</v>
      </c>
      <c r="C10" s="47"/>
      <c r="D10" s="42"/>
      <c r="E10" s="43"/>
      <c r="F10" s="35">
        <v>3</v>
      </c>
      <c r="G10" s="36">
        <f t="shared" si="0"/>
        <v>0</v>
      </c>
    </row>
    <row r="11" spans="1:7" ht="15">
      <c r="A11" s="34" t="s">
        <v>454</v>
      </c>
      <c r="B11" s="46" t="s">
        <v>455</v>
      </c>
      <c r="C11" s="47"/>
      <c r="D11" s="42"/>
      <c r="E11" s="43"/>
      <c r="F11" s="35">
        <v>1</v>
      </c>
      <c r="G11" s="36">
        <f t="shared" si="0"/>
        <v>0</v>
      </c>
    </row>
    <row r="12" spans="1:7" ht="15">
      <c r="A12" s="34" t="s">
        <v>456</v>
      </c>
      <c r="B12" s="46" t="s">
        <v>457</v>
      </c>
      <c r="C12" s="47"/>
      <c r="D12" s="42"/>
      <c r="E12" s="43"/>
      <c r="F12" s="35">
        <v>1</v>
      </c>
      <c r="G12" s="36">
        <f t="shared" si="0"/>
        <v>0</v>
      </c>
    </row>
    <row r="13" spans="1:7" ht="15">
      <c r="A13" s="34" t="s">
        <v>458</v>
      </c>
      <c r="B13" s="46" t="s">
        <v>459</v>
      </c>
      <c r="C13" s="47"/>
      <c r="D13" s="42"/>
      <c r="E13" s="43"/>
      <c r="F13" s="35">
        <v>2</v>
      </c>
      <c r="G13" s="36">
        <f t="shared" si="0"/>
        <v>0</v>
      </c>
    </row>
    <row r="14" spans="1:7" ht="15">
      <c r="A14" s="34" t="s">
        <v>460</v>
      </c>
      <c r="B14" s="46" t="s">
        <v>461</v>
      </c>
      <c r="C14" s="47"/>
      <c r="D14" s="42"/>
      <c r="E14" s="43"/>
      <c r="F14" s="35">
        <v>1</v>
      </c>
      <c r="G14" s="36">
        <f t="shared" si="0"/>
        <v>0</v>
      </c>
    </row>
    <row r="15" spans="1:7" ht="15.75" thickBot="1">
      <c r="A15" s="29"/>
      <c r="B15" s="30"/>
      <c r="C15" s="30"/>
      <c r="D15" s="30"/>
      <c r="E15" s="30"/>
      <c r="F15" s="30"/>
      <c r="G15" s="37">
        <f>SUM(G2:G14)</f>
        <v>0</v>
      </c>
    </row>
    <row r="16" spans="1:7" ht="15">
      <c r="A16" s="31" t="s">
        <v>462</v>
      </c>
      <c r="B16" s="32"/>
      <c r="C16" s="32"/>
      <c r="D16" s="32"/>
      <c r="E16" s="32"/>
      <c r="F16" s="32"/>
      <c r="G16" s="33"/>
    </row>
    <row r="17" spans="1:7" ht="15">
      <c r="A17" s="34" t="s">
        <v>436</v>
      </c>
      <c r="B17" s="46" t="s">
        <v>463</v>
      </c>
      <c r="C17" s="47"/>
      <c r="D17" s="42"/>
      <c r="E17" s="43"/>
      <c r="F17" s="35">
        <v>1</v>
      </c>
      <c r="G17" s="36">
        <f>F17*E17</f>
        <v>0</v>
      </c>
    </row>
    <row r="18" spans="1:7" ht="15">
      <c r="A18" s="34" t="s">
        <v>438</v>
      </c>
      <c r="B18" s="46" t="s">
        <v>464</v>
      </c>
      <c r="C18" s="47"/>
      <c r="D18" s="42"/>
      <c r="E18" s="43"/>
      <c r="F18" s="35">
        <v>1</v>
      </c>
      <c r="G18" s="36">
        <f>F18*E18</f>
        <v>0</v>
      </c>
    </row>
    <row r="19" spans="1:7" ht="15">
      <c r="A19" s="34" t="s">
        <v>440</v>
      </c>
      <c r="B19" s="46" t="s">
        <v>461</v>
      </c>
      <c r="C19" s="47"/>
      <c r="D19" s="42"/>
      <c r="E19" s="43"/>
      <c r="F19" s="35">
        <v>1</v>
      </c>
      <c r="G19" s="36">
        <f>F19*E19</f>
        <v>0</v>
      </c>
    </row>
    <row r="20" spans="1:7" ht="15.75" thickBot="1">
      <c r="A20" s="29"/>
      <c r="B20" s="30"/>
      <c r="C20" s="30"/>
      <c r="D20" s="30"/>
      <c r="E20" s="30"/>
      <c r="F20" s="30"/>
      <c r="G20" s="37">
        <f>SUM(G17:G19)</f>
        <v>0</v>
      </c>
    </row>
  </sheetData>
  <sheetProtection/>
  <mergeCells count="16">
    <mergeCell ref="B2:C2"/>
    <mergeCell ref="B3:C3"/>
    <mergeCell ref="B4:C4"/>
    <mergeCell ref="B8:C8"/>
    <mergeCell ref="B9:C9"/>
    <mergeCell ref="B10:C10"/>
    <mergeCell ref="B5:C5"/>
    <mergeCell ref="B6:C6"/>
    <mergeCell ref="B7:C7"/>
    <mergeCell ref="B14:C14"/>
    <mergeCell ref="B19:C19"/>
    <mergeCell ref="B17:C17"/>
    <mergeCell ref="B18:C18"/>
    <mergeCell ref="B11:C11"/>
    <mergeCell ref="B12:C12"/>
    <mergeCell ref="B13:C1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Pavlů</dc:creator>
  <cp:keywords/>
  <dc:description/>
  <cp:lastModifiedBy>marev</cp:lastModifiedBy>
  <dcterms:created xsi:type="dcterms:W3CDTF">2019-05-19T20:22:03Z</dcterms:created>
  <dcterms:modified xsi:type="dcterms:W3CDTF">2019-10-22T19:49:05Z</dcterms:modified>
  <cp:category/>
  <cp:version/>
  <cp:contentType/>
  <cp:contentStatus/>
</cp:coreProperties>
</file>