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5955"/>
  </bookViews>
  <sheets>
    <sheet name="Zakazka" sheetId="5" r:id="rId1"/>
  </sheets>
  <definedNames>
    <definedName name="__CENA__">Zakazka!$P$5:$P$65</definedName>
    <definedName name="__MAIN__">Zakazka!$F$1:$CY$64</definedName>
    <definedName name="__MAIN2__">#REF!</definedName>
    <definedName name="__MAIN3__">#REF!</definedName>
    <definedName name="__SAZBA__">Zakazka!#REF!</definedName>
    <definedName name="__T0__">Zakazka!$F$4:$W$64</definedName>
    <definedName name="__T1__">Zakazka!$F$5:$W$28</definedName>
    <definedName name="__T2__">Zakazka!$F$6:$CY$6</definedName>
    <definedName name="__T3__">Zakazka!#REF!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" localSheetId="0">Zakazka!$2:$3</definedName>
  </definedNames>
  <calcPr calcId="125725"/>
</workbook>
</file>

<file path=xl/calcChain.xml><?xml version="1.0" encoding="utf-8"?>
<calcChain xmlns="http://schemas.openxmlformats.org/spreadsheetml/2006/main">
  <c r="N6" i="5"/>
  <c r="N7"/>
  <c r="N8"/>
  <c r="N9"/>
  <c r="N10"/>
  <c r="N11"/>
  <c r="N12"/>
  <c r="N13"/>
  <c r="N14"/>
  <c r="N15"/>
  <c r="N16"/>
  <c r="N17"/>
  <c r="N18"/>
  <c r="N19"/>
  <c r="N20"/>
  <c r="N21"/>
  <c r="N22"/>
  <c r="P22" s="1"/>
  <c r="N23"/>
  <c r="N24"/>
  <c r="N25"/>
  <c r="N26"/>
  <c r="N27"/>
  <c r="N30"/>
  <c r="N33"/>
  <c r="N34"/>
  <c r="N35"/>
  <c r="N36"/>
  <c r="N39"/>
  <c r="N40"/>
  <c r="N41"/>
  <c r="N42"/>
  <c r="N43"/>
  <c r="N44"/>
  <c r="N45"/>
  <c r="N48"/>
  <c r="N49"/>
  <c r="N50"/>
  <c r="N51"/>
  <c r="N52"/>
  <c r="N53"/>
  <c r="N54"/>
  <c r="N55"/>
  <c r="N56"/>
  <c r="N57"/>
  <c r="N58"/>
  <c r="N59"/>
  <c r="N60"/>
  <c r="N61"/>
  <c r="N62"/>
  <c r="P62" s="1"/>
  <c r="R30"/>
  <c r="R40"/>
  <c r="R45"/>
  <c r="R36" l="1"/>
  <c r="R35"/>
  <c r="R34"/>
  <c r="R33"/>
  <c r="T6"/>
  <c r="R57"/>
  <c r="R56"/>
  <c r="R49"/>
  <c r="R48"/>
  <c r="R6"/>
  <c r="R62"/>
  <c r="R61"/>
  <c r="R60"/>
  <c r="R59"/>
  <c r="R54"/>
  <c r="R53"/>
  <c r="R52"/>
  <c r="R51"/>
  <c r="R42"/>
  <c r="R41"/>
  <c r="T36"/>
  <c r="T35"/>
  <c r="T34"/>
  <c r="T33"/>
  <c r="R58"/>
  <c r="R55"/>
  <c r="R50"/>
  <c r="T62"/>
  <c r="T61"/>
  <c r="T60"/>
  <c r="T59"/>
  <c r="T58"/>
  <c r="T57"/>
  <c r="T56"/>
  <c r="T55"/>
  <c r="T54"/>
  <c r="T53"/>
  <c r="T52"/>
  <c r="T51"/>
  <c r="T50"/>
  <c r="T49"/>
  <c r="T4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R44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R43"/>
  <c r="R39"/>
  <c r="T45"/>
  <c r="T44"/>
  <c r="T43"/>
  <c r="T42"/>
  <c r="T41"/>
  <c r="T40"/>
  <c r="T39"/>
  <c r="T30"/>
  <c r="T29" s="1"/>
  <c r="T32" l="1"/>
  <c r="T38"/>
</calcChain>
</file>

<file path=xl/sharedStrings.xml><?xml version="1.0" encoding="utf-8"?>
<sst xmlns="http://schemas.openxmlformats.org/spreadsheetml/2006/main" count="225" uniqueCount="134">
  <si>
    <t>H</t>
  </si>
  <si>
    <t>m</t>
  </si>
  <si>
    <t>t</t>
  </si>
  <si>
    <t>MJ</t>
  </si>
  <si>
    <t>SP</t>
  </si>
  <si>
    <t>ha</t>
  </si>
  <si>
    <t>m2</t>
  </si>
  <si>
    <t>m3</t>
  </si>
  <si>
    <t>Kód</t>
  </si>
  <si>
    <t>Typ</t>
  </si>
  <si>
    <t>kus</t>
  </si>
  <si>
    <t>Cena</t>
  </si>
  <si>
    <t>Popis</t>
  </si>
  <si>
    <t>Suť</t>
  </si>
  <si>
    <t>Ztratné</t>
  </si>
  <si>
    <t>Poř.</t>
  </si>
  <si>
    <t>58337306</t>
  </si>
  <si>
    <t>59221138</t>
  </si>
  <si>
    <t>59221140</t>
  </si>
  <si>
    <t>59227712</t>
  </si>
  <si>
    <t>Hmotnost</t>
  </si>
  <si>
    <t>111101101</t>
  </si>
  <si>
    <t>111201102</t>
  </si>
  <si>
    <t>111201401</t>
  </si>
  <si>
    <t>112101101</t>
  </si>
  <si>
    <t>112101103</t>
  </si>
  <si>
    <t>112201201</t>
  </si>
  <si>
    <t>112201203</t>
  </si>
  <si>
    <t>132201101</t>
  </si>
  <si>
    <t>132201201</t>
  </si>
  <si>
    <t>161101101</t>
  </si>
  <si>
    <t>162301401</t>
  </si>
  <si>
    <t>162301403</t>
  </si>
  <si>
    <t>162301411</t>
  </si>
  <si>
    <t>162301413</t>
  </si>
  <si>
    <t>162601102</t>
  </si>
  <si>
    <t>171201201</t>
  </si>
  <si>
    <t>171201206</t>
  </si>
  <si>
    <t>174201201</t>
  </si>
  <si>
    <t>174201203</t>
  </si>
  <si>
    <t>175101101</t>
  </si>
  <si>
    <t>181101102</t>
  </si>
  <si>
    <t>273361412</t>
  </si>
  <si>
    <t>451311521</t>
  </si>
  <si>
    <t>451571311</t>
  </si>
  <si>
    <t>452318510</t>
  </si>
  <si>
    <t>465513127</t>
  </si>
  <si>
    <t>564261111</t>
  </si>
  <si>
    <t>564871111</t>
  </si>
  <si>
    <t>569831111</t>
  </si>
  <si>
    <t>572713112</t>
  </si>
  <si>
    <t>573211111</t>
  </si>
  <si>
    <t>577134221</t>
  </si>
  <si>
    <t>919411111</t>
  </si>
  <si>
    <t>919411121</t>
  </si>
  <si>
    <t>919512111</t>
  </si>
  <si>
    <t>919514111</t>
  </si>
  <si>
    <t>919535555</t>
  </si>
  <si>
    <t>935112211</t>
  </si>
  <si>
    <t>938909111</t>
  </si>
  <si>
    <t>938909611</t>
  </si>
  <si>
    <t>979082213</t>
  </si>
  <si>
    <t>979082219</t>
  </si>
  <si>
    <t>979087212</t>
  </si>
  <si>
    <t>979097115</t>
  </si>
  <si>
    <t>Alter. kód</t>
  </si>
  <si>
    <t>Jedn. cena</t>
  </si>
  <si>
    <t>Výměra</t>
  </si>
  <si>
    <t>002: Základy</t>
  </si>
  <si>
    <t>Jedn. hmotn.</t>
  </si>
  <si>
    <t>005: Komunikace</t>
  </si>
  <si>
    <t>001: Zemní práce</t>
  </si>
  <si>
    <t>Jedn. suť</t>
  </si>
  <si>
    <t>##T2##PRO_ITEM_catID</t>
  </si>
  <si>
    <t>##T2##PRO_ITEM_iteCode</t>
  </si>
  <si>
    <t>##T2##PRO_ITEM_szvCode</t>
  </si>
  <si>
    <t>##T2##PRO_ITEM_tevCode</t>
  </si>
  <si>
    <t>##T2##N_Catalog_catGUID</t>
  </si>
  <si>
    <t>004: Vodorovné konstrukce</t>
  </si>
  <si>
    <t>Výměra bez ztr.</t>
  </si>
  <si>
    <t>009: Ostatní konstrukce a práce</t>
  </si>
  <si>
    <t>Poplatek za skládku - ostatní zemina</t>
  </si>
  <si>
    <t>Vodorovná doprava suti po suchu do 1 km</t>
  </si>
  <si>
    <t>Obetonování trubního propustku betonem prostým</t>
  </si>
  <si>
    <t>Odřezání pařezů D do 300 mm</t>
  </si>
  <si>
    <t>Odřezání pařezů D do 700 mm</t>
  </si>
  <si>
    <t>Uložení sypaniny na skládky</t>
  </si>
  <si>
    <t>Žlab melior TBM 1-56 50x56x16</t>
  </si>
  <si>
    <t>Štěrkopísek frakce 0-8 třída B</t>
  </si>
  <si>
    <t>Podklad ze štěrkodrtě ŠD tl 250 mm</t>
  </si>
  <si>
    <t>Zajišťovací práh z betonu prostého</t>
  </si>
  <si>
    <t>Zpevnění krajnic štěrkodrtí tl 100 mm</t>
  </si>
  <si>
    <t>Zásyp jam po pařezech D pařezů do 300 mm</t>
  </si>
  <si>
    <t>Zásyp jam po pařezech D pařezů do 700 mm</t>
  </si>
  <si>
    <t>Kácení stromů listnatých D kmene do 300 mm</t>
  </si>
  <si>
    <t>Kácení stromů listnatých D kmene do 700 mm</t>
  </si>
  <si>
    <t>Odstranění nánosu na krajnicích tl do 100 mm</t>
  </si>
  <si>
    <t>Odstranění travin z celkové plochy do 0,1 ha</t>
  </si>
  <si>
    <t>Podklad nebo podsyp ze štěrkopísku ŠP tl 200 mm</t>
  </si>
  <si>
    <t>Spálení křovin a stromů průměru kmene do 100 mm</t>
  </si>
  <si>
    <t>Asfaltový beton ABS (ACO 11) II tl 40 mm š nad 3 m</t>
  </si>
  <si>
    <t>Zřízení propustku z trub betonových nebo ŽB DN 400</t>
  </si>
  <si>
    <t>Zřízení propustku z trub betonových nebo ŽB DN 600</t>
  </si>
  <si>
    <t>Výztuž základových desek ze svařovaných sítí do 6 kg/m2</t>
  </si>
  <si>
    <t>Hloubení rýh š do 600 mm v hornině tř. 3 objemu do 100 m3</t>
  </si>
  <si>
    <t>Úprava pláně v zářezech v hornině tř. 1 až 4 se zhutněním</t>
  </si>
  <si>
    <t>Hloubení rýh š do 2000 mm v hornině tř. 3 objemu do 100 m3</t>
  </si>
  <si>
    <t>Vodorovné přemístění do 5000 m výkopku z horniny tř. 1 až 4</t>
  </si>
  <si>
    <t>Nakládání na dopravní prostředky pro vodorovnou dopravu suti</t>
  </si>
  <si>
    <t>Příplatek ZKD 1 km u vodorovné dopravy suti po suchu do 1 km</t>
  </si>
  <si>
    <t>Postřik živičný spojovací z asfaltu v množství do 0,70 kg/m2</t>
  </si>
  <si>
    <t>Trouba železobetonová 8úhelníková, zesílená TZP-Q D40x100x8 cm</t>
  </si>
  <si>
    <t>Trouba železobetonová 8úhelníková, zesílená TZP-Q D60x100x8 cm</t>
  </si>
  <si>
    <t>Vyrovnání povrchu dosavadních podkladů obalovaným kamenivem OK</t>
  </si>
  <si>
    <t>Lože pod dlažby z kameniva těženého drobného vrstva tl do 100 mm</t>
  </si>
  <si>
    <t>Svislé přemístění výkopku z horniny tř. 1 až 4 hl výkopu do 2,5 m</t>
  </si>
  <si>
    <t>Čelo propustku z betonu prostého pro propustek z trub DN 300 až 500</t>
  </si>
  <si>
    <t>Čelo propustku z betonu prostého pro propustek z trub DN 600 až 800</t>
  </si>
  <si>
    <t>Dlažba z lomového kamene na cementovou maltu s vyspárováním tl 200 mm</t>
  </si>
  <si>
    <t>Vodorovné přemístění kmenů stromů listnatých do 5 km D kmene do 300 mm</t>
  </si>
  <si>
    <t>Vodorovné přemístění kmenů stromů listnatých do 5 km D kmene do 700 mm</t>
  </si>
  <si>
    <t>Vodorovné přemístění větví stromů listnatých do 5 km D kmene do 700 mm</t>
  </si>
  <si>
    <t>Vodorovné přemístění větví stromů listnatých do 5 km D kmene do 300  mm</t>
  </si>
  <si>
    <t>Osazení příkopového žlabu do betonu tl 100 mm z betonových tvárnic š 800 mm</t>
  </si>
  <si>
    <t>Odstranění bláta a hlinitého nánosu z povrchu podkladu nebo krytu štěrkového</t>
  </si>
  <si>
    <t>Obsyp potrubí bez prohození sypaniny z hornin tř. 1 až 4 uloženým do 3 m od kraje výkopu</t>
  </si>
  <si>
    <t>Podklad pro dlažbu z betonu prostého vodostavebného V4 tř. B 20 vrstva tl nad 100 do 150 mm</t>
  </si>
  <si>
    <t>Odstranění křovin a stromů průměru kmene do 100 mm i s kořeny z celkové plochy přes 1000 do 10000 m2</t>
  </si>
  <si>
    <t>CELKEM:</t>
  </si>
  <si>
    <t>CELKEM</t>
  </si>
  <si>
    <t>Stavební objekt 102</t>
  </si>
  <si>
    <t>Cesta C27 - SO 102</t>
  </si>
  <si>
    <t>565145221</t>
  </si>
  <si>
    <t>Podklad z obalovaného kameniva OKS II tl 60 mm š nad 3 m</t>
  </si>
</sst>
</file>

<file path=xl/styles.xml><?xml version="1.0" encoding="utf-8"?>
<styleSheet xmlns="http://schemas.openxmlformats.org/spreadsheetml/2006/main">
  <numFmts count="7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.00000_);[Red]\-\ #,##0.00000_);&quot;–&quot;??;_(@_)"/>
    <numFmt numFmtId="169" formatCode="_(#,##0.0_);[Red]\-\ #,##0.0_);&quot;–&quot;??;_(@_)"/>
    <numFmt numFmtId="170" formatCode="#,##0_ ;[Red]\-#,##0\ "/>
  </numFmts>
  <fonts count="14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indexed="9"/>
      <name val="Calibri"/>
      <family val="2"/>
      <charset val="238"/>
    </font>
    <font>
      <b/>
      <sz val="10"/>
      <color indexed="25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168" fontId="1" fillId="0" borderId="0" xfId="0" applyNumberFormat="1" applyFont="1" applyAlignment="1">
      <alignment horizontal="right" vertical="top"/>
    </xf>
    <xf numFmtId="49" fontId="4" fillId="0" borderId="0" xfId="0" applyNumberFormat="1" applyFont="1" applyAlignment="1"/>
    <xf numFmtId="165" fontId="4" fillId="0" borderId="0" xfId="0" applyNumberFormat="1" applyFont="1" applyFill="1" applyBorder="1" applyAlignment="1"/>
    <xf numFmtId="166" fontId="4" fillId="0" borderId="0" xfId="0" applyNumberFormat="1" applyFont="1" applyAlignment="1"/>
    <xf numFmtId="167" fontId="4" fillId="0" borderId="0" xfId="0" applyNumberFormat="1" applyFont="1" applyAlignment="1"/>
    <xf numFmtId="168" fontId="4" fillId="0" borderId="0" xfId="0" applyNumberFormat="1" applyFont="1" applyAlignment="1"/>
    <xf numFmtId="164" fontId="6" fillId="0" borderId="2" xfId="0" applyNumberFormat="1" applyFont="1" applyBorder="1" applyAlignment="1">
      <alignment horizontal="right" vertical="top"/>
    </xf>
    <xf numFmtId="49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right" vertical="top"/>
    </xf>
    <xf numFmtId="0" fontId="7" fillId="0" borderId="0" xfId="0" applyFont="1"/>
    <xf numFmtId="49" fontId="8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8" fillId="0" borderId="1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9" fillId="0" borderId="0" xfId="0" applyFont="1"/>
    <xf numFmtId="164" fontId="9" fillId="0" borderId="0" xfId="0" applyNumberFormat="1" applyFont="1" applyAlignment="1"/>
    <xf numFmtId="49" fontId="9" fillId="0" borderId="0" xfId="0" applyNumberFormat="1" applyFont="1" applyAlignment="1">
      <alignment horizontal="center"/>
    </xf>
    <xf numFmtId="0" fontId="9" fillId="0" borderId="0" xfId="0" applyNumberFormat="1" applyFont="1" applyAlignment="1">
      <alignment horizontal="left"/>
    </xf>
    <xf numFmtId="165" fontId="9" fillId="0" borderId="0" xfId="0" applyNumberFormat="1" applyFont="1" applyFill="1" applyBorder="1" applyAlignment="1"/>
    <xf numFmtId="166" fontId="9" fillId="0" borderId="0" xfId="0" applyNumberFormat="1" applyFont="1" applyAlignment="1"/>
    <xf numFmtId="167" fontId="9" fillId="0" borderId="0" xfId="0" applyNumberFormat="1" applyFont="1" applyAlignment="1"/>
    <xf numFmtId="168" fontId="9" fillId="0" borderId="0" xfId="0" applyNumberFormat="1" applyFont="1" applyAlignment="1"/>
    <xf numFmtId="169" fontId="9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168" fontId="2" fillId="0" borderId="0" xfId="0" applyNumberFormat="1" applyFont="1" applyAlignment="1"/>
    <xf numFmtId="169" fontId="2" fillId="0" borderId="0" xfId="0" applyNumberFormat="1" applyFont="1" applyAlignment="1"/>
    <xf numFmtId="0" fontId="10" fillId="0" borderId="0" xfId="0" applyFont="1"/>
    <xf numFmtId="49" fontId="6" fillId="0" borderId="2" xfId="0" applyNumberFormat="1" applyFont="1" applyBorder="1" applyAlignment="1">
      <alignment horizontal="left" vertical="top"/>
    </xf>
    <xf numFmtId="0" fontId="6" fillId="0" borderId="2" xfId="0" applyNumberFormat="1" applyFont="1" applyBorder="1" applyAlignment="1">
      <alignment horizontal="left" vertical="top" wrapText="1"/>
    </xf>
    <xf numFmtId="165" fontId="11" fillId="0" borderId="2" xfId="0" applyNumberFormat="1" applyFont="1" applyFill="1" applyBorder="1" applyAlignment="1">
      <alignment horizontal="right" vertical="top"/>
    </xf>
    <xf numFmtId="168" fontId="6" fillId="0" borderId="2" xfId="0" applyNumberFormat="1" applyFont="1" applyBorder="1" applyAlignment="1">
      <alignment horizontal="right" vertical="top"/>
    </xf>
    <xf numFmtId="169" fontId="6" fillId="0" borderId="2" xfId="0" applyNumberFormat="1" applyFont="1" applyBorder="1" applyAlignment="1">
      <alignment horizontal="right" vertical="top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/>
    </xf>
    <xf numFmtId="166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168" fontId="12" fillId="0" borderId="0" xfId="0" applyNumberFormat="1" applyFont="1" applyAlignment="1">
      <alignment horizontal="center" vertical="center"/>
    </xf>
    <xf numFmtId="164" fontId="13" fillId="0" borderId="0" xfId="0" applyNumberFormat="1" applyFont="1" applyAlignment="1"/>
    <xf numFmtId="0" fontId="5" fillId="0" borderId="0" xfId="0" applyFont="1"/>
    <xf numFmtId="0" fontId="5" fillId="0" borderId="3" xfId="0" applyFont="1" applyBorder="1"/>
    <xf numFmtId="167" fontId="12" fillId="0" borderId="4" xfId="0" applyNumberFormat="1" applyFont="1" applyBorder="1" applyAlignment="1">
      <alignment horizontal="center" vertical="center"/>
    </xf>
    <xf numFmtId="170" fontId="6" fillId="0" borderId="2" xfId="0" applyNumberFormat="1" applyFont="1" applyBorder="1" applyAlignment="1">
      <alignment horizontal="right" vertical="top"/>
    </xf>
    <xf numFmtId="170" fontId="1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X81"/>
  <sheetViews>
    <sheetView tabSelected="1" topLeftCell="F1" zoomScaleNormal="100" zoomScaleSheetLayoutView="100" workbookViewId="0">
      <pane ySplit="2" topLeftCell="A12" activePane="bottomLeft" state="frozen"/>
      <selection pane="bottomLeft" activeCell="J42" sqref="J42"/>
    </sheetView>
  </sheetViews>
  <sheetFormatPr defaultRowHeight="12.75" outlineLevelRow="2"/>
  <cols>
    <col min="1" max="5" width="0" hidden="1" customWidth="1"/>
    <col min="6" max="6" width="5.42578125" style="1" customWidth="1"/>
    <col min="7" max="7" width="4.28515625" style="4" customWidth="1"/>
    <col min="8" max="8" width="14.28515625" style="3" customWidth="1"/>
    <col min="9" max="9" width="10" style="3" customWidth="1"/>
    <col min="10" max="10" width="57.140625" style="5" customWidth="1"/>
    <col min="11" max="11" width="4.28515625" style="4" customWidth="1"/>
    <col min="12" max="12" width="13.7109375" style="7" customWidth="1"/>
    <col min="13" max="13" width="6.85546875" style="8" customWidth="1"/>
    <col min="14" max="14" width="10" style="7" customWidth="1"/>
    <col min="15" max="15" width="12.42578125" style="8" customWidth="1"/>
    <col min="16" max="16" width="13.85546875" style="9" customWidth="1"/>
    <col min="17" max="17" width="11.42578125" style="10" bestFit="1" customWidth="1"/>
    <col min="18" max="18" width="14.28515625" style="8" customWidth="1"/>
    <col min="19" max="19" width="11.42578125" style="8" customWidth="1"/>
    <col min="20" max="20" width="14.28515625" style="8" customWidth="1"/>
    <col min="21" max="21" width="9.42578125" customWidth="1"/>
  </cols>
  <sheetData>
    <row r="1" spans="1:20" ht="21.6" customHeight="1">
      <c r="F1" s="57" t="s">
        <v>131</v>
      </c>
      <c r="G1" s="11"/>
      <c r="H1" s="11"/>
      <c r="I1" s="11"/>
      <c r="J1" s="11"/>
      <c r="K1" s="11"/>
      <c r="L1" s="12"/>
      <c r="M1" s="13"/>
      <c r="N1" s="12"/>
      <c r="O1" s="13"/>
      <c r="P1" s="14"/>
      <c r="Q1" s="15"/>
      <c r="R1" s="13"/>
      <c r="S1" s="13"/>
      <c r="T1" s="13"/>
    </row>
    <row r="2" spans="1:20" s="19" customFormat="1" ht="13.5" thickBot="1">
      <c r="F2" s="20" t="s">
        <v>15</v>
      </c>
      <c r="G2" s="21" t="s">
        <v>9</v>
      </c>
      <c r="H2" s="22" t="s">
        <v>8</v>
      </c>
      <c r="I2" s="22" t="s">
        <v>65</v>
      </c>
      <c r="J2" s="23" t="s">
        <v>12</v>
      </c>
      <c r="K2" s="21" t="s">
        <v>3</v>
      </c>
      <c r="L2" s="20" t="s">
        <v>79</v>
      </c>
      <c r="M2" s="20" t="s">
        <v>14</v>
      </c>
      <c r="N2" s="20" t="s">
        <v>67</v>
      </c>
      <c r="O2" s="20" t="s">
        <v>66</v>
      </c>
      <c r="P2" s="20" t="s">
        <v>11</v>
      </c>
      <c r="Q2" s="20" t="s">
        <v>69</v>
      </c>
      <c r="R2" s="20" t="s">
        <v>20</v>
      </c>
      <c r="S2" s="20" t="s">
        <v>72</v>
      </c>
      <c r="T2" s="20" t="s">
        <v>13</v>
      </c>
    </row>
    <row r="3" spans="1:20" ht="11.25" customHeight="1">
      <c r="F3" s="2"/>
      <c r="G3" s="6"/>
      <c r="H3" s="24"/>
      <c r="I3" s="24"/>
      <c r="J3" s="25"/>
      <c r="K3" s="6"/>
      <c r="L3" s="2"/>
      <c r="M3" s="2"/>
      <c r="N3" s="2"/>
      <c r="O3" s="2"/>
      <c r="P3" s="2"/>
      <c r="Q3" s="2"/>
      <c r="R3" s="2"/>
      <c r="S3" s="2"/>
      <c r="T3" s="2"/>
    </row>
    <row r="4" spans="1:20" s="26" customFormat="1" ht="17.25" customHeight="1">
      <c r="F4" s="27"/>
      <c r="G4" s="28"/>
      <c r="H4" s="29"/>
      <c r="I4" s="29"/>
      <c r="J4" s="29" t="s">
        <v>130</v>
      </c>
      <c r="K4" s="28"/>
      <c r="L4" s="30"/>
      <c r="M4" s="31"/>
      <c r="N4" s="30"/>
      <c r="O4" s="31"/>
      <c r="P4" s="32"/>
      <c r="Q4" s="33"/>
      <c r="R4" s="34"/>
      <c r="S4" s="31"/>
      <c r="T4" s="34"/>
    </row>
    <row r="5" spans="1:20" s="35" customFormat="1" ht="16.5" customHeight="1" outlineLevel="1">
      <c r="F5" s="36"/>
      <c r="G5" s="6"/>
      <c r="H5" s="37"/>
      <c r="I5" s="37"/>
      <c r="J5" s="37" t="s">
        <v>71</v>
      </c>
      <c r="K5" s="6"/>
      <c r="L5" s="38"/>
      <c r="M5" s="39"/>
      <c r="N5" s="38"/>
      <c r="O5" s="39"/>
      <c r="P5" s="40"/>
      <c r="Q5" s="41"/>
      <c r="R5" s="42"/>
      <c r="S5" s="39"/>
      <c r="T5" s="42"/>
    </row>
    <row r="6" spans="1:20" s="43" customFormat="1" ht="12" outlineLevel="2">
      <c r="A6" s="43" t="s">
        <v>77</v>
      </c>
      <c r="B6" s="43" t="s">
        <v>73</v>
      </c>
      <c r="C6" s="43" t="s">
        <v>74</v>
      </c>
      <c r="D6" s="43" t="s">
        <v>75</v>
      </c>
      <c r="E6" s="43" t="s">
        <v>76</v>
      </c>
      <c r="F6" s="16">
        <v>1</v>
      </c>
      <c r="G6" s="17" t="s">
        <v>4</v>
      </c>
      <c r="H6" s="44" t="s">
        <v>21</v>
      </c>
      <c r="I6" s="44"/>
      <c r="J6" s="45" t="s">
        <v>97</v>
      </c>
      <c r="K6" s="17" t="s">
        <v>5</v>
      </c>
      <c r="L6" s="46">
        <v>0.11</v>
      </c>
      <c r="M6" s="48">
        <v>0</v>
      </c>
      <c r="N6" s="46">
        <f t="shared" ref="N6:N27" si="0">L6*(1+M6/100)</f>
        <v>0.11</v>
      </c>
      <c r="O6" s="18"/>
      <c r="P6" s="61"/>
      <c r="Q6" s="47"/>
      <c r="R6" s="48">
        <f t="shared" ref="R6:R27" si="1">N6*Q6</f>
        <v>0</v>
      </c>
      <c r="S6" s="47"/>
      <c r="T6" s="48">
        <f t="shared" ref="T6:T27" si="2">N6*S6</f>
        <v>0</v>
      </c>
    </row>
    <row r="7" spans="1:20" s="43" customFormat="1" ht="24" outlineLevel="2">
      <c r="F7" s="16">
        <v>2</v>
      </c>
      <c r="G7" s="17" t="s">
        <v>4</v>
      </c>
      <c r="H7" s="44" t="s">
        <v>22</v>
      </c>
      <c r="I7" s="44"/>
      <c r="J7" s="45" t="s">
        <v>127</v>
      </c>
      <c r="K7" s="17" t="s">
        <v>6</v>
      </c>
      <c r="L7" s="46">
        <v>1128</v>
      </c>
      <c r="M7" s="48">
        <v>0</v>
      </c>
      <c r="N7" s="46">
        <f t="shared" si="0"/>
        <v>1128</v>
      </c>
      <c r="O7" s="18"/>
      <c r="P7" s="61"/>
      <c r="Q7" s="47"/>
      <c r="R7" s="48">
        <f t="shared" si="1"/>
        <v>0</v>
      </c>
      <c r="S7" s="47"/>
      <c r="T7" s="48">
        <f t="shared" si="2"/>
        <v>0</v>
      </c>
    </row>
    <row r="8" spans="1:20" s="43" customFormat="1" ht="12" outlineLevel="2">
      <c r="F8" s="16">
        <v>3</v>
      </c>
      <c r="G8" s="17" t="s">
        <v>4</v>
      </c>
      <c r="H8" s="44" t="s">
        <v>23</v>
      </c>
      <c r="I8" s="44"/>
      <c r="J8" s="45" t="s">
        <v>99</v>
      </c>
      <c r="K8" s="17" t="s">
        <v>6</v>
      </c>
      <c r="L8" s="46">
        <v>1128</v>
      </c>
      <c r="M8" s="48">
        <v>0</v>
      </c>
      <c r="N8" s="46">
        <f t="shared" si="0"/>
        <v>1128</v>
      </c>
      <c r="O8" s="18"/>
      <c r="P8" s="61"/>
      <c r="Q8" s="47">
        <v>5.0000000000000002E-5</v>
      </c>
      <c r="R8" s="48">
        <f t="shared" si="1"/>
        <v>5.6400000000000006E-2</v>
      </c>
      <c r="S8" s="47"/>
      <c r="T8" s="48">
        <f t="shared" si="2"/>
        <v>0</v>
      </c>
    </row>
    <row r="9" spans="1:20" s="43" customFormat="1" ht="12" outlineLevel="2">
      <c r="F9" s="16">
        <v>4</v>
      </c>
      <c r="G9" s="17" t="s">
        <v>4</v>
      </c>
      <c r="H9" s="44" t="s">
        <v>24</v>
      </c>
      <c r="I9" s="44"/>
      <c r="J9" s="45" t="s">
        <v>94</v>
      </c>
      <c r="K9" s="17" t="s">
        <v>10</v>
      </c>
      <c r="L9" s="46">
        <v>24</v>
      </c>
      <c r="M9" s="48">
        <v>0</v>
      </c>
      <c r="N9" s="46">
        <f t="shared" si="0"/>
        <v>24</v>
      </c>
      <c r="O9" s="18"/>
      <c r="P9" s="61"/>
      <c r="Q9" s="47"/>
      <c r="R9" s="48">
        <f t="shared" si="1"/>
        <v>0</v>
      </c>
      <c r="S9" s="47"/>
      <c r="T9" s="48">
        <f t="shared" si="2"/>
        <v>0</v>
      </c>
    </row>
    <row r="10" spans="1:20" s="43" customFormat="1" ht="12" outlineLevel="2">
      <c r="F10" s="16">
        <v>5</v>
      </c>
      <c r="G10" s="17" t="s">
        <v>4</v>
      </c>
      <c r="H10" s="44" t="s">
        <v>25</v>
      </c>
      <c r="I10" s="44"/>
      <c r="J10" s="45" t="s">
        <v>95</v>
      </c>
      <c r="K10" s="17" t="s">
        <v>10</v>
      </c>
      <c r="L10" s="46">
        <v>3</v>
      </c>
      <c r="M10" s="48">
        <v>0</v>
      </c>
      <c r="N10" s="46">
        <f t="shared" si="0"/>
        <v>3</v>
      </c>
      <c r="O10" s="18"/>
      <c r="P10" s="61"/>
      <c r="Q10" s="47"/>
      <c r="R10" s="48">
        <f t="shared" si="1"/>
        <v>0</v>
      </c>
      <c r="S10" s="47"/>
      <c r="T10" s="48">
        <f t="shared" si="2"/>
        <v>0</v>
      </c>
    </row>
    <row r="11" spans="1:20" s="43" customFormat="1" ht="12" outlineLevel="2">
      <c r="F11" s="16">
        <v>6</v>
      </c>
      <c r="G11" s="17" t="s">
        <v>4</v>
      </c>
      <c r="H11" s="44" t="s">
        <v>26</v>
      </c>
      <c r="I11" s="44"/>
      <c r="J11" s="45" t="s">
        <v>84</v>
      </c>
      <c r="K11" s="17" t="s">
        <v>10</v>
      </c>
      <c r="L11" s="46">
        <v>24</v>
      </c>
      <c r="M11" s="48">
        <v>0</v>
      </c>
      <c r="N11" s="46">
        <f t="shared" si="0"/>
        <v>24</v>
      </c>
      <c r="O11" s="18"/>
      <c r="P11" s="61"/>
      <c r="Q11" s="47"/>
      <c r="R11" s="48">
        <f t="shared" si="1"/>
        <v>0</v>
      </c>
      <c r="S11" s="47"/>
      <c r="T11" s="48">
        <f t="shared" si="2"/>
        <v>0</v>
      </c>
    </row>
    <row r="12" spans="1:20" s="43" customFormat="1" ht="12" outlineLevel="2">
      <c r="F12" s="16">
        <v>7</v>
      </c>
      <c r="G12" s="17" t="s">
        <v>4</v>
      </c>
      <c r="H12" s="44" t="s">
        <v>27</v>
      </c>
      <c r="I12" s="44"/>
      <c r="J12" s="45" t="s">
        <v>85</v>
      </c>
      <c r="K12" s="17" t="s">
        <v>10</v>
      </c>
      <c r="L12" s="46">
        <v>3</v>
      </c>
      <c r="M12" s="48">
        <v>0</v>
      </c>
      <c r="N12" s="46">
        <f t="shared" si="0"/>
        <v>3</v>
      </c>
      <c r="O12" s="18"/>
      <c r="P12" s="61"/>
      <c r="Q12" s="47"/>
      <c r="R12" s="48">
        <f t="shared" si="1"/>
        <v>0</v>
      </c>
      <c r="S12" s="47"/>
      <c r="T12" s="48">
        <f t="shared" si="2"/>
        <v>0</v>
      </c>
    </row>
    <row r="13" spans="1:20" s="43" customFormat="1" ht="12" outlineLevel="2">
      <c r="F13" s="16">
        <v>8</v>
      </c>
      <c r="G13" s="17" t="s">
        <v>4</v>
      </c>
      <c r="H13" s="44" t="s">
        <v>28</v>
      </c>
      <c r="I13" s="44"/>
      <c r="J13" s="45" t="s">
        <v>104</v>
      </c>
      <c r="K13" s="17" t="s">
        <v>7</v>
      </c>
      <c r="L13" s="46">
        <v>122</v>
      </c>
      <c r="M13" s="48">
        <v>0</v>
      </c>
      <c r="N13" s="46">
        <f t="shared" si="0"/>
        <v>122</v>
      </c>
      <c r="O13" s="18"/>
      <c r="P13" s="61"/>
      <c r="Q13" s="47"/>
      <c r="R13" s="48">
        <f t="shared" si="1"/>
        <v>0</v>
      </c>
      <c r="S13" s="47"/>
      <c r="T13" s="48">
        <f t="shared" si="2"/>
        <v>0</v>
      </c>
    </row>
    <row r="14" spans="1:20" s="43" customFormat="1" ht="12" outlineLevel="2">
      <c r="F14" s="16">
        <v>9</v>
      </c>
      <c r="G14" s="17" t="s">
        <v>4</v>
      </c>
      <c r="H14" s="44" t="s">
        <v>29</v>
      </c>
      <c r="I14" s="44"/>
      <c r="J14" s="45" t="s">
        <v>106</v>
      </c>
      <c r="K14" s="17" t="s">
        <v>7</v>
      </c>
      <c r="L14" s="46">
        <v>48.5</v>
      </c>
      <c r="M14" s="48">
        <v>0</v>
      </c>
      <c r="N14" s="46">
        <f t="shared" si="0"/>
        <v>48.5</v>
      </c>
      <c r="O14" s="18"/>
      <c r="P14" s="61"/>
      <c r="Q14" s="47"/>
      <c r="R14" s="48">
        <f t="shared" si="1"/>
        <v>0</v>
      </c>
      <c r="S14" s="47"/>
      <c r="T14" s="48">
        <f t="shared" si="2"/>
        <v>0</v>
      </c>
    </row>
    <row r="15" spans="1:20" s="43" customFormat="1" ht="12" outlineLevel="2">
      <c r="F15" s="16">
        <v>10</v>
      </c>
      <c r="G15" s="17" t="s">
        <v>4</v>
      </c>
      <c r="H15" s="44" t="s">
        <v>30</v>
      </c>
      <c r="I15" s="44"/>
      <c r="J15" s="45" t="s">
        <v>115</v>
      </c>
      <c r="K15" s="17" t="s">
        <v>7</v>
      </c>
      <c r="L15" s="46">
        <v>170.5</v>
      </c>
      <c r="M15" s="48">
        <v>0</v>
      </c>
      <c r="N15" s="46">
        <f t="shared" si="0"/>
        <v>170.5</v>
      </c>
      <c r="O15" s="18"/>
      <c r="P15" s="61"/>
      <c r="Q15" s="47"/>
      <c r="R15" s="48">
        <f t="shared" si="1"/>
        <v>0</v>
      </c>
      <c r="S15" s="47"/>
      <c r="T15" s="48">
        <f t="shared" si="2"/>
        <v>0</v>
      </c>
    </row>
    <row r="16" spans="1:20" s="43" customFormat="1" ht="24" outlineLevel="2">
      <c r="F16" s="16">
        <v>11</v>
      </c>
      <c r="G16" s="17" t="s">
        <v>4</v>
      </c>
      <c r="H16" s="44" t="s">
        <v>31</v>
      </c>
      <c r="I16" s="44"/>
      <c r="J16" s="45" t="s">
        <v>122</v>
      </c>
      <c r="K16" s="17" t="s">
        <v>10</v>
      </c>
      <c r="L16" s="46">
        <v>24</v>
      </c>
      <c r="M16" s="48">
        <v>0</v>
      </c>
      <c r="N16" s="46">
        <f t="shared" si="0"/>
        <v>24</v>
      </c>
      <c r="O16" s="18"/>
      <c r="P16" s="61"/>
      <c r="Q16" s="47"/>
      <c r="R16" s="48">
        <f t="shared" si="1"/>
        <v>0</v>
      </c>
      <c r="S16" s="47"/>
      <c r="T16" s="48">
        <f t="shared" si="2"/>
        <v>0</v>
      </c>
    </row>
    <row r="17" spans="6:20" s="43" customFormat="1" ht="24" outlineLevel="2">
      <c r="F17" s="16">
        <v>12</v>
      </c>
      <c r="G17" s="17" t="s">
        <v>4</v>
      </c>
      <c r="H17" s="44" t="s">
        <v>32</v>
      </c>
      <c r="I17" s="44"/>
      <c r="J17" s="45" t="s">
        <v>121</v>
      </c>
      <c r="K17" s="17" t="s">
        <v>10</v>
      </c>
      <c r="L17" s="46">
        <v>3</v>
      </c>
      <c r="M17" s="48">
        <v>0</v>
      </c>
      <c r="N17" s="46">
        <f t="shared" si="0"/>
        <v>3</v>
      </c>
      <c r="O17" s="18"/>
      <c r="P17" s="61"/>
      <c r="Q17" s="47"/>
      <c r="R17" s="48">
        <f t="shared" si="1"/>
        <v>0</v>
      </c>
      <c r="S17" s="47"/>
      <c r="T17" s="48">
        <f t="shared" si="2"/>
        <v>0</v>
      </c>
    </row>
    <row r="18" spans="6:20" s="43" customFormat="1" ht="24" outlineLevel="2">
      <c r="F18" s="16">
        <v>13</v>
      </c>
      <c r="G18" s="17" t="s">
        <v>4</v>
      </c>
      <c r="H18" s="44" t="s">
        <v>33</v>
      </c>
      <c r="I18" s="44"/>
      <c r="J18" s="45" t="s">
        <v>119</v>
      </c>
      <c r="K18" s="17" t="s">
        <v>10</v>
      </c>
      <c r="L18" s="46">
        <v>24</v>
      </c>
      <c r="M18" s="48">
        <v>0</v>
      </c>
      <c r="N18" s="46">
        <f t="shared" si="0"/>
        <v>24</v>
      </c>
      <c r="O18" s="18"/>
      <c r="P18" s="61"/>
      <c r="Q18" s="47"/>
      <c r="R18" s="48">
        <f t="shared" si="1"/>
        <v>0</v>
      </c>
      <c r="S18" s="47"/>
      <c r="T18" s="48">
        <f t="shared" si="2"/>
        <v>0</v>
      </c>
    </row>
    <row r="19" spans="6:20" s="43" customFormat="1" ht="24" outlineLevel="2">
      <c r="F19" s="16">
        <v>14</v>
      </c>
      <c r="G19" s="17" t="s">
        <v>4</v>
      </c>
      <c r="H19" s="44" t="s">
        <v>34</v>
      </c>
      <c r="I19" s="44"/>
      <c r="J19" s="45" t="s">
        <v>120</v>
      </c>
      <c r="K19" s="17" t="s">
        <v>10</v>
      </c>
      <c r="L19" s="46">
        <v>3</v>
      </c>
      <c r="M19" s="48">
        <v>0</v>
      </c>
      <c r="N19" s="46">
        <f t="shared" si="0"/>
        <v>3</v>
      </c>
      <c r="O19" s="18"/>
      <c r="P19" s="61"/>
      <c r="Q19" s="47"/>
      <c r="R19" s="48">
        <f t="shared" si="1"/>
        <v>0</v>
      </c>
      <c r="S19" s="47"/>
      <c r="T19" s="48">
        <f t="shared" si="2"/>
        <v>0</v>
      </c>
    </row>
    <row r="20" spans="6:20" s="43" customFormat="1" ht="12" outlineLevel="2">
      <c r="F20" s="16">
        <v>15</v>
      </c>
      <c r="G20" s="17" t="s">
        <v>4</v>
      </c>
      <c r="H20" s="44" t="s">
        <v>35</v>
      </c>
      <c r="I20" s="44"/>
      <c r="J20" s="45" t="s">
        <v>107</v>
      </c>
      <c r="K20" s="17" t="s">
        <v>7</v>
      </c>
      <c r="L20" s="46">
        <v>170.5</v>
      </c>
      <c r="M20" s="48">
        <v>0</v>
      </c>
      <c r="N20" s="46">
        <f t="shared" si="0"/>
        <v>170.5</v>
      </c>
      <c r="O20" s="18"/>
      <c r="P20" s="61"/>
      <c r="Q20" s="47"/>
      <c r="R20" s="48">
        <f t="shared" si="1"/>
        <v>0</v>
      </c>
      <c r="S20" s="47"/>
      <c r="T20" s="48">
        <f t="shared" si="2"/>
        <v>0</v>
      </c>
    </row>
    <row r="21" spans="6:20" s="43" customFormat="1" ht="12" outlineLevel="2">
      <c r="F21" s="16">
        <v>16</v>
      </c>
      <c r="G21" s="17" t="s">
        <v>4</v>
      </c>
      <c r="H21" s="44" t="s">
        <v>36</v>
      </c>
      <c r="I21" s="44"/>
      <c r="J21" s="45" t="s">
        <v>86</v>
      </c>
      <c r="K21" s="17" t="s">
        <v>7</v>
      </c>
      <c r="L21" s="46">
        <v>170.5</v>
      </c>
      <c r="M21" s="48">
        <v>0</v>
      </c>
      <c r="N21" s="46">
        <f t="shared" si="0"/>
        <v>170.5</v>
      </c>
      <c r="O21" s="18"/>
      <c r="P21" s="61"/>
      <c r="Q21" s="47"/>
      <c r="R21" s="48">
        <f t="shared" si="1"/>
        <v>0</v>
      </c>
      <c r="S21" s="47"/>
      <c r="T21" s="48">
        <f t="shared" si="2"/>
        <v>0</v>
      </c>
    </row>
    <row r="22" spans="6:20" s="43" customFormat="1" ht="12" outlineLevel="2">
      <c r="F22" s="16">
        <v>17</v>
      </c>
      <c r="G22" s="17" t="s">
        <v>4</v>
      </c>
      <c r="H22" s="44" t="s">
        <v>37</v>
      </c>
      <c r="I22" s="44"/>
      <c r="J22" s="45" t="s">
        <v>81</v>
      </c>
      <c r="K22" s="17" t="s">
        <v>2</v>
      </c>
      <c r="L22" s="46">
        <v>324</v>
      </c>
      <c r="M22" s="48">
        <v>0</v>
      </c>
      <c r="N22" s="46">
        <f t="shared" si="0"/>
        <v>324</v>
      </c>
      <c r="O22" s="18">
        <v>60</v>
      </c>
      <c r="P22" s="61">
        <f>N22*O22</f>
        <v>19440</v>
      </c>
      <c r="Q22" s="47"/>
      <c r="R22" s="48">
        <f t="shared" si="1"/>
        <v>0</v>
      </c>
      <c r="S22" s="47"/>
      <c r="T22" s="48">
        <f t="shared" si="2"/>
        <v>0</v>
      </c>
    </row>
    <row r="23" spans="6:20" s="43" customFormat="1" ht="12" outlineLevel="2">
      <c r="F23" s="16">
        <v>18</v>
      </c>
      <c r="G23" s="17" t="s">
        <v>4</v>
      </c>
      <c r="H23" s="44" t="s">
        <v>38</v>
      </c>
      <c r="I23" s="44"/>
      <c r="J23" s="45" t="s">
        <v>92</v>
      </c>
      <c r="K23" s="17" t="s">
        <v>10</v>
      </c>
      <c r="L23" s="46">
        <v>24</v>
      </c>
      <c r="M23" s="48">
        <v>0</v>
      </c>
      <c r="N23" s="46">
        <f t="shared" si="0"/>
        <v>24</v>
      </c>
      <c r="O23" s="18"/>
      <c r="P23" s="61"/>
      <c r="Q23" s="47"/>
      <c r="R23" s="48">
        <f t="shared" si="1"/>
        <v>0</v>
      </c>
      <c r="S23" s="47"/>
      <c r="T23" s="48">
        <f t="shared" si="2"/>
        <v>0</v>
      </c>
    </row>
    <row r="24" spans="6:20" s="43" customFormat="1" ht="12" outlineLevel="2">
      <c r="F24" s="16">
        <v>19</v>
      </c>
      <c r="G24" s="17" t="s">
        <v>4</v>
      </c>
      <c r="H24" s="44" t="s">
        <v>39</v>
      </c>
      <c r="I24" s="44"/>
      <c r="J24" s="45" t="s">
        <v>93</v>
      </c>
      <c r="K24" s="17" t="s">
        <v>10</v>
      </c>
      <c r="L24" s="46">
        <v>3</v>
      </c>
      <c r="M24" s="48">
        <v>0</v>
      </c>
      <c r="N24" s="46">
        <f t="shared" si="0"/>
        <v>3</v>
      </c>
      <c r="O24" s="18"/>
      <c r="P24" s="61"/>
      <c r="Q24" s="47"/>
      <c r="R24" s="48">
        <f t="shared" si="1"/>
        <v>0</v>
      </c>
      <c r="S24" s="47"/>
      <c r="T24" s="48">
        <f t="shared" si="2"/>
        <v>0</v>
      </c>
    </row>
    <row r="25" spans="6:20" s="43" customFormat="1" ht="24" outlineLevel="2">
      <c r="F25" s="16">
        <v>20</v>
      </c>
      <c r="G25" s="17" t="s">
        <v>4</v>
      </c>
      <c r="H25" s="44" t="s">
        <v>40</v>
      </c>
      <c r="I25" s="44"/>
      <c r="J25" s="45" t="s">
        <v>125</v>
      </c>
      <c r="K25" s="17" t="s">
        <v>7</v>
      </c>
      <c r="L25" s="46">
        <v>10.5</v>
      </c>
      <c r="M25" s="48">
        <v>0</v>
      </c>
      <c r="N25" s="46">
        <f t="shared" si="0"/>
        <v>10.5</v>
      </c>
      <c r="O25" s="18"/>
      <c r="P25" s="61"/>
      <c r="Q25" s="47"/>
      <c r="R25" s="48">
        <f t="shared" si="1"/>
        <v>0</v>
      </c>
      <c r="S25" s="47"/>
      <c r="T25" s="48">
        <f t="shared" si="2"/>
        <v>0</v>
      </c>
    </row>
    <row r="26" spans="6:20" s="43" customFormat="1" ht="12" outlineLevel="2">
      <c r="F26" s="16">
        <v>21</v>
      </c>
      <c r="G26" s="17" t="s">
        <v>4</v>
      </c>
      <c r="H26" s="44" t="s">
        <v>41</v>
      </c>
      <c r="I26" s="44"/>
      <c r="J26" s="45" t="s">
        <v>105</v>
      </c>
      <c r="K26" s="17" t="s">
        <v>6</v>
      </c>
      <c r="L26" s="46">
        <v>85.5</v>
      </c>
      <c r="M26" s="48">
        <v>0</v>
      </c>
      <c r="N26" s="46">
        <f t="shared" si="0"/>
        <v>85.5</v>
      </c>
      <c r="O26" s="18"/>
      <c r="P26" s="61"/>
      <c r="Q26" s="47"/>
      <c r="R26" s="48">
        <f t="shared" si="1"/>
        <v>0</v>
      </c>
      <c r="S26" s="47"/>
      <c r="T26" s="48">
        <f t="shared" si="2"/>
        <v>0</v>
      </c>
    </row>
    <row r="27" spans="6:20" s="43" customFormat="1" ht="12" outlineLevel="2">
      <c r="F27" s="16">
        <v>27</v>
      </c>
      <c r="G27" s="17" t="s">
        <v>0</v>
      </c>
      <c r="H27" s="44" t="s">
        <v>16</v>
      </c>
      <c r="I27" s="44"/>
      <c r="J27" s="45" t="s">
        <v>88</v>
      </c>
      <c r="K27" s="17" t="s">
        <v>2</v>
      </c>
      <c r="L27" s="46">
        <v>17.5</v>
      </c>
      <c r="M27" s="48">
        <v>0</v>
      </c>
      <c r="N27" s="46">
        <f t="shared" si="0"/>
        <v>17.5</v>
      </c>
      <c r="O27" s="18"/>
      <c r="P27" s="61"/>
      <c r="Q27" s="47">
        <v>1</v>
      </c>
      <c r="R27" s="48">
        <f t="shared" si="1"/>
        <v>17.5</v>
      </c>
      <c r="S27" s="47"/>
      <c r="T27" s="48">
        <f t="shared" si="2"/>
        <v>0</v>
      </c>
    </row>
    <row r="28" spans="6:20" s="50" customFormat="1" ht="12.75" customHeight="1" outlineLevel="2">
      <c r="F28" s="51"/>
      <c r="G28" s="49"/>
      <c r="H28" s="49"/>
      <c r="I28" s="49"/>
      <c r="J28" s="52"/>
      <c r="K28" s="49"/>
      <c r="L28" s="53"/>
      <c r="M28" s="54"/>
      <c r="N28" s="53"/>
      <c r="O28" s="54"/>
      <c r="P28" s="62"/>
      <c r="Q28" s="56"/>
      <c r="R28" s="54"/>
      <c r="S28" s="54"/>
      <c r="T28" s="54"/>
    </row>
    <row r="29" spans="6:20" s="35" customFormat="1" ht="16.5" customHeight="1" outlineLevel="1">
      <c r="F29" s="36"/>
      <c r="G29" s="6"/>
      <c r="H29" s="37"/>
      <c r="I29" s="37"/>
      <c r="J29" s="37" t="s">
        <v>68</v>
      </c>
      <c r="K29" s="6"/>
      <c r="L29" s="38"/>
      <c r="M29" s="39"/>
      <c r="N29" s="38"/>
      <c r="O29" s="39"/>
      <c r="P29" s="63"/>
      <c r="Q29" s="41"/>
      <c r="R29" s="42"/>
      <c r="S29" s="39"/>
      <c r="T29" s="42">
        <f>SUBTOTAL(9,T30:T31)</f>
        <v>0</v>
      </c>
    </row>
    <row r="30" spans="6:20" s="43" customFormat="1" ht="12" outlineLevel="2">
      <c r="F30" s="16">
        <v>22</v>
      </c>
      <c r="G30" s="17" t="s">
        <v>4</v>
      </c>
      <c r="H30" s="44" t="s">
        <v>42</v>
      </c>
      <c r="I30" s="44"/>
      <c r="J30" s="45" t="s">
        <v>103</v>
      </c>
      <c r="K30" s="17" t="s">
        <v>2</v>
      </c>
      <c r="L30" s="46">
        <v>0.24</v>
      </c>
      <c r="M30" s="48">
        <v>0</v>
      </c>
      <c r="N30" s="46">
        <f>L30*(1+M30/100)</f>
        <v>0.24</v>
      </c>
      <c r="O30" s="18"/>
      <c r="P30" s="61"/>
      <c r="Q30" s="47">
        <v>1.0502800000000001</v>
      </c>
      <c r="R30" s="48">
        <f>N30*Q30</f>
        <v>0.25206719999999999</v>
      </c>
      <c r="S30" s="47"/>
      <c r="T30" s="48">
        <f>N30*S30</f>
        <v>0</v>
      </c>
    </row>
    <row r="31" spans="6:20" s="50" customFormat="1" ht="12.75" customHeight="1" outlineLevel="2">
      <c r="F31" s="51"/>
      <c r="G31" s="49"/>
      <c r="H31" s="49"/>
      <c r="I31" s="49"/>
      <c r="J31" s="52"/>
      <c r="K31" s="49"/>
      <c r="L31" s="53"/>
      <c r="M31" s="54"/>
      <c r="N31" s="53"/>
      <c r="O31" s="54"/>
      <c r="P31" s="62"/>
      <c r="Q31" s="56"/>
      <c r="R31" s="54"/>
      <c r="S31" s="54"/>
      <c r="T31" s="54"/>
    </row>
    <row r="32" spans="6:20" s="35" customFormat="1" ht="16.5" customHeight="1" outlineLevel="1">
      <c r="F32" s="36"/>
      <c r="G32" s="6"/>
      <c r="H32" s="37"/>
      <c r="I32" s="37"/>
      <c r="J32" s="37" t="s">
        <v>78</v>
      </c>
      <c r="K32" s="6"/>
      <c r="L32" s="38"/>
      <c r="M32" s="39"/>
      <c r="N32" s="38"/>
      <c r="O32" s="39"/>
      <c r="P32" s="63"/>
      <c r="Q32" s="41"/>
      <c r="R32" s="42"/>
      <c r="S32" s="39"/>
      <c r="T32" s="42">
        <f>SUBTOTAL(9,T33:T37)</f>
        <v>0</v>
      </c>
    </row>
    <row r="33" spans="6:20" s="43" customFormat="1" ht="24" outlineLevel="2">
      <c r="F33" s="16">
        <v>23</v>
      </c>
      <c r="G33" s="17" t="s">
        <v>4</v>
      </c>
      <c r="H33" s="44" t="s">
        <v>43</v>
      </c>
      <c r="I33" s="44"/>
      <c r="J33" s="45" t="s">
        <v>126</v>
      </c>
      <c r="K33" s="17" t="s">
        <v>6</v>
      </c>
      <c r="L33" s="46">
        <v>32.700000000000003</v>
      </c>
      <c r="M33" s="48">
        <v>0</v>
      </c>
      <c r="N33" s="46">
        <f>L33*(1+M33/100)</f>
        <v>32.700000000000003</v>
      </c>
      <c r="O33" s="18"/>
      <c r="P33" s="61"/>
      <c r="Q33" s="47">
        <v>0.35186000000000001</v>
      </c>
      <c r="R33" s="48">
        <f>N33*Q33</f>
        <v>11.505822000000002</v>
      </c>
      <c r="S33" s="47"/>
      <c r="T33" s="48">
        <f>N33*S33</f>
        <v>0</v>
      </c>
    </row>
    <row r="34" spans="6:20" s="43" customFormat="1" ht="12" outlineLevel="2">
      <c r="F34" s="16">
        <v>24</v>
      </c>
      <c r="G34" s="17" t="s">
        <v>4</v>
      </c>
      <c r="H34" s="44" t="s">
        <v>44</v>
      </c>
      <c r="I34" s="44"/>
      <c r="J34" s="45" t="s">
        <v>114</v>
      </c>
      <c r="K34" s="17" t="s">
        <v>6</v>
      </c>
      <c r="L34" s="46">
        <v>51.5</v>
      </c>
      <c r="M34" s="48">
        <v>0</v>
      </c>
      <c r="N34" s="46">
        <f>L34*(1+M34/100)</f>
        <v>51.5</v>
      </c>
      <c r="O34" s="18"/>
      <c r="P34" s="61"/>
      <c r="Q34" s="47">
        <v>0.21251999999999999</v>
      </c>
      <c r="R34" s="48">
        <f>N34*Q34</f>
        <v>10.94478</v>
      </c>
      <c r="S34" s="47"/>
      <c r="T34" s="48">
        <f>N34*S34</f>
        <v>0</v>
      </c>
    </row>
    <row r="35" spans="6:20" s="43" customFormat="1" ht="12" outlineLevel="2">
      <c r="F35" s="16">
        <v>25</v>
      </c>
      <c r="G35" s="17" t="s">
        <v>4</v>
      </c>
      <c r="H35" s="44" t="s">
        <v>45</v>
      </c>
      <c r="I35" s="44"/>
      <c r="J35" s="45" t="s">
        <v>90</v>
      </c>
      <c r="K35" s="17" t="s">
        <v>7</v>
      </c>
      <c r="L35" s="46">
        <v>3.2</v>
      </c>
      <c r="M35" s="48">
        <v>0</v>
      </c>
      <c r="N35" s="46">
        <f>L35*(1+M35/100)</f>
        <v>3.2</v>
      </c>
      <c r="O35" s="18"/>
      <c r="P35" s="61"/>
      <c r="Q35" s="47">
        <v>2.29365</v>
      </c>
      <c r="R35" s="48">
        <f>N35*Q35</f>
        <v>7.3396800000000004</v>
      </c>
      <c r="S35" s="47"/>
      <c r="T35" s="48">
        <f>N35*S35</f>
        <v>0</v>
      </c>
    </row>
    <row r="36" spans="6:20" s="43" customFormat="1" ht="24" outlineLevel="2">
      <c r="F36" s="16">
        <v>26</v>
      </c>
      <c r="G36" s="17" t="s">
        <v>4</v>
      </c>
      <c r="H36" s="44" t="s">
        <v>46</v>
      </c>
      <c r="I36" s="44"/>
      <c r="J36" s="45" t="s">
        <v>118</v>
      </c>
      <c r="K36" s="17" t="s">
        <v>6</v>
      </c>
      <c r="L36" s="46">
        <v>32.700000000000003</v>
      </c>
      <c r="M36" s="48">
        <v>0</v>
      </c>
      <c r="N36" s="46">
        <f>L36*(1+M36/100)</f>
        <v>32.700000000000003</v>
      </c>
      <c r="O36" s="18"/>
      <c r="P36" s="61"/>
      <c r="Q36" s="47">
        <v>0.74356</v>
      </c>
      <c r="R36" s="48">
        <f>N36*Q36</f>
        <v>24.314412000000001</v>
      </c>
      <c r="S36" s="47"/>
      <c r="T36" s="48">
        <f>N36*S36</f>
        <v>0</v>
      </c>
    </row>
    <row r="37" spans="6:20" s="50" customFormat="1" ht="12.75" customHeight="1" outlineLevel="2">
      <c r="F37" s="51"/>
      <c r="G37" s="49"/>
      <c r="H37" s="49"/>
      <c r="I37" s="49"/>
      <c r="J37" s="52"/>
      <c r="K37" s="49"/>
      <c r="L37" s="53"/>
      <c r="M37" s="54"/>
      <c r="N37" s="53"/>
      <c r="O37" s="54"/>
      <c r="P37" s="62"/>
      <c r="Q37" s="56"/>
      <c r="R37" s="54"/>
      <c r="S37" s="54"/>
      <c r="T37" s="54"/>
    </row>
    <row r="38" spans="6:20" s="35" customFormat="1" ht="16.5" customHeight="1" outlineLevel="1">
      <c r="F38" s="36"/>
      <c r="G38" s="6"/>
      <c r="H38" s="37"/>
      <c r="I38" s="37"/>
      <c r="J38" s="37" t="s">
        <v>70</v>
      </c>
      <c r="K38" s="6"/>
      <c r="L38" s="38"/>
      <c r="M38" s="39"/>
      <c r="N38" s="38"/>
      <c r="O38" s="39"/>
      <c r="P38" s="63"/>
      <c r="Q38" s="41"/>
      <c r="R38" s="42"/>
      <c r="S38" s="39"/>
      <c r="T38" s="42">
        <f>SUBTOTAL(9,T39:T46)</f>
        <v>0</v>
      </c>
    </row>
    <row r="39" spans="6:20" s="43" customFormat="1" ht="12" outlineLevel="2">
      <c r="F39" s="16">
        <v>28</v>
      </c>
      <c r="G39" s="17" t="s">
        <v>4</v>
      </c>
      <c r="H39" s="44" t="s">
        <v>47</v>
      </c>
      <c r="I39" s="44"/>
      <c r="J39" s="45" t="s">
        <v>98</v>
      </c>
      <c r="K39" s="17" t="s">
        <v>6</v>
      </c>
      <c r="L39" s="46">
        <v>85.5</v>
      </c>
      <c r="M39" s="48">
        <v>0</v>
      </c>
      <c r="N39" s="46">
        <f t="shared" ref="N39:N45" si="3">L39*(1+M39/100)</f>
        <v>85.5</v>
      </c>
      <c r="O39" s="18"/>
      <c r="P39" s="61"/>
      <c r="Q39" s="47">
        <v>0.40481</v>
      </c>
      <c r="R39" s="48">
        <f t="shared" ref="R39:R45" si="4">N39*Q39</f>
        <v>34.611255</v>
      </c>
      <c r="S39" s="47"/>
      <c r="T39" s="48">
        <f t="shared" ref="T39:T45" si="5">N39*S39</f>
        <v>0</v>
      </c>
    </row>
    <row r="40" spans="6:20" s="43" customFormat="1" ht="12" outlineLevel="2">
      <c r="F40" s="16">
        <v>29</v>
      </c>
      <c r="G40" s="17" t="s">
        <v>4</v>
      </c>
      <c r="H40" s="44" t="s">
        <v>48</v>
      </c>
      <c r="I40" s="44"/>
      <c r="J40" s="45" t="s">
        <v>89</v>
      </c>
      <c r="K40" s="17" t="s">
        <v>6</v>
      </c>
      <c r="L40" s="46">
        <v>85.5</v>
      </c>
      <c r="M40" s="48">
        <v>0</v>
      </c>
      <c r="N40" s="46">
        <f t="shared" si="3"/>
        <v>85.5</v>
      </c>
      <c r="O40" s="18"/>
      <c r="P40" s="61"/>
      <c r="Q40" s="47">
        <v>0.46166000000000001</v>
      </c>
      <c r="R40" s="48">
        <f t="shared" si="4"/>
        <v>39.47193</v>
      </c>
      <c r="S40" s="47"/>
      <c r="T40" s="48">
        <f t="shared" si="5"/>
        <v>0</v>
      </c>
    </row>
    <row r="41" spans="6:20" s="43" customFormat="1" ht="12" outlineLevel="2">
      <c r="F41" s="16">
        <v>30</v>
      </c>
      <c r="G41" s="17" t="s">
        <v>4</v>
      </c>
      <c r="H41" s="44" t="s">
        <v>132</v>
      </c>
      <c r="I41" s="44"/>
      <c r="J41" s="45" t="s">
        <v>133</v>
      </c>
      <c r="K41" s="17" t="s">
        <v>6</v>
      </c>
      <c r="L41" s="46">
        <v>2725</v>
      </c>
      <c r="M41" s="48">
        <v>0</v>
      </c>
      <c r="N41" s="46">
        <f t="shared" si="3"/>
        <v>2725</v>
      </c>
      <c r="O41" s="18"/>
      <c r="P41" s="61"/>
      <c r="Q41" s="47">
        <v>0.21099999999999999</v>
      </c>
      <c r="R41" s="48">
        <f t="shared" si="4"/>
        <v>574.97500000000002</v>
      </c>
      <c r="S41" s="47"/>
      <c r="T41" s="48">
        <f t="shared" si="5"/>
        <v>0</v>
      </c>
    </row>
    <row r="42" spans="6:20" s="43" customFormat="1" ht="12" outlineLevel="2">
      <c r="F42" s="16">
        <v>31</v>
      </c>
      <c r="G42" s="17" t="s">
        <v>4</v>
      </c>
      <c r="H42" s="44" t="s">
        <v>49</v>
      </c>
      <c r="I42" s="44"/>
      <c r="J42" s="45" t="s">
        <v>91</v>
      </c>
      <c r="K42" s="17" t="s">
        <v>6</v>
      </c>
      <c r="L42" s="46">
        <v>564</v>
      </c>
      <c r="M42" s="48">
        <v>0</v>
      </c>
      <c r="N42" s="46">
        <f t="shared" si="3"/>
        <v>564</v>
      </c>
      <c r="O42" s="18"/>
      <c r="P42" s="61"/>
      <c r="Q42" s="47">
        <v>0.18776000000000001</v>
      </c>
      <c r="R42" s="48">
        <f t="shared" si="4"/>
        <v>105.89664</v>
      </c>
      <c r="S42" s="47"/>
      <c r="T42" s="48">
        <f t="shared" si="5"/>
        <v>0</v>
      </c>
    </row>
    <row r="43" spans="6:20" s="43" customFormat="1" ht="12" outlineLevel="2">
      <c r="F43" s="16">
        <v>32</v>
      </c>
      <c r="G43" s="17" t="s">
        <v>4</v>
      </c>
      <c r="H43" s="44" t="s">
        <v>50</v>
      </c>
      <c r="I43" s="44"/>
      <c r="J43" s="45" t="s">
        <v>113</v>
      </c>
      <c r="K43" s="17" t="s">
        <v>2</v>
      </c>
      <c r="L43" s="46">
        <v>28.2</v>
      </c>
      <c r="M43" s="48">
        <v>0</v>
      </c>
      <c r="N43" s="46">
        <f t="shared" si="3"/>
        <v>28.2</v>
      </c>
      <c r="O43" s="18"/>
      <c r="P43" s="61"/>
      <c r="Q43" s="47">
        <v>1</v>
      </c>
      <c r="R43" s="48">
        <f t="shared" si="4"/>
        <v>28.2</v>
      </c>
      <c r="S43" s="47"/>
      <c r="T43" s="48">
        <f t="shared" si="5"/>
        <v>0</v>
      </c>
    </row>
    <row r="44" spans="6:20" s="43" customFormat="1" ht="12" outlineLevel="2">
      <c r="F44" s="16">
        <v>33</v>
      </c>
      <c r="G44" s="17" t="s">
        <v>4</v>
      </c>
      <c r="H44" s="44" t="s">
        <v>51</v>
      </c>
      <c r="I44" s="44"/>
      <c r="J44" s="45" t="s">
        <v>110</v>
      </c>
      <c r="K44" s="17" t="s">
        <v>6</v>
      </c>
      <c r="L44" s="46">
        <v>2725</v>
      </c>
      <c r="M44" s="48">
        <v>0</v>
      </c>
      <c r="N44" s="46">
        <f t="shared" si="3"/>
        <v>2725</v>
      </c>
      <c r="O44" s="18"/>
      <c r="P44" s="61"/>
      <c r="Q44" s="47">
        <v>6.0999999999999997E-4</v>
      </c>
      <c r="R44" s="48">
        <f t="shared" si="4"/>
        <v>1.66225</v>
      </c>
      <c r="S44" s="47"/>
      <c r="T44" s="48">
        <f t="shared" si="5"/>
        <v>0</v>
      </c>
    </row>
    <row r="45" spans="6:20" s="43" customFormat="1" ht="12" outlineLevel="2">
      <c r="F45" s="16">
        <v>34</v>
      </c>
      <c r="G45" s="17" t="s">
        <v>4</v>
      </c>
      <c r="H45" s="44" t="s">
        <v>52</v>
      </c>
      <c r="I45" s="44"/>
      <c r="J45" s="45" t="s">
        <v>100</v>
      </c>
      <c r="K45" s="17" t="s">
        <v>6</v>
      </c>
      <c r="L45" s="46">
        <v>2635</v>
      </c>
      <c r="M45" s="48">
        <v>0</v>
      </c>
      <c r="N45" s="46">
        <f t="shared" si="3"/>
        <v>2635</v>
      </c>
      <c r="O45" s="18"/>
      <c r="P45" s="61"/>
      <c r="Q45" s="47">
        <v>0.10373</v>
      </c>
      <c r="R45" s="48">
        <f t="shared" si="4"/>
        <v>273.32855000000001</v>
      </c>
      <c r="S45" s="47"/>
      <c r="T45" s="48">
        <f t="shared" si="5"/>
        <v>0</v>
      </c>
    </row>
    <row r="46" spans="6:20" s="50" customFormat="1" ht="12.75" customHeight="1" outlineLevel="2">
      <c r="F46" s="51"/>
      <c r="G46" s="49"/>
      <c r="H46" s="49"/>
      <c r="I46" s="49"/>
      <c r="J46" s="52"/>
      <c r="K46" s="49"/>
      <c r="L46" s="53"/>
      <c r="M46" s="54"/>
      <c r="N46" s="53"/>
      <c r="O46" s="54"/>
      <c r="P46" s="62"/>
      <c r="Q46" s="56"/>
      <c r="R46" s="54"/>
      <c r="S46" s="54"/>
      <c r="T46" s="54"/>
    </row>
    <row r="47" spans="6:20" s="35" customFormat="1" ht="16.5" customHeight="1" outlineLevel="1">
      <c r="F47" s="36"/>
      <c r="G47" s="6"/>
      <c r="H47" s="37"/>
      <c r="I47" s="37"/>
      <c r="J47" s="37" t="s">
        <v>80</v>
      </c>
      <c r="K47" s="6"/>
      <c r="L47" s="38"/>
      <c r="M47" s="39"/>
      <c r="N47" s="38"/>
      <c r="O47" s="39"/>
      <c r="P47" s="63"/>
      <c r="Q47" s="41"/>
      <c r="R47" s="42"/>
      <c r="S47" s="39"/>
      <c r="T47" s="42"/>
    </row>
    <row r="48" spans="6:20" s="43" customFormat="1" ht="12" outlineLevel="2">
      <c r="F48" s="16">
        <v>35</v>
      </c>
      <c r="G48" s="17" t="s">
        <v>4</v>
      </c>
      <c r="H48" s="44" t="s">
        <v>53</v>
      </c>
      <c r="I48" s="44"/>
      <c r="J48" s="45" t="s">
        <v>116</v>
      </c>
      <c r="K48" s="17" t="s">
        <v>10</v>
      </c>
      <c r="L48" s="46">
        <v>2</v>
      </c>
      <c r="M48" s="48">
        <v>0</v>
      </c>
      <c r="N48" s="46">
        <f t="shared" ref="N48:N62" si="6">L48*(1+M48/100)</f>
        <v>2</v>
      </c>
      <c r="O48" s="18"/>
      <c r="P48" s="61"/>
      <c r="Q48" s="47">
        <v>5.8003900000000002</v>
      </c>
      <c r="R48" s="48">
        <f t="shared" ref="R48:R62" si="7">N48*Q48</f>
        <v>11.60078</v>
      </c>
      <c r="S48" s="47"/>
      <c r="T48" s="48">
        <f t="shared" ref="T48:T62" si="8">N48*S48</f>
        <v>0</v>
      </c>
    </row>
    <row r="49" spans="6:24" s="43" customFormat="1" ht="12" outlineLevel="2">
      <c r="F49" s="16">
        <v>36</v>
      </c>
      <c r="G49" s="17" t="s">
        <v>4</v>
      </c>
      <c r="H49" s="44" t="s">
        <v>54</v>
      </c>
      <c r="I49" s="44"/>
      <c r="J49" s="45" t="s">
        <v>117</v>
      </c>
      <c r="K49" s="17" t="s">
        <v>10</v>
      </c>
      <c r="L49" s="46">
        <v>2</v>
      </c>
      <c r="M49" s="48">
        <v>0</v>
      </c>
      <c r="N49" s="46">
        <f t="shared" si="6"/>
        <v>2</v>
      </c>
      <c r="O49" s="18"/>
      <c r="P49" s="61"/>
      <c r="Q49" s="47">
        <v>14.14974</v>
      </c>
      <c r="R49" s="48">
        <f t="shared" si="7"/>
        <v>28.299479999999999</v>
      </c>
      <c r="S49" s="47"/>
      <c r="T49" s="48">
        <f t="shared" si="8"/>
        <v>0</v>
      </c>
    </row>
    <row r="50" spans="6:24" s="43" customFormat="1" ht="12" outlineLevel="2">
      <c r="F50" s="16">
        <v>37</v>
      </c>
      <c r="G50" s="17" t="s">
        <v>4</v>
      </c>
      <c r="H50" s="44" t="s">
        <v>55</v>
      </c>
      <c r="I50" s="44"/>
      <c r="J50" s="45" t="s">
        <v>101</v>
      </c>
      <c r="K50" s="17" t="s">
        <v>1</v>
      </c>
      <c r="L50" s="46">
        <v>10</v>
      </c>
      <c r="M50" s="48">
        <v>0</v>
      </c>
      <c r="N50" s="46">
        <f t="shared" si="6"/>
        <v>10</v>
      </c>
      <c r="O50" s="18"/>
      <c r="P50" s="61"/>
      <c r="Q50" s="47">
        <v>0.61348000000000003</v>
      </c>
      <c r="R50" s="48">
        <f t="shared" si="7"/>
        <v>6.1348000000000003</v>
      </c>
      <c r="S50" s="47"/>
      <c r="T50" s="48">
        <f t="shared" si="8"/>
        <v>0</v>
      </c>
    </row>
    <row r="51" spans="6:24" s="43" customFormat="1" ht="12" outlineLevel="2">
      <c r="F51" s="16">
        <v>38</v>
      </c>
      <c r="G51" s="17" t="s">
        <v>4</v>
      </c>
      <c r="H51" s="44" t="s">
        <v>56</v>
      </c>
      <c r="I51" s="44"/>
      <c r="J51" s="45" t="s">
        <v>102</v>
      </c>
      <c r="K51" s="17" t="s">
        <v>1</v>
      </c>
      <c r="L51" s="46">
        <v>11</v>
      </c>
      <c r="M51" s="48">
        <v>0</v>
      </c>
      <c r="N51" s="46">
        <f t="shared" si="6"/>
        <v>11</v>
      </c>
      <c r="O51" s="18"/>
      <c r="P51" s="61"/>
      <c r="Q51" s="47">
        <v>0.88534999999999997</v>
      </c>
      <c r="R51" s="48">
        <f t="shared" si="7"/>
        <v>9.7388499999999993</v>
      </c>
      <c r="S51" s="47"/>
      <c r="T51" s="48">
        <f t="shared" si="8"/>
        <v>0</v>
      </c>
    </row>
    <row r="52" spans="6:24" s="43" customFormat="1" ht="12" outlineLevel="2">
      <c r="F52" s="16">
        <v>39</v>
      </c>
      <c r="G52" s="17" t="s">
        <v>4</v>
      </c>
      <c r="H52" s="44" t="s">
        <v>57</v>
      </c>
      <c r="I52" s="44"/>
      <c r="J52" s="45" t="s">
        <v>83</v>
      </c>
      <c r="K52" s="17" t="s">
        <v>7</v>
      </c>
      <c r="L52" s="46">
        <v>8.5</v>
      </c>
      <c r="M52" s="48">
        <v>0</v>
      </c>
      <c r="N52" s="46">
        <f t="shared" si="6"/>
        <v>8.5</v>
      </c>
      <c r="O52" s="18"/>
      <c r="P52" s="61"/>
      <c r="Q52" s="47">
        <v>2.2667199999999998</v>
      </c>
      <c r="R52" s="48">
        <f t="shared" si="7"/>
        <v>19.267119999999998</v>
      </c>
      <c r="S52" s="47"/>
      <c r="T52" s="48">
        <f t="shared" si="8"/>
        <v>0</v>
      </c>
    </row>
    <row r="53" spans="6:24" s="43" customFormat="1" ht="24" outlineLevel="2">
      <c r="F53" s="16">
        <v>40</v>
      </c>
      <c r="G53" s="17" t="s">
        <v>4</v>
      </c>
      <c r="H53" s="44" t="s">
        <v>58</v>
      </c>
      <c r="I53" s="44"/>
      <c r="J53" s="45" t="s">
        <v>123</v>
      </c>
      <c r="K53" s="17" t="s">
        <v>1</v>
      </c>
      <c r="L53" s="46">
        <v>30</v>
      </c>
      <c r="M53" s="48">
        <v>0</v>
      </c>
      <c r="N53" s="46">
        <f t="shared" si="6"/>
        <v>30</v>
      </c>
      <c r="O53" s="18"/>
      <c r="P53" s="61"/>
      <c r="Q53" s="47">
        <v>0.16375999999999999</v>
      </c>
      <c r="R53" s="48">
        <f t="shared" si="7"/>
        <v>4.9127999999999998</v>
      </c>
      <c r="S53" s="47"/>
      <c r="T53" s="48">
        <f t="shared" si="8"/>
        <v>0</v>
      </c>
    </row>
    <row r="54" spans="6:24" s="43" customFormat="1" ht="24" outlineLevel="2">
      <c r="F54" s="16">
        <v>41</v>
      </c>
      <c r="G54" s="17" t="s">
        <v>4</v>
      </c>
      <c r="H54" s="44" t="s">
        <v>59</v>
      </c>
      <c r="I54" s="44"/>
      <c r="J54" s="45" t="s">
        <v>124</v>
      </c>
      <c r="K54" s="17" t="s">
        <v>6</v>
      </c>
      <c r="L54" s="46">
        <v>2635</v>
      </c>
      <c r="M54" s="48">
        <v>0</v>
      </c>
      <c r="N54" s="46">
        <f t="shared" si="6"/>
        <v>2635</v>
      </c>
      <c r="O54" s="18"/>
      <c r="P54" s="61"/>
      <c r="Q54" s="47"/>
      <c r="R54" s="48">
        <f t="shared" si="7"/>
        <v>0</v>
      </c>
      <c r="S54" s="47"/>
      <c r="T54" s="48">
        <f t="shared" si="8"/>
        <v>0</v>
      </c>
    </row>
    <row r="55" spans="6:24" s="43" customFormat="1" ht="12" outlineLevel="2">
      <c r="F55" s="16">
        <v>42</v>
      </c>
      <c r="G55" s="17" t="s">
        <v>4</v>
      </c>
      <c r="H55" s="44" t="s">
        <v>61</v>
      </c>
      <c r="I55" s="44"/>
      <c r="J55" s="45" t="s">
        <v>82</v>
      </c>
      <c r="K55" s="17" t="s">
        <v>2</v>
      </c>
      <c r="L55" s="46">
        <v>71.099999999999994</v>
      </c>
      <c r="M55" s="48">
        <v>0</v>
      </c>
      <c r="N55" s="46">
        <f t="shared" si="6"/>
        <v>71.099999999999994</v>
      </c>
      <c r="O55" s="18"/>
      <c r="P55" s="61"/>
      <c r="Q55" s="47"/>
      <c r="R55" s="48">
        <f t="shared" si="7"/>
        <v>0</v>
      </c>
      <c r="S55" s="47"/>
      <c r="T55" s="48">
        <f t="shared" si="8"/>
        <v>0</v>
      </c>
    </row>
    <row r="56" spans="6:24" s="43" customFormat="1" ht="12" outlineLevel="2">
      <c r="F56" s="16">
        <v>43</v>
      </c>
      <c r="G56" s="17" t="s">
        <v>4</v>
      </c>
      <c r="H56" s="44" t="s">
        <v>62</v>
      </c>
      <c r="I56" s="44"/>
      <c r="J56" s="45" t="s">
        <v>109</v>
      </c>
      <c r="K56" s="17" t="s">
        <v>2</v>
      </c>
      <c r="L56" s="46">
        <v>284.39999999999998</v>
      </c>
      <c r="M56" s="48">
        <v>0</v>
      </c>
      <c r="N56" s="46">
        <f t="shared" si="6"/>
        <v>284.39999999999998</v>
      </c>
      <c r="O56" s="18"/>
      <c r="P56" s="61"/>
      <c r="Q56" s="47"/>
      <c r="R56" s="48">
        <f t="shared" si="7"/>
        <v>0</v>
      </c>
      <c r="S56" s="47"/>
      <c r="T56" s="48">
        <f t="shared" si="8"/>
        <v>0</v>
      </c>
    </row>
    <row r="57" spans="6:24" s="43" customFormat="1" ht="12" outlineLevel="2">
      <c r="F57" s="16">
        <v>44</v>
      </c>
      <c r="G57" s="17" t="s">
        <v>4</v>
      </c>
      <c r="H57" s="44" t="s">
        <v>63</v>
      </c>
      <c r="I57" s="44"/>
      <c r="J57" s="45" t="s">
        <v>108</v>
      </c>
      <c r="K57" s="17" t="s">
        <v>2</v>
      </c>
      <c r="L57" s="46">
        <v>71.099999999999994</v>
      </c>
      <c r="M57" s="48">
        <v>0</v>
      </c>
      <c r="N57" s="46">
        <f t="shared" si="6"/>
        <v>71.099999999999994</v>
      </c>
      <c r="O57" s="18"/>
      <c r="P57" s="61"/>
      <c r="Q57" s="47"/>
      <c r="R57" s="48">
        <f t="shared" si="7"/>
        <v>0</v>
      </c>
      <c r="S57" s="47"/>
      <c r="T57" s="48">
        <f t="shared" si="8"/>
        <v>0</v>
      </c>
      <c r="X57" s="58"/>
    </row>
    <row r="58" spans="6:24" s="43" customFormat="1" ht="12" outlineLevel="2">
      <c r="F58" s="16">
        <v>46</v>
      </c>
      <c r="G58" s="17" t="s">
        <v>4</v>
      </c>
      <c r="H58" s="44" t="s">
        <v>60</v>
      </c>
      <c r="I58" s="44"/>
      <c r="J58" s="45" t="s">
        <v>96</v>
      </c>
      <c r="K58" s="17" t="s">
        <v>6</v>
      </c>
      <c r="L58" s="46">
        <v>564</v>
      </c>
      <c r="M58" s="48">
        <v>0</v>
      </c>
      <c r="N58" s="46">
        <f t="shared" si="6"/>
        <v>564</v>
      </c>
      <c r="O58" s="18"/>
      <c r="P58" s="61"/>
      <c r="Q58" s="47"/>
      <c r="R58" s="48">
        <f t="shared" si="7"/>
        <v>0</v>
      </c>
      <c r="S58" s="47">
        <v>2.5999999999999999E-2</v>
      </c>
      <c r="T58" s="48">
        <f t="shared" si="8"/>
        <v>14.664</v>
      </c>
    </row>
    <row r="59" spans="6:24" s="43" customFormat="1" ht="12" outlineLevel="2">
      <c r="F59" s="16">
        <v>47</v>
      </c>
      <c r="G59" s="17" t="s">
        <v>0</v>
      </c>
      <c r="H59" s="44" t="s">
        <v>17</v>
      </c>
      <c r="I59" s="44"/>
      <c r="J59" s="45" t="s">
        <v>111</v>
      </c>
      <c r="K59" s="17" t="s">
        <v>10</v>
      </c>
      <c r="L59" s="46">
        <v>10</v>
      </c>
      <c r="M59" s="48">
        <v>0</v>
      </c>
      <c r="N59" s="46">
        <f t="shared" si="6"/>
        <v>10</v>
      </c>
      <c r="O59" s="18"/>
      <c r="P59" s="61"/>
      <c r="Q59" s="47">
        <v>0.33500000000000002</v>
      </c>
      <c r="R59" s="48">
        <f t="shared" si="7"/>
        <v>3.35</v>
      </c>
      <c r="S59" s="47"/>
      <c r="T59" s="48">
        <f t="shared" si="8"/>
        <v>0</v>
      </c>
    </row>
    <row r="60" spans="6:24" s="43" customFormat="1" ht="12" outlineLevel="2">
      <c r="F60" s="16">
        <v>48</v>
      </c>
      <c r="G60" s="17" t="s">
        <v>0</v>
      </c>
      <c r="H60" s="44" t="s">
        <v>18</v>
      </c>
      <c r="I60" s="44"/>
      <c r="J60" s="45" t="s">
        <v>112</v>
      </c>
      <c r="K60" s="17" t="s">
        <v>10</v>
      </c>
      <c r="L60" s="46">
        <v>11</v>
      </c>
      <c r="M60" s="48">
        <v>0</v>
      </c>
      <c r="N60" s="46">
        <f t="shared" si="6"/>
        <v>11</v>
      </c>
      <c r="O60" s="18"/>
      <c r="P60" s="61"/>
      <c r="Q60" s="47">
        <v>0.47</v>
      </c>
      <c r="R60" s="48">
        <f t="shared" si="7"/>
        <v>5.17</v>
      </c>
      <c r="S60" s="47"/>
      <c r="T60" s="48">
        <f t="shared" si="8"/>
        <v>0</v>
      </c>
    </row>
    <row r="61" spans="6:24" s="43" customFormat="1" ht="12" outlineLevel="2">
      <c r="F61" s="16">
        <v>49</v>
      </c>
      <c r="G61" s="17" t="s">
        <v>0</v>
      </c>
      <c r="H61" s="44" t="s">
        <v>19</v>
      </c>
      <c r="I61" s="44"/>
      <c r="J61" s="45" t="s">
        <v>87</v>
      </c>
      <c r="K61" s="17" t="s">
        <v>10</v>
      </c>
      <c r="L61" s="46">
        <v>91</v>
      </c>
      <c r="M61" s="48">
        <v>0</v>
      </c>
      <c r="N61" s="46">
        <f t="shared" si="6"/>
        <v>91</v>
      </c>
      <c r="O61" s="18"/>
      <c r="P61" s="61"/>
      <c r="Q61" s="47">
        <v>5.3999999999999999E-2</v>
      </c>
      <c r="R61" s="48">
        <f t="shared" si="7"/>
        <v>4.9139999999999997</v>
      </c>
      <c r="S61" s="47"/>
      <c r="T61" s="48">
        <f t="shared" si="8"/>
        <v>0</v>
      </c>
    </row>
    <row r="62" spans="6:24" s="43" customFormat="1" ht="12" outlineLevel="2">
      <c r="F62" s="16">
        <v>50</v>
      </c>
      <c r="G62" s="17" t="s">
        <v>4</v>
      </c>
      <c r="H62" s="44" t="s">
        <v>64</v>
      </c>
      <c r="I62" s="44"/>
      <c r="J62" s="45" t="s">
        <v>81</v>
      </c>
      <c r="K62" s="17" t="s">
        <v>2</v>
      </c>
      <c r="L62" s="46">
        <v>71.099999999999994</v>
      </c>
      <c r="M62" s="48">
        <v>0</v>
      </c>
      <c r="N62" s="46">
        <f t="shared" si="6"/>
        <v>71.099999999999994</v>
      </c>
      <c r="O62" s="18">
        <v>60</v>
      </c>
      <c r="P62" s="61">
        <f>N62*O62</f>
        <v>4266</v>
      </c>
      <c r="Q62" s="47"/>
      <c r="R62" s="48">
        <f t="shared" si="7"/>
        <v>0</v>
      </c>
      <c r="S62" s="47"/>
      <c r="T62" s="48">
        <f t="shared" si="8"/>
        <v>0</v>
      </c>
    </row>
    <row r="63" spans="6:24" s="50" customFormat="1" ht="12.75" customHeight="1" outlineLevel="2" thickBot="1">
      <c r="F63" s="51"/>
      <c r="G63" s="49"/>
      <c r="H63" s="49"/>
      <c r="I63" s="49"/>
      <c r="J63" s="52"/>
      <c r="K63" s="49"/>
      <c r="L63" s="53"/>
      <c r="M63" s="54"/>
      <c r="N63" s="53"/>
      <c r="O63" s="54"/>
      <c r="P63" s="55"/>
      <c r="Q63" s="56"/>
      <c r="R63" s="54"/>
      <c r="S63" s="54"/>
      <c r="T63" s="54"/>
    </row>
    <row r="64" spans="6:24" s="50" customFormat="1" ht="21" customHeight="1" outlineLevel="1" thickBot="1">
      <c r="F64" s="51"/>
      <c r="G64" s="49"/>
      <c r="H64" s="49"/>
      <c r="I64" s="49"/>
      <c r="J64" s="52"/>
      <c r="K64" s="49"/>
      <c r="L64" s="53"/>
      <c r="M64" s="54"/>
      <c r="N64" s="53"/>
      <c r="O64" s="59" t="s">
        <v>128</v>
      </c>
      <c r="P64" s="60"/>
      <c r="Q64" s="56"/>
      <c r="R64" s="54"/>
      <c r="S64" s="54"/>
      <c r="T64" s="54"/>
    </row>
    <row r="65" spans="6:20" s="50" customFormat="1" ht="12.75" customHeight="1">
      <c r="F65" s="51"/>
      <c r="G65" s="49"/>
      <c r="H65" s="49"/>
      <c r="I65" s="49"/>
      <c r="J65" s="52"/>
      <c r="K65" s="49"/>
      <c r="L65" s="53"/>
      <c r="M65" s="54"/>
      <c r="N65" s="53"/>
      <c r="P65" s="55"/>
      <c r="Q65" s="56"/>
      <c r="R65" s="54"/>
      <c r="S65" s="54"/>
      <c r="T65" s="54"/>
    </row>
    <row r="81" spans="15:15">
      <c r="O81" s="54" t="s">
        <v>129</v>
      </c>
    </row>
  </sheetData>
  <phoneticPr fontId="0" type="noConversion"/>
  <pageMargins left="0.39370078740157483" right="0.39370078740157483" top="0.59055118110236227" bottom="0.59055118110236227" header="0.39370078740157483" footer="0.39370078740157483"/>
  <pageSetup paperSize="9" scale="69" fitToHeight="9999" orientation="landscape" horizontalDpi="300" verticalDpi="300" r:id="rId1"/>
  <headerFooter alignWithMargins="0">
    <oddFooter>&amp;L&amp;8www.euroCALC.cz&amp;C&amp;8&amp;P z &amp;N&amp;R&amp;8&amp;D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6</vt:i4>
      </vt:variant>
    </vt:vector>
  </HeadingPairs>
  <TitlesOfParts>
    <vt:vector size="7" baseType="lpstr">
      <vt:lpstr>Zakazka</vt:lpstr>
      <vt:lpstr>__CENA__</vt:lpstr>
      <vt:lpstr>__MAIN__</vt:lpstr>
      <vt:lpstr>__T0__</vt:lpstr>
      <vt:lpstr>__T1__</vt:lpstr>
      <vt:lpstr>__T2__</vt:lpstr>
      <vt:lpstr>Zakazka!a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10001498</cp:lastModifiedBy>
  <cp:lastPrinted>2012-08-02T11:48:11Z</cp:lastPrinted>
  <dcterms:created xsi:type="dcterms:W3CDTF">2007-10-16T11:08:58Z</dcterms:created>
  <dcterms:modified xsi:type="dcterms:W3CDTF">2012-09-04T09:59:43Z</dcterms:modified>
</cp:coreProperties>
</file>