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4540" windowHeight="1348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list'!$G$2</definedName>
    <definedName name="MJ">'Krycí list'!$G$5</definedName>
    <definedName name="Mont">'Rekapitulace'!$H$13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'Položky'!$A$1:$G$194</definedName>
    <definedName name="_xlnm.Print_Area" localSheetId="1">'Rekapitulace'!$A$1:$I$27</definedName>
    <definedName name="PocetMJ">'Krycí list'!$G$6</definedName>
    <definedName name="Poznamka">'Krycí list'!$B$37</definedName>
    <definedName name="Projektant">'Krycí list'!$C$8</definedName>
    <definedName name="PSV">'Rekapitulace'!$F$13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<sst xmlns="http://schemas.openxmlformats.org/spreadsheetml/2006/main" count="536" uniqueCount="268">
  <si>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</si>
  <si>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</si>
  <si>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</si>
  <si>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</si>
  <si>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</si>
  <si>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</si>
  <si>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</si>
  <si>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</si>
  <si>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</si>
  <si>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</si>
  <si>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</si>
  <si>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</si>
  <si>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</si>
  <si>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</si>
  <si>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</si>
  <si>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</si>
  <si>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</si>
  <si>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</si>
  <si>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</si>
  <si>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</si>
  <si>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</si>
  <si>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</si>
  <si>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</si>
  <si>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</si>
  <si>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</si>
  <si>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</si>
  <si>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</si>
  <si>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</si>
  <si>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</si>
  <si>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</si>
  <si>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</si>
  <si>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</si>
  <si>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</si>
  <si>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</si>
  <si>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</si>
  <si>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</si>
  <si>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</si>
  <si>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</si>
  <si>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</si>
  <si>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</si>
  <si>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</si>
  <si>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</si>
  <si>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</si>
  <si>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</si>
  <si>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</si>
  <si>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</si>
  <si>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</si>
  <si>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</si>
  <si>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</si>
  <si>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</si>
  <si>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</si>
  <si>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</si>
  <si>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</si>
  <si>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</si>
  <si>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</si>
  <si>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</si>
  <si>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</si>
  <si>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</si>
  <si>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</si>
  <si>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</si>
  <si>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</si>
  <si>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</si>
  <si>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</si>
  <si>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</si>
  <si>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</si>
  <si>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</si>
  <si>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</si>
  <si>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</si>
  <si>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</si>
  <si>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</si>
  <si>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</si>
  <si>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</si>
  <si>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</si>
  <si>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</si>
  <si>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</si>
  <si>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</si>
  <si>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</si>
  <si>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</si>
  <si>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E030</t>
  </si>
  <si>
    <t>SPOLEČNÁ ZAŘÍZENÍ KPÚ MYSLKOVICE</t>
  </si>
  <si>
    <t>SO 101</t>
  </si>
  <si>
    <t>Účelová komunikace CHN9</t>
  </si>
  <si>
    <t>0</t>
  </si>
  <si>
    <t>Přípravné a pomocné práce</t>
  </si>
  <si>
    <t>123265</t>
  </si>
  <si>
    <t>Prostorové  vytýčení stavby komunikace odpovědným geodetem</t>
  </si>
  <si>
    <t>m</t>
  </si>
  <si>
    <t>123699</t>
  </si>
  <si>
    <t>Geometrický plán komunikace-geodetické zaměření ke kolaudaci</t>
  </si>
  <si>
    <t>kompl.</t>
  </si>
  <si>
    <t>001000001T00</t>
  </si>
  <si>
    <t>Vytýčení stáv.podzemních inženýrských sítí kabely el.NN,metalický kabel O2,kabel KAO  a pod.</t>
  </si>
  <si>
    <t>162207112R00</t>
  </si>
  <si>
    <t>Vodorovné přemístění výkopku hor. 1-4 do 100 m z deponie ornice na místo rozprostření</t>
  </si>
  <si>
    <t>m3</t>
  </si>
  <si>
    <t>stan.0-0,0218:22*0,7*0,1</t>
  </si>
  <si>
    <t>22*0,5*0,1</t>
  </si>
  <si>
    <t>5*0,5*2*0,1</t>
  </si>
  <si>
    <t>stan. 0,0218-0,12099:99,19*0,9*0,1</t>
  </si>
  <si>
    <t>99,19*0,5*0,1</t>
  </si>
  <si>
    <t>111201101R00</t>
  </si>
  <si>
    <t xml:space="preserve">Odstranění křovin i s kořeny na ploše do 1000 m2 </t>
  </si>
  <si>
    <t>m2</t>
  </si>
  <si>
    <t>výměra je odhadnuta:400</t>
  </si>
  <si>
    <t>111201401R00</t>
  </si>
  <si>
    <t xml:space="preserve">Spálení křovin a stromů o průměru do 100 mm </t>
  </si>
  <si>
    <t>111201501R00</t>
  </si>
  <si>
    <t xml:space="preserve">Spálení větví stromů o průměru nad 100 mm </t>
  </si>
  <si>
    <t>kus</t>
  </si>
  <si>
    <t>6*4</t>
  </si>
  <si>
    <t>112101101R00</t>
  </si>
  <si>
    <t xml:space="preserve">Kácení stromů listnatých o průměru kmene 10-30 cm </t>
  </si>
  <si>
    <t>112201101R00</t>
  </si>
  <si>
    <t xml:space="preserve">Odstranění pařezů pod úrovní, o průměru 10 - 30 cm </t>
  </si>
  <si>
    <t>121101102R00</t>
  </si>
  <si>
    <t xml:space="preserve">Sejmutí ornice s přemístěním přes 50 do 100 m </t>
  </si>
  <si>
    <t>130*6,77*0,2</t>
  </si>
  <si>
    <t>122101401R00</t>
  </si>
  <si>
    <t>Vykopávky v zemníku v hor. 2 do 100 m3 deponie ornice</t>
  </si>
  <si>
    <t>122201401R00</t>
  </si>
  <si>
    <t>Vykopávky v zemníku v hor. 3 do 100 m3 pro zásyp okolo komunikace</t>
  </si>
  <si>
    <t>stan.0-0,0218:22*0,3*0,1</t>
  </si>
  <si>
    <t>stan. 0,0218-0,12099:99,19*0,35*0,1</t>
  </si>
  <si>
    <t>99,19*0,2*0,2/2</t>
  </si>
  <si>
    <t>122202201R00</t>
  </si>
  <si>
    <t xml:space="preserve">Odkopávky pro silnice v hor. 3 do 100 m3 </t>
  </si>
  <si>
    <t>62*6,77*0,1</t>
  </si>
  <si>
    <t>45*6,77*0,1</t>
  </si>
  <si>
    <t>15,5*5,9*0,1</t>
  </si>
  <si>
    <t>9*2,5*0,1*6</t>
  </si>
  <si>
    <t>9*5*0,1</t>
  </si>
  <si>
    <t>6*6/2*0,1*2</t>
  </si>
  <si>
    <t>122202209R00</t>
  </si>
  <si>
    <t xml:space="preserve">Příplatek za lepivost - odkop. pro silnice v hor.3 </t>
  </si>
  <si>
    <t>124203101R00</t>
  </si>
  <si>
    <t xml:space="preserve">Vykopávky pro koryta vodotečí v hor. 3 do 1000 m3 </t>
  </si>
  <si>
    <t>příkop odvodňovací:(62+38)*((0,9+0,32)*0,26/2)</t>
  </si>
  <si>
    <t>124203109R00</t>
  </si>
  <si>
    <t xml:space="preserve">Příplatek za lepivost - výkop vodotečí v hor.3 </t>
  </si>
  <si>
    <t>131201101R00</t>
  </si>
  <si>
    <t xml:space="preserve">Hloubení nezapažených jam v hor.3 do 100 m3 </t>
  </si>
  <si>
    <t>VSAKOVACÍ JÍMKA:5*2,5*3</t>
  </si>
  <si>
    <t>131201109R00</t>
  </si>
  <si>
    <t xml:space="preserve">Příplatek za lepivost - hloubení nezap.jam v hor.3 </t>
  </si>
  <si>
    <t>132201101R00</t>
  </si>
  <si>
    <t xml:space="preserve">Hloubení rýh šířky do 60 cm v hor.3 do 100 m3 </t>
  </si>
  <si>
    <t>pro drenáž:120,99*0,4*0,3</t>
  </si>
  <si>
    <t>132201109R00</t>
  </si>
  <si>
    <t xml:space="preserve">Příplatek za lepivost - hloubení rýh 60 cm v hor.3 </t>
  </si>
  <si>
    <t xml:space="preserve">Vodorovné přemístění výkopku hor. 1-4 do 100 m </t>
  </si>
  <si>
    <t>z komunikace :62*6,77*0,1</t>
  </si>
  <si>
    <t>........................................................:</t>
  </si>
  <si>
    <t>z příkopu  odvodňovacího:(62+38)*((0,9+0,32)*0,26/2)</t>
  </si>
  <si>
    <t>zpět pro zásyp okolo komunikace:</t>
  </si>
  <si>
    <t>ze VSAKOVACÍ JÍMKY:5*2,5*3</t>
  </si>
  <si>
    <t>---------------------------------------------------------:</t>
  </si>
  <si>
    <t>171201201R00</t>
  </si>
  <si>
    <t xml:space="preserve">Uložení sypaniny na skládku </t>
  </si>
  <si>
    <t>z příkopo  odvodňovacího:(62+38)*((0,9+0,32)*0,26/2)</t>
  </si>
  <si>
    <t>174101101R00</t>
  </si>
  <si>
    <t xml:space="preserve">Zásyp jam, rýh, šachet se zhutněním </t>
  </si>
  <si>
    <t>174105111R00</t>
  </si>
  <si>
    <t>Zásyp sypaninou se zhutněním vsakovací jímka</t>
  </si>
  <si>
    <t>VSAKOVACÍ JÍMKA:5*2,5*2,5</t>
  </si>
  <si>
    <t>180402113R00</t>
  </si>
  <si>
    <t xml:space="preserve">Založení trávníku parkového výsevem svah do 1:1 </t>
  </si>
  <si>
    <t>stan.0-0,0218:22*0,7</t>
  </si>
  <si>
    <t>22*0,5</t>
  </si>
  <si>
    <t>5*0,5*2</t>
  </si>
  <si>
    <t>stan. 0,0218-0,12099:99,19*0,9</t>
  </si>
  <si>
    <t>99,19*0,5</t>
  </si>
  <si>
    <t>181101102R00</t>
  </si>
  <si>
    <t xml:space="preserve">Úprava pláně v zářezech v hor. 1-4, se zhutněním </t>
  </si>
  <si>
    <t>62*6,77</t>
  </si>
  <si>
    <t>45*6,77</t>
  </si>
  <si>
    <t>15,5*5,9</t>
  </si>
  <si>
    <t>9*2,5*6</t>
  </si>
  <si>
    <t>9*5</t>
  </si>
  <si>
    <t>6*6/2*2</t>
  </si>
  <si>
    <t>182201101R00</t>
  </si>
  <si>
    <t xml:space="preserve">Svahování násypů </t>
  </si>
  <si>
    <t>182301121R00</t>
  </si>
  <si>
    <t xml:space="preserve">Rozprostření ornice, svah, tl. do 10 cm, do 500 m2 </t>
  </si>
  <si>
    <t>212755123T00</t>
  </si>
  <si>
    <t xml:space="preserve">Drenáže z flexibilních trubek DN 150 mm </t>
  </si>
  <si>
    <t>220000001T00</t>
  </si>
  <si>
    <t xml:space="preserve">Zkoušky únosnosti podloží </t>
  </si>
  <si>
    <t>00572400</t>
  </si>
  <si>
    <t>Směs travní parková I. běžná zátěž PROFI</t>
  </si>
  <si>
    <t>kg</t>
  </si>
  <si>
    <t>20</t>
  </si>
  <si>
    <t>58344154</t>
  </si>
  <si>
    <t>Štěrkodrtě dodávka pro vsakovací jímku</t>
  </si>
  <si>
    <t>T</t>
  </si>
  <si>
    <t>VSAKOVACÍ JÍMKA:5*2,5*2,5*1,7</t>
  </si>
  <si>
    <t>215</t>
  </si>
  <si>
    <t>Drenáže</t>
  </si>
  <si>
    <t>212531111R00</t>
  </si>
  <si>
    <t xml:space="preserve">Výplň odvodňov. trativodů kam. hrubě drcen. 63 mm </t>
  </si>
  <si>
    <t>122</t>
  </si>
  <si>
    <t>212971110R00</t>
  </si>
  <si>
    <t xml:space="preserve">Opláštění trativodů z geotext., do sklonu 1:2,5 </t>
  </si>
  <si>
    <t>122*3,14*0,15</t>
  </si>
  <si>
    <t>69366197</t>
  </si>
  <si>
    <t>Geotextilie  dodávka</t>
  </si>
  <si>
    <t>122*3,14*0,15*1,15</t>
  </si>
  <si>
    <t>5</t>
  </si>
  <si>
    <t>Komunikace</t>
  </si>
  <si>
    <t>289971221R00</t>
  </si>
  <si>
    <t xml:space="preserve">Zřízení vrstvy z geotext. sklon do 1:2,5 š.do 3 m </t>
  </si>
  <si>
    <t>příkop odvodňovací:(62+38)*(1,2+0,3+0,7)</t>
  </si>
  <si>
    <t>561411111R00</t>
  </si>
  <si>
    <t>Sanace podloží směsným hydryulickým pojivem např.DOROSOL C</t>
  </si>
  <si>
    <t>564761111R00</t>
  </si>
  <si>
    <t>Podklad z kameniva drceného vel.32-63 mm,tl. 20 cm vibrovaný</t>
  </si>
  <si>
    <t>stan.0-0,0218:22*4,7</t>
  </si>
  <si>
    <t>stan. 0,0218-0,12099:99,19*4,7</t>
  </si>
  <si>
    <t>564861111R00</t>
  </si>
  <si>
    <t xml:space="preserve">Podklad ze štěrkodrti po zhutnění tloušťky 20 cm </t>
  </si>
  <si>
    <t>stan.0-0,0218:22*5,92</t>
  </si>
  <si>
    <t>stan. 0,0218-0,12099:99,19*5,5</t>
  </si>
  <si>
    <t>565171211R00</t>
  </si>
  <si>
    <t>Podklad kamen. obal.asfaltem tř.1 nad 3 m,tl.10 cm OKS II</t>
  </si>
  <si>
    <t>stan.0-0,0218:22*3,5</t>
  </si>
  <si>
    <t>stan. 0,0218-0,12099:99,19*3,5</t>
  </si>
  <si>
    <t>569751111R00</t>
  </si>
  <si>
    <t xml:space="preserve">Zpevnění krajnic kamenivem drceným tl. 15 cm </t>
  </si>
  <si>
    <t>stan.0-0,0218:22*0,5*2</t>
  </si>
  <si>
    <t>stan. 0,0218-0,12099:99,19*0,5*2</t>
  </si>
  <si>
    <t>577144321U00</t>
  </si>
  <si>
    <t xml:space="preserve">Asfaltový  beton ABS III tl 50mm &gt;3m </t>
  </si>
  <si>
    <t>693660216</t>
  </si>
  <si>
    <t>Kokosová síť  700g/m2</t>
  </si>
  <si>
    <t>příkop odvodňovací:(62+38)*(1,2+0,3+0,7)*1,15</t>
  </si>
  <si>
    <t>91</t>
  </si>
  <si>
    <t>Doplňující práce na komunikaci</t>
  </si>
  <si>
    <t>912569</t>
  </si>
  <si>
    <t xml:space="preserve">Montáž a demontáž dočasných dopravních značek </t>
  </si>
  <si>
    <t>6</t>
  </si>
  <si>
    <t>912221111U00</t>
  </si>
  <si>
    <t xml:space="preserve">Mtž  směrového  sloupku  silniční </t>
  </si>
  <si>
    <t>2</t>
  </si>
  <si>
    <t>914001111R00</t>
  </si>
  <si>
    <t xml:space="preserve">Montáž svislých dopr.značek na sloupky, konzoly </t>
  </si>
  <si>
    <t>40444999.A</t>
  </si>
  <si>
    <t>Značka uprav přednost P6 700  fólie tř1, EG 7letá</t>
  </si>
  <si>
    <t>40445920</t>
  </si>
  <si>
    <t>Stojan k silničním dopravním značkám jednoduchý</t>
  </si>
  <si>
    <t>40445962.A</t>
  </si>
  <si>
    <t>Dopravní příslušenství, patka AL 4 ks kot šroubů</t>
  </si>
  <si>
    <t>56288950</t>
  </si>
  <si>
    <t>Sloupek silniční směrový  červený</t>
  </si>
  <si>
    <t>99</t>
  </si>
  <si>
    <t>Staveništní přesun hmot</t>
  </si>
  <si>
    <t>998225111R00</t>
  </si>
  <si>
    <t xml:space="preserve">Přesun hmot, pozemní komunikace, kryt živičný </t>
  </si>
  <si>
    <t>t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</si>
  <si>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</si>
  <si>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</si>
  <si>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</si>
  <si>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</si>
  <si>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</si>
  <si>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</si>
  <si>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</si>
  <si>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</si>
  <si>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Česká republika -ministerstvo zemědělství</t>
  </si>
  <si>
    <t>E-PROJEKT Ing.Miloslav Bílek</t>
  </si>
  <si>
    <t>ZADÁVACÍ DOKUMENTACE - výkaz výměr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</si>
</sst>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9" fillId="23" borderId="6" applyNumberFormat="0" applyFont="0" applyAlignment="0" applyProtection="0"/>
    <xf numFmtId="9" fontId="39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49" fontId="22" fillId="33" borderId="13" xfId="0" applyNumberFormat="1" applyFont="1" applyFill="1" applyBorder="1" applyAlignment="1">
      <alignment horizontal="left"/>
    </xf>
    <xf numFmtId="49" fontId="21" fillId="33" borderId="12" xfId="0" applyNumberFormat="1" applyFont="1" applyFill="1" applyBorder="1" applyAlignment="1">
      <alignment horizontal="centerContinuous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49" fontId="20" fillId="33" borderId="18" xfId="0" applyNumberFormat="1" applyFont="1" applyFill="1" applyBorder="1" applyAlignment="1">
      <alignment/>
    </xf>
    <xf numFmtId="49" fontId="19" fillId="33" borderId="18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/>
    </xf>
    <xf numFmtId="49" fontId="19" fillId="33" borderId="0" xfId="0" applyNumberFormat="1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49" fontId="20" fillId="0" borderId="54" xfId="46" applyNumberFormat="1" applyFont="1" applyBorder="1">
      <alignment/>
      <protection/>
    </xf>
    <xf numFmtId="49" fontId="19" fillId="0" borderId="54" xfId="46" applyNumberFormat="1" applyFont="1" applyBorder="1">
      <alignment/>
      <protection/>
    </xf>
    <xf numFmtId="49" fontId="19" fillId="0" borderId="54" xfId="46" applyNumberFormat="1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49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49" fontId="20" fillId="0" borderId="59" xfId="46" applyNumberFormat="1" applyFont="1" applyBorder="1">
      <alignment/>
      <protection/>
    </xf>
    <xf numFmtId="49" fontId="19" fillId="0" borderId="59" xfId="46" applyNumberFormat="1" applyFont="1" applyBorder="1">
      <alignment/>
      <protection/>
    </xf>
    <xf numFmtId="49" fontId="19" fillId="0" borderId="59" xfId="46" applyNumberFormat="1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19" fillId="0" borderId="54" xfId="46" applyFont="1" applyBorder="1">
      <alignment/>
      <protection/>
    </xf>
    <xf numFmtId="0" fontId="21" fillId="0" borderId="55" xfId="46" applyFont="1" applyBorder="1" applyAlignment="1">
      <alignment horizontal="right"/>
      <protection/>
    </xf>
    <xf numFmtId="49" fontId="19" fillId="0" borderId="54" xfId="46" applyNumberFormat="1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59" xfId="46" applyFont="1" applyBorder="1">
      <alignment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31" fillId="0" borderId="0" xfId="46" applyFont="1">
      <alignment/>
      <protection/>
    </xf>
    <xf numFmtId="0" fontId="21" fillId="0" borderId="66" xfId="46" applyFont="1" applyBorder="1" applyAlignment="1">
      <alignment horizontal="center"/>
      <protection/>
    </xf>
    <xf numFmtId="0" fontId="33" fillId="0" borderId="0" xfId="46" applyFont="1" applyAlignment="1">
      <alignment wrapText="1"/>
      <protection/>
    </xf>
    <xf numFmtId="49" fontId="21" fillId="0" borderId="66" xfId="46" applyNumberFormat="1" applyFont="1" applyBorder="1" applyAlignment="1">
      <alignment horizontal="right"/>
      <protection/>
    </xf>
    <xf numFmtId="49" fontId="34" fillId="34" borderId="68" xfId="46" applyNumberFormat="1" applyFont="1" applyFill="1" applyBorder="1" applyAlignment="1">
      <alignment horizontal="left" wrapText="1"/>
      <protection/>
    </xf>
    <xf numFmtId="49" fontId="35" fillId="0" borderId="69" xfId="0" applyNumberFormat="1" applyFont="1" applyBorder="1" applyAlignment="1">
      <alignment horizontal="left" wrapText="1"/>
    </xf>
    <xf numFmtId="4" fontId="34" fillId="34" borderId="70" xfId="46" applyNumberFormat="1" applyFont="1" applyFill="1" applyBorder="1" applyAlignment="1">
      <alignment horizontal="right" wrapText="1"/>
      <protection/>
    </xf>
    <xf numFmtId="0" fontId="34" fillId="34" borderId="43" xfId="46" applyFont="1" applyFill="1" applyBorder="1" applyAlignment="1">
      <alignment horizontal="left" wrapText="1"/>
      <protection/>
    </xf>
    <xf numFmtId="0" fontId="34" fillId="0" borderId="22" xfId="0" applyFont="1" applyBorder="1" applyAlignment="1">
      <alignment horizontal="right"/>
    </xf>
    <xf numFmtId="0" fontId="19" fillId="33" borderId="19" xfId="46" applyFont="1" applyFill="1" applyBorder="1" applyAlignment="1">
      <alignment horizontal="center"/>
      <protection/>
    </xf>
    <xf numFmtId="49" fontId="36" fillId="33" borderId="19" xfId="46" applyNumberFormat="1" applyFont="1" applyFill="1" applyBorder="1" applyAlignment="1">
      <alignment horizontal="left"/>
      <protection/>
    </xf>
    <xf numFmtId="0" fontId="36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7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8" fillId="0" borderId="0" xfId="46" applyFont="1" applyBorder="1">
      <alignment/>
      <protection/>
    </xf>
    <xf numFmtId="3" fontId="38" fillId="0" borderId="0" xfId="46" applyNumberFormat="1" applyFont="1" applyBorder="1" applyAlignment="1">
      <alignment horizontal="right"/>
      <protection/>
    </xf>
    <xf numFmtId="4" fontId="38" fillId="0" borderId="0" xfId="46" applyNumberFormat="1" applyFont="1" applyBorder="1">
      <alignment/>
      <protection/>
    </xf>
    <xf numFmtId="0" fontId="37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71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C12" sqref="C12:E1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0</v>
      </c>
      <c r="D2" s="5">
        <f>Rekapitulace!G2</f>
        <v>0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80</v>
      </c>
      <c r="B5" s="18"/>
      <c r="C5" s="19" t="s">
        <v>81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78</v>
      </c>
      <c r="B7" s="25"/>
      <c r="C7" s="26" t="s">
        <v>79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 t="s">
        <v>266</v>
      </c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 t="str">
        <f>Projektant</f>
        <v>E-PROJEKT Ing.Miloslav Bílek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 t="s">
        <v>265</v>
      </c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 t="s">
        <v>267</v>
      </c>
      <c r="D11" s="30"/>
      <c r="E11" s="30"/>
      <c r="F11" s="41" t="s">
        <v>16</v>
      </c>
      <c r="G11" s="42"/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75" customHeight="1">
      <c r="A15" s="57"/>
      <c r="B15" s="58" t="s">
        <v>22</v>
      </c>
      <c r="C15" s="59">
        <f>HSV</f>
        <v>0</v>
      </c>
      <c r="D15" s="60" t="str">
        <f>Rekapitulace!A18</f>
        <v>Ztížené výrobní podmínky</v>
      </c>
      <c r="E15" s="61"/>
      <c r="F15" s="62"/>
      <c r="G15" s="59">
        <f>Rekapitulace!I18</f>
        <v>0</v>
      </c>
    </row>
    <row r="16" spans="1:7" ht="15.75" customHeight="1">
      <c r="A16" s="57" t="s">
        <v>23</v>
      </c>
      <c r="B16" s="58" t="s">
        <v>24</v>
      </c>
      <c r="C16" s="59">
        <f>PSV</f>
        <v>0</v>
      </c>
      <c r="D16" s="9" t="str">
        <f>Rekapitulace!A19</f>
        <v>Oborová přirážka</v>
      </c>
      <c r="E16" s="63"/>
      <c r="F16" s="64"/>
      <c r="G16" s="59">
        <f>Rekapitulace!I19</f>
        <v>0</v>
      </c>
    </row>
    <row r="17" spans="1:7" ht="15.75" customHeight="1">
      <c r="A17" s="57" t="s">
        <v>25</v>
      </c>
      <c r="B17" s="58" t="s">
        <v>26</v>
      </c>
      <c r="C17" s="59">
        <f>Mont</f>
        <v>0</v>
      </c>
      <c r="D17" s="9" t="str">
        <f>Rekapitulace!A20</f>
        <v>Přesun stavebních kapacit</v>
      </c>
      <c r="E17" s="63"/>
      <c r="F17" s="64"/>
      <c r="G17" s="59">
        <f>Rekapitulace!I20</f>
        <v>0</v>
      </c>
    </row>
    <row r="18" spans="1:7" ht="15.75" customHeight="1">
      <c r="A18" s="65" t="s">
        <v>27</v>
      </c>
      <c r="B18" s="66" t="s">
        <v>28</v>
      </c>
      <c r="C18" s="59">
        <f>Dodavka</f>
        <v>0</v>
      </c>
      <c r="D18" s="9" t="str">
        <f>Rekapitulace!A21</f>
        <v>Mimostaveništní doprava</v>
      </c>
      <c r="E18" s="63"/>
      <c r="F18" s="64"/>
      <c r="G18" s="59">
        <f>Rekapitulace!I21</f>
        <v>0</v>
      </c>
    </row>
    <row r="19" spans="1:7" ht="15.75" customHeight="1">
      <c r="A19" s="67" t="s">
        <v>29</v>
      </c>
      <c r="B19" s="58"/>
      <c r="C19" s="59">
        <f>SUM(C15:C18)</f>
        <v>0</v>
      </c>
      <c r="D19" s="9" t="str">
        <f>Rekapitulace!A22</f>
        <v>Zařízení staveniště</v>
      </c>
      <c r="E19" s="63"/>
      <c r="F19" s="64"/>
      <c r="G19" s="59">
        <f>Rekapitulace!I22</f>
        <v>0</v>
      </c>
    </row>
    <row r="20" spans="1:7" ht="15.75" customHeight="1">
      <c r="A20" s="67"/>
      <c r="B20" s="58"/>
      <c r="C20" s="59"/>
      <c r="D20" s="9" t="str">
        <f>Rekapitulace!A23</f>
        <v>Provoz investora</v>
      </c>
      <c r="E20" s="63"/>
      <c r="F20" s="64"/>
      <c r="G20" s="59">
        <f>Rekapitulace!I23</f>
        <v>0</v>
      </c>
    </row>
    <row r="21" spans="1:7" ht="15.75" customHeight="1">
      <c r="A21" s="67" t="s">
        <v>30</v>
      </c>
      <c r="B21" s="58"/>
      <c r="C21" s="59">
        <f>HZS</f>
        <v>0</v>
      </c>
      <c r="D21" s="9" t="str">
        <f>Rekapitulace!A24</f>
        <v>Kompletační činnost (IČD)</v>
      </c>
      <c r="E21" s="63"/>
      <c r="F21" s="64"/>
      <c r="G21" s="59">
        <f>Rekapitulace!I24</f>
        <v>0</v>
      </c>
    </row>
    <row r="22" spans="1:7" ht="15.7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20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20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7"/>
  <sheetViews>
    <sheetView zoomScalePageLayoutView="0" workbookViewId="0" topLeftCell="A1">
      <selection activeCell="H26" sqref="H26:I2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E030 SPOLEČNÁ ZAŘÍZENÍ KPÚ MYSLKOVICE</v>
      </c>
      <c r="D1" s="111"/>
      <c r="E1" s="112"/>
      <c r="F1" s="111"/>
      <c r="G1" s="113" t="s">
        <v>49</v>
      </c>
      <c r="H1" s="114"/>
      <c r="I1" s="115"/>
    </row>
    <row r="2" spans="1:9" ht="13.5" thickBot="1">
      <c r="A2" s="116" t="s">
        <v>50</v>
      </c>
      <c r="B2" s="117"/>
      <c r="C2" s="118" t="str">
        <f>CONCATENATE(cisloobjektu," ",nazevobjektu)</f>
        <v>SO 101 Účelová komunikace CHN9</v>
      </c>
      <c r="D2" s="119"/>
      <c r="E2" s="120"/>
      <c r="F2" s="119"/>
      <c r="G2" s="121"/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27" t="str">
        <f>Položky!B7</f>
        <v>0</v>
      </c>
      <c r="B7" s="133" t="str">
        <f>Položky!C7</f>
        <v>Přípravné a pomocné práce</v>
      </c>
      <c r="C7" s="69"/>
      <c r="D7" s="134"/>
      <c r="E7" s="228">
        <f>Položky!BA11</f>
        <v>0</v>
      </c>
      <c r="F7" s="229">
        <f>Položky!BB11</f>
        <v>0</v>
      </c>
      <c r="G7" s="229">
        <f>Položky!BC11</f>
        <v>0</v>
      </c>
      <c r="H7" s="229">
        <f>Položky!BD11</f>
        <v>0</v>
      </c>
      <c r="I7" s="230">
        <f>Položky!BE11</f>
        <v>0</v>
      </c>
    </row>
    <row r="8" spans="1:9" s="37" customFormat="1" ht="12.75">
      <c r="A8" s="227" t="str">
        <f>Položky!B12</f>
        <v>1</v>
      </c>
      <c r="B8" s="133" t="str">
        <f>Položky!C12</f>
        <v>Zemní práce</v>
      </c>
      <c r="C8" s="69"/>
      <c r="D8" s="134"/>
      <c r="E8" s="228">
        <f>Položky!BA129</f>
        <v>0</v>
      </c>
      <c r="F8" s="229">
        <f>Položky!BB129</f>
        <v>0</v>
      </c>
      <c r="G8" s="229">
        <f>Položky!BC129</f>
        <v>0</v>
      </c>
      <c r="H8" s="229">
        <f>Položky!BD129</f>
        <v>0</v>
      </c>
      <c r="I8" s="230">
        <f>Položky!BE129</f>
        <v>0</v>
      </c>
    </row>
    <row r="9" spans="1:9" s="37" customFormat="1" ht="12.75">
      <c r="A9" s="227" t="str">
        <f>Položky!B130</f>
        <v>215</v>
      </c>
      <c r="B9" s="133" t="str">
        <f>Položky!C130</f>
        <v>Drenáže</v>
      </c>
      <c r="C9" s="69"/>
      <c r="D9" s="134"/>
      <c r="E9" s="228">
        <f>Položky!BA139</f>
        <v>0</v>
      </c>
      <c r="F9" s="229">
        <f>Položky!BB139</f>
        <v>0</v>
      </c>
      <c r="G9" s="229">
        <f>Položky!BC139</f>
        <v>0</v>
      </c>
      <c r="H9" s="229">
        <f>Položky!BD139</f>
        <v>0</v>
      </c>
      <c r="I9" s="230">
        <f>Položky!BE139</f>
        <v>0</v>
      </c>
    </row>
    <row r="10" spans="1:9" s="37" customFormat="1" ht="12.75">
      <c r="A10" s="227" t="str">
        <f>Položky!B140</f>
        <v>5</v>
      </c>
      <c r="B10" s="133" t="str">
        <f>Položky!C140</f>
        <v>Komunikace</v>
      </c>
      <c r="C10" s="69"/>
      <c r="D10" s="134"/>
      <c r="E10" s="228">
        <f>Položky!BA179</f>
        <v>0</v>
      </c>
      <c r="F10" s="229">
        <f>Položky!BB179</f>
        <v>0</v>
      </c>
      <c r="G10" s="229">
        <f>Položky!BC179</f>
        <v>0</v>
      </c>
      <c r="H10" s="229">
        <f>Položky!BD179</f>
        <v>0</v>
      </c>
      <c r="I10" s="230">
        <f>Položky!BE179</f>
        <v>0</v>
      </c>
    </row>
    <row r="11" spans="1:9" s="37" customFormat="1" ht="12.75">
      <c r="A11" s="227" t="str">
        <f>Položky!B180</f>
        <v>91</v>
      </c>
      <c r="B11" s="133" t="str">
        <f>Položky!C180</f>
        <v>Doplňující práce na komunikaci</v>
      </c>
      <c r="C11" s="69"/>
      <c r="D11" s="134"/>
      <c r="E11" s="228">
        <f>Položky!BA191</f>
        <v>0</v>
      </c>
      <c r="F11" s="229">
        <f>Položky!BB191</f>
        <v>0</v>
      </c>
      <c r="G11" s="229">
        <f>Položky!BC191</f>
        <v>0</v>
      </c>
      <c r="H11" s="229">
        <f>Položky!BD191</f>
        <v>0</v>
      </c>
      <c r="I11" s="230">
        <f>Položky!BE191</f>
        <v>0</v>
      </c>
    </row>
    <row r="12" spans="1:9" s="37" customFormat="1" ht="13.5" thickBot="1">
      <c r="A12" s="227" t="str">
        <f>Položky!B192</f>
        <v>99</v>
      </c>
      <c r="B12" s="133" t="str">
        <f>Položky!C192</f>
        <v>Staveništní přesun hmot</v>
      </c>
      <c r="C12" s="69"/>
      <c r="D12" s="134"/>
      <c r="E12" s="228">
        <f>Položky!BA194</f>
        <v>0</v>
      </c>
      <c r="F12" s="229">
        <f>Položky!BB194</f>
        <v>0</v>
      </c>
      <c r="G12" s="229">
        <f>Položky!BC194</f>
        <v>0</v>
      </c>
      <c r="H12" s="229">
        <f>Položky!BD194</f>
        <v>0</v>
      </c>
      <c r="I12" s="230">
        <f>Položky!BE194</f>
        <v>0</v>
      </c>
    </row>
    <row r="13" spans="1:9" s="141" customFormat="1" ht="13.5" thickBot="1">
      <c r="A13" s="135"/>
      <c r="B13" s="136" t="s">
        <v>57</v>
      </c>
      <c r="C13" s="136"/>
      <c r="D13" s="137"/>
      <c r="E13" s="138">
        <f>SUM(E7:E12)</f>
        <v>0</v>
      </c>
      <c r="F13" s="139">
        <f>SUM(F7:F12)</f>
        <v>0</v>
      </c>
      <c r="G13" s="139">
        <f>SUM(G7:G12)</f>
        <v>0</v>
      </c>
      <c r="H13" s="139">
        <f>SUM(H7:H12)</f>
        <v>0</v>
      </c>
      <c r="I13" s="140">
        <f>SUM(I7:I12)</f>
        <v>0</v>
      </c>
    </row>
    <row r="14" spans="1:9" ht="12.75">
      <c r="A14" s="69"/>
      <c r="B14" s="69"/>
      <c r="C14" s="69"/>
      <c r="D14" s="69"/>
      <c r="E14" s="69"/>
      <c r="F14" s="69"/>
      <c r="G14" s="69"/>
      <c r="H14" s="69"/>
      <c r="I14" s="69"/>
    </row>
    <row r="15" spans="1:57" ht="19.5" customHeight="1">
      <c r="A15" s="125" t="s">
        <v>58</v>
      </c>
      <c r="B15" s="125"/>
      <c r="C15" s="125"/>
      <c r="D15" s="125"/>
      <c r="E15" s="125"/>
      <c r="F15" s="125"/>
      <c r="G15" s="142"/>
      <c r="H15" s="125"/>
      <c r="I15" s="125"/>
      <c r="BA15" s="43"/>
      <c r="BB15" s="43"/>
      <c r="BC15" s="43"/>
      <c r="BD15" s="43"/>
      <c r="BE15" s="43"/>
    </row>
    <row r="16" spans="1:9" ht="13.5" thickBot="1">
      <c r="A16" s="82"/>
      <c r="B16" s="82"/>
      <c r="C16" s="82"/>
      <c r="D16" s="82"/>
      <c r="E16" s="82"/>
      <c r="F16" s="82"/>
      <c r="G16" s="82"/>
      <c r="H16" s="82"/>
      <c r="I16" s="82"/>
    </row>
    <row r="17" spans="1:9" ht="12.75">
      <c r="A17" s="76" t="s">
        <v>59</v>
      </c>
      <c r="B17" s="77"/>
      <c r="C17" s="77"/>
      <c r="D17" s="143"/>
      <c r="E17" s="144" t="s">
        <v>60</v>
      </c>
      <c r="F17" s="145" t="s">
        <v>61</v>
      </c>
      <c r="G17" s="146" t="s">
        <v>62</v>
      </c>
      <c r="H17" s="147"/>
      <c r="I17" s="148" t="s">
        <v>60</v>
      </c>
    </row>
    <row r="18" spans="1:53" ht="12.75">
      <c r="A18" s="67" t="s">
        <v>257</v>
      </c>
      <c r="B18" s="58"/>
      <c r="C18" s="58"/>
      <c r="D18" s="149"/>
      <c r="E18" s="150"/>
      <c r="F18" s="151"/>
      <c r="G18" s="152">
        <f>CHOOSE(BA18+1,HSV+PSV,HSV+PSV+Mont,HSV+PSV+Dodavka+Mont,HSV,PSV,Mont,Dodavka,Mont+Dodavka,0)</f>
        <v>0</v>
      </c>
      <c r="H18" s="153"/>
      <c r="I18" s="154">
        <f>E18+F18*G18/100</f>
        <v>0</v>
      </c>
      <c r="BA18">
        <v>0</v>
      </c>
    </row>
    <row r="19" spans="1:53" ht="12.75">
      <c r="A19" s="67" t="s">
        <v>258</v>
      </c>
      <c r="B19" s="58"/>
      <c r="C19" s="58"/>
      <c r="D19" s="149"/>
      <c r="E19" s="150"/>
      <c r="F19" s="151"/>
      <c r="G19" s="152">
        <f>CHOOSE(BA19+1,HSV+PSV,HSV+PSV+Mont,HSV+PSV+Dodavka+Mont,HSV,PSV,Mont,Dodavka,Mont+Dodavka,0)</f>
        <v>0</v>
      </c>
      <c r="H19" s="153"/>
      <c r="I19" s="154">
        <f>E19+F19*G19/100</f>
        <v>0</v>
      </c>
      <c r="BA19">
        <v>0</v>
      </c>
    </row>
    <row r="20" spans="1:53" ht="12.75">
      <c r="A20" s="67" t="s">
        <v>259</v>
      </c>
      <c r="B20" s="58"/>
      <c r="C20" s="58"/>
      <c r="D20" s="149"/>
      <c r="E20" s="150"/>
      <c r="F20" s="151"/>
      <c r="G20" s="152">
        <f>CHOOSE(BA20+1,HSV+PSV,HSV+PSV+Mont,HSV+PSV+Dodavka+Mont,HSV,PSV,Mont,Dodavka,Mont+Dodavka,0)</f>
        <v>0</v>
      </c>
      <c r="H20" s="153"/>
      <c r="I20" s="154">
        <f>E20+F20*G20/100</f>
        <v>0</v>
      </c>
      <c r="BA20">
        <v>0</v>
      </c>
    </row>
    <row r="21" spans="1:53" ht="12.75">
      <c r="A21" s="67" t="s">
        <v>260</v>
      </c>
      <c r="B21" s="58"/>
      <c r="C21" s="58"/>
      <c r="D21" s="149"/>
      <c r="E21" s="150"/>
      <c r="F21" s="151"/>
      <c r="G21" s="152">
        <f>CHOOSE(BA21+1,HSV+PSV,HSV+PSV+Mont,HSV+PSV+Dodavka+Mont,HSV,PSV,Mont,Dodavka,Mont+Dodavka,0)</f>
        <v>0</v>
      </c>
      <c r="H21" s="153"/>
      <c r="I21" s="154">
        <f>E21+F21*G21/100</f>
        <v>0</v>
      </c>
      <c r="BA21">
        <v>0</v>
      </c>
    </row>
    <row r="22" spans="1:53" ht="12.75">
      <c r="A22" s="67" t="s">
        <v>261</v>
      </c>
      <c r="B22" s="58"/>
      <c r="C22" s="58"/>
      <c r="D22" s="149"/>
      <c r="E22" s="150"/>
      <c r="F22" s="151"/>
      <c r="G22" s="152">
        <f>CHOOSE(BA22+1,HSV+PSV,HSV+PSV+Mont,HSV+PSV+Dodavka+Mont,HSV,PSV,Mont,Dodavka,Mont+Dodavka,0)</f>
        <v>0</v>
      </c>
      <c r="H22" s="153"/>
      <c r="I22" s="154">
        <f>E22+F22*G22/100</f>
        <v>0</v>
      </c>
      <c r="BA22">
        <v>1</v>
      </c>
    </row>
    <row r="23" spans="1:53" ht="12.75">
      <c r="A23" s="67" t="s">
        <v>262</v>
      </c>
      <c r="B23" s="58"/>
      <c r="C23" s="58"/>
      <c r="D23" s="149"/>
      <c r="E23" s="150"/>
      <c r="F23" s="151"/>
      <c r="G23" s="152">
        <f>CHOOSE(BA23+1,HSV+PSV,HSV+PSV+Mont,HSV+PSV+Dodavka+Mont,HSV,PSV,Mont,Dodavka,Mont+Dodavka,0)</f>
        <v>0</v>
      </c>
      <c r="H23" s="153"/>
      <c r="I23" s="154">
        <f>E23+F23*G23/100</f>
        <v>0</v>
      </c>
      <c r="BA23">
        <v>1</v>
      </c>
    </row>
    <row r="24" spans="1:53" ht="12.75">
      <c r="A24" s="67" t="s">
        <v>263</v>
      </c>
      <c r="B24" s="58"/>
      <c r="C24" s="58"/>
      <c r="D24" s="149"/>
      <c r="E24" s="150"/>
      <c r="F24" s="151"/>
      <c r="G24" s="152">
        <f>CHOOSE(BA24+1,HSV+PSV,HSV+PSV+Mont,HSV+PSV+Dodavka+Mont,HSV,PSV,Mont,Dodavka,Mont+Dodavka,0)</f>
        <v>0</v>
      </c>
      <c r="H24" s="153"/>
      <c r="I24" s="154">
        <f>E24+F24*G24/100</f>
        <v>0</v>
      </c>
      <c r="BA24">
        <v>2</v>
      </c>
    </row>
    <row r="25" spans="1:53" ht="12.75">
      <c r="A25" s="67" t="s">
        <v>264</v>
      </c>
      <c r="B25" s="58"/>
      <c r="C25" s="58"/>
      <c r="D25" s="149"/>
      <c r="E25" s="150"/>
      <c r="F25" s="151"/>
      <c r="G25" s="152">
        <f>CHOOSE(BA25+1,HSV+PSV,HSV+PSV+Mont,HSV+PSV+Dodavka+Mont,HSV,PSV,Mont,Dodavka,Mont+Dodavka,0)</f>
        <v>0</v>
      </c>
      <c r="H25" s="153"/>
      <c r="I25" s="154">
        <f>E25+F25*G25/100</f>
        <v>0</v>
      </c>
      <c r="BA25">
        <v>2</v>
      </c>
    </row>
    <row r="26" spans="1:9" ht="13.5" thickBot="1">
      <c r="A26" s="155"/>
      <c r="B26" s="156" t="s">
        <v>63</v>
      </c>
      <c r="C26" s="157"/>
      <c r="D26" s="158"/>
      <c r="E26" s="159"/>
      <c r="F26" s="160"/>
      <c r="G26" s="160"/>
      <c r="H26" s="161">
        <f>SUM(I18:I25)</f>
        <v>0</v>
      </c>
      <c r="I26" s="162"/>
    </row>
    <row r="28" spans="2:9" ht="12.75">
      <c r="B28" s="141"/>
      <c r="F28" s="163"/>
      <c r="G28" s="164"/>
      <c r="H28" s="164"/>
      <c r="I28" s="165"/>
    </row>
    <row r="29" spans="6:9" ht="12.75">
      <c r="F29" s="163"/>
      <c r="G29" s="164"/>
      <c r="H29" s="164"/>
      <c r="I29" s="165"/>
    </row>
    <row r="30" spans="6:9" ht="12.75">
      <c r="F30" s="163"/>
      <c r="G30" s="164"/>
      <c r="H30" s="164"/>
      <c r="I30" s="165"/>
    </row>
    <row r="31" spans="6:9" ht="12.75">
      <c r="F31" s="163"/>
      <c r="G31" s="164"/>
      <c r="H31" s="164"/>
      <c r="I31" s="165"/>
    </row>
    <row r="32" spans="6:9" ht="12.75">
      <c r="F32" s="163"/>
      <c r="G32" s="164"/>
      <c r="H32" s="164"/>
      <c r="I32" s="165"/>
    </row>
    <row r="33" spans="6:9" ht="12.75"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</sheetData>
  <sheetProtection/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67"/>
  <sheetViews>
    <sheetView showGridLines="0" showZeros="0" zoomScalePageLayoutView="0" workbookViewId="0" topLeftCell="A1">
      <selection activeCell="A194" sqref="A194:IV196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1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77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E030 SPOLEČNÁ ZAŘÍZENÍ KPÚ MYSLKOVICE</v>
      </c>
      <c r="D3" s="172"/>
      <c r="E3" s="173" t="s">
        <v>64</v>
      </c>
      <c r="F3" s="174">
        <f>Rekapitulace!H1</f>
        <v>0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SO 101 Účelová komunikace CHN9</v>
      </c>
      <c r="D4" s="177"/>
      <c r="E4" s="178">
        <f>Rekapitulace!G2</f>
        <v>0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82</v>
      </c>
      <c r="C7" s="190" t="s">
        <v>83</v>
      </c>
      <c r="D7" s="191"/>
      <c r="E7" s="192"/>
      <c r="F7" s="192"/>
      <c r="G7" s="193"/>
      <c r="H7" s="194"/>
      <c r="I7" s="194"/>
      <c r="O7" s="195">
        <v>1</v>
      </c>
    </row>
    <row r="8" spans="1:104" ht="22.5">
      <c r="A8" s="196">
        <v>1</v>
      </c>
      <c r="B8" s="197" t="s">
        <v>84</v>
      </c>
      <c r="C8" s="198" t="s">
        <v>85</v>
      </c>
      <c r="D8" s="199" t="s">
        <v>86</v>
      </c>
      <c r="E8" s="200">
        <v>120.99</v>
      </c>
      <c r="F8" s="200">
        <v>0</v>
      </c>
      <c r="G8" s="201">
        <f>E8*F8</f>
        <v>0</v>
      </c>
      <c r="O8" s="195">
        <v>2</v>
      </c>
      <c r="AA8" s="167">
        <v>11</v>
      </c>
      <c r="AB8" s="167">
        <v>3</v>
      </c>
      <c r="AC8" s="167">
        <v>2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11</v>
      </c>
      <c r="CB8" s="202">
        <v>3</v>
      </c>
      <c r="CZ8" s="167">
        <v>0</v>
      </c>
    </row>
    <row r="9" spans="1:104" ht="22.5">
      <c r="A9" s="196">
        <v>2</v>
      </c>
      <c r="B9" s="197" t="s">
        <v>87</v>
      </c>
      <c r="C9" s="198" t="s">
        <v>88</v>
      </c>
      <c r="D9" s="199" t="s">
        <v>89</v>
      </c>
      <c r="E9" s="200">
        <v>1</v>
      </c>
      <c r="F9" s="200">
        <v>0</v>
      </c>
      <c r="G9" s="201">
        <f>E9*F9</f>
        <v>0</v>
      </c>
      <c r="O9" s="195">
        <v>2</v>
      </c>
      <c r="AA9" s="167">
        <v>11</v>
      </c>
      <c r="AB9" s="167">
        <v>3</v>
      </c>
      <c r="AC9" s="167">
        <v>3</v>
      </c>
      <c r="AZ9" s="167">
        <v>1</v>
      </c>
      <c r="BA9" s="167">
        <f>IF(AZ9=1,G9,0)</f>
        <v>0</v>
      </c>
      <c r="BB9" s="167">
        <f>IF(AZ9=2,G9,0)</f>
        <v>0</v>
      </c>
      <c r="BC9" s="167">
        <f>IF(AZ9=3,G9,0)</f>
        <v>0</v>
      </c>
      <c r="BD9" s="167">
        <f>IF(AZ9=4,G9,0)</f>
        <v>0</v>
      </c>
      <c r="BE9" s="167">
        <f>IF(AZ9=5,G9,0)</f>
        <v>0</v>
      </c>
      <c r="CA9" s="202">
        <v>11</v>
      </c>
      <c r="CB9" s="202">
        <v>3</v>
      </c>
      <c r="CZ9" s="167">
        <v>0</v>
      </c>
    </row>
    <row r="10" spans="1:104" ht="22.5">
      <c r="A10" s="196">
        <v>3</v>
      </c>
      <c r="B10" s="197" t="s">
        <v>90</v>
      </c>
      <c r="C10" s="198" t="s">
        <v>91</v>
      </c>
      <c r="D10" s="199" t="s">
        <v>89</v>
      </c>
      <c r="E10" s="200">
        <v>1</v>
      </c>
      <c r="F10" s="200">
        <v>0</v>
      </c>
      <c r="G10" s="201">
        <f>E10*F10</f>
        <v>0</v>
      </c>
      <c r="O10" s="195">
        <v>2</v>
      </c>
      <c r="AA10" s="167">
        <v>1</v>
      </c>
      <c r="AB10" s="167">
        <v>1</v>
      </c>
      <c r="AC10" s="167">
        <v>1</v>
      </c>
      <c r="AZ10" s="167">
        <v>1</v>
      </c>
      <c r="BA10" s="167">
        <f>IF(AZ10=1,G10,0)</f>
        <v>0</v>
      </c>
      <c r="BB10" s="167">
        <f>IF(AZ10=2,G10,0)</f>
        <v>0</v>
      </c>
      <c r="BC10" s="167">
        <f>IF(AZ10=3,G10,0)</f>
        <v>0</v>
      </c>
      <c r="BD10" s="167">
        <f>IF(AZ10=4,G10,0)</f>
        <v>0</v>
      </c>
      <c r="BE10" s="167">
        <f>IF(AZ10=5,G10,0)</f>
        <v>0</v>
      </c>
      <c r="CA10" s="202">
        <v>1</v>
      </c>
      <c r="CB10" s="202">
        <v>1</v>
      </c>
      <c r="CZ10" s="167">
        <v>0</v>
      </c>
    </row>
    <row r="11" spans="1:57" ht="12.75">
      <c r="A11" s="211"/>
      <c r="B11" s="212" t="s">
        <v>75</v>
      </c>
      <c r="C11" s="213" t="str">
        <f>CONCATENATE(B7," ",C7)</f>
        <v>0 Přípravné a pomocné práce</v>
      </c>
      <c r="D11" s="214"/>
      <c r="E11" s="215"/>
      <c r="F11" s="216"/>
      <c r="G11" s="217">
        <f>SUM(G7:G10)</f>
        <v>0</v>
      </c>
      <c r="O11" s="195">
        <v>4</v>
      </c>
      <c r="BA11" s="218">
        <f>SUM(BA7:BA10)</f>
        <v>0</v>
      </c>
      <c r="BB11" s="218">
        <f>SUM(BB7:BB10)</f>
        <v>0</v>
      </c>
      <c r="BC11" s="218">
        <f>SUM(BC7:BC10)</f>
        <v>0</v>
      </c>
      <c r="BD11" s="218">
        <f>SUM(BD7:BD10)</f>
        <v>0</v>
      </c>
      <c r="BE11" s="218">
        <f>SUM(BE7:BE10)</f>
        <v>0</v>
      </c>
    </row>
    <row r="12" spans="1:15" ht="12.75">
      <c r="A12" s="188" t="s">
        <v>72</v>
      </c>
      <c r="B12" s="189" t="s">
        <v>73</v>
      </c>
      <c r="C12" s="190" t="s">
        <v>74</v>
      </c>
      <c r="D12" s="191"/>
      <c r="E12" s="192"/>
      <c r="F12" s="192"/>
      <c r="G12" s="193"/>
      <c r="H12" s="194"/>
      <c r="I12" s="194"/>
      <c r="O12" s="195">
        <v>1</v>
      </c>
    </row>
    <row r="13" spans="1:104" ht="22.5">
      <c r="A13" s="196">
        <v>4</v>
      </c>
      <c r="B13" s="197" t="s">
        <v>92</v>
      </c>
      <c r="C13" s="198" t="s">
        <v>93</v>
      </c>
      <c r="D13" s="199" t="s">
        <v>94</v>
      </c>
      <c r="E13" s="200">
        <v>17.0266</v>
      </c>
      <c r="F13" s="200">
        <v>0</v>
      </c>
      <c r="G13" s="201">
        <f>E13*F13</f>
        <v>0</v>
      </c>
      <c r="O13" s="195">
        <v>2</v>
      </c>
      <c r="AA13" s="167">
        <v>11</v>
      </c>
      <c r="AB13" s="167">
        <v>3</v>
      </c>
      <c r="AC13" s="167">
        <v>21</v>
      </c>
      <c r="AZ13" s="167">
        <v>1</v>
      </c>
      <c r="BA13" s="167">
        <f>IF(AZ13=1,G13,0)</f>
        <v>0</v>
      </c>
      <c r="BB13" s="167">
        <f>IF(AZ13=2,G13,0)</f>
        <v>0</v>
      </c>
      <c r="BC13" s="167">
        <f>IF(AZ13=3,G13,0)</f>
        <v>0</v>
      </c>
      <c r="BD13" s="167">
        <f>IF(AZ13=4,G13,0)</f>
        <v>0</v>
      </c>
      <c r="BE13" s="167">
        <f>IF(AZ13=5,G13,0)</f>
        <v>0</v>
      </c>
      <c r="CA13" s="202">
        <v>11</v>
      </c>
      <c r="CB13" s="202">
        <v>3</v>
      </c>
      <c r="CZ13" s="167">
        <v>0</v>
      </c>
    </row>
    <row r="14" spans="1:15" ht="12.75">
      <c r="A14" s="203"/>
      <c r="B14" s="205"/>
      <c r="C14" s="206" t="s">
        <v>95</v>
      </c>
      <c r="D14" s="207"/>
      <c r="E14" s="208">
        <v>1.54</v>
      </c>
      <c r="F14" s="209"/>
      <c r="G14" s="210"/>
      <c r="M14" s="204" t="s">
        <v>95</v>
      </c>
      <c r="O14" s="195"/>
    </row>
    <row r="15" spans="1:15" ht="12.75">
      <c r="A15" s="203"/>
      <c r="B15" s="205"/>
      <c r="C15" s="206" t="s">
        <v>96</v>
      </c>
      <c r="D15" s="207"/>
      <c r="E15" s="208">
        <v>1.1</v>
      </c>
      <c r="F15" s="209"/>
      <c r="G15" s="210"/>
      <c r="M15" s="204" t="s">
        <v>96</v>
      </c>
      <c r="O15" s="195"/>
    </row>
    <row r="16" spans="1:15" ht="12.75">
      <c r="A16" s="203"/>
      <c r="B16" s="205"/>
      <c r="C16" s="206" t="s">
        <v>97</v>
      </c>
      <c r="D16" s="207"/>
      <c r="E16" s="208">
        <v>0.5</v>
      </c>
      <c r="F16" s="209"/>
      <c r="G16" s="210"/>
      <c r="M16" s="204" t="s">
        <v>97</v>
      </c>
      <c r="O16" s="195"/>
    </row>
    <row r="17" spans="1:15" ht="12.75">
      <c r="A17" s="203"/>
      <c r="B17" s="205"/>
      <c r="C17" s="206" t="s">
        <v>98</v>
      </c>
      <c r="D17" s="207"/>
      <c r="E17" s="208">
        <v>8.9271</v>
      </c>
      <c r="F17" s="209"/>
      <c r="G17" s="210"/>
      <c r="M17" s="204" t="s">
        <v>98</v>
      </c>
      <c r="O17" s="195"/>
    </row>
    <row r="18" spans="1:15" ht="12.75">
      <c r="A18" s="203"/>
      <c r="B18" s="205"/>
      <c r="C18" s="206" t="s">
        <v>99</v>
      </c>
      <c r="D18" s="207"/>
      <c r="E18" s="208">
        <v>4.9595</v>
      </c>
      <c r="F18" s="209"/>
      <c r="G18" s="210"/>
      <c r="M18" s="204" t="s">
        <v>99</v>
      </c>
      <c r="O18" s="195"/>
    </row>
    <row r="19" spans="1:104" ht="12.75">
      <c r="A19" s="196">
        <v>5</v>
      </c>
      <c r="B19" s="197" t="s">
        <v>100</v>
      </c>
      <c r="C19" s="198" t="s">
        <v>101</v>
      </c>
      <c r="D19" s="199" t="s">
        <v>102</v>
      </c>
      <c r="E19" s="200">
        <v>400</v>
      </c>
      <c r="F19" s="200">
        <v>0</v>
      </c>
      <c r="G19" s="201">
        <f>E19*F19</f>
        <v>0</v>
      </c>
      <c r="O19" s="195">
        <v>2</v>
      </c>
      <c r="AA19" s="167">
        <v>1</v>
      </c>
      <c r="AB19" s="167">
        <v>1</v>
      </c>
      <c r="AC19" s="167">
        <v>1</v>
      </c>
      <c r="AZ19" s="167">
        <v>1</v>
      </c>
      <c r="BA19" s="167">
        <f>IF(AZ19=1,G19,0)</f>
        <v>0</v>
      </c>
      <c r="BB19" s="167">
        <f>IF(AZ19=2,G19,0)</f>
        <v>0</v>
      </c>
      <c r="BC19" s="167">
        <f>IF(AZ19=3,G19,0)</f>
        <v>0</v>
      </c>
      <c r="BD19" s="167">
        <f>IF(AZ19=4,G19,0)</f>
        <v>0</v>
      </c>
      <c r="BE19" s="167">
        <f>IF(AZ19=5,G19,0)</f>
        <v>0</v>
      </c>
      <c r="CA19" s="202">
        <v>1</v>
      </c>
      <c r="CB19" s="202">
        <v>1</v>
      </c>
      <c r="CZ19" s="167">
        <v>0</v>
      </c>
    </row>
    <row r="20" spans="1:15" ht="12.75">
      <c r="A20" s="203"/>
      <c r="B20" s="205"/>
      <c r="C20" s="206" t="s">
        <v>103</v>
      </c>
      <c r="D20" s="207"/>
      <c r="E20" s="208">
        <v>400</v>
      </c>
      <c r="F20" s="209"/>
      <c r="G20" s="210"/>
      <c r="M20" s="204" t="s">
        <v>103</v>
      </c>
      <c r="O20" s="195"/>
    </row>
    <row r="21" spans="1:104" ht="12.75">
      <c r="A21" s="196">
        <v>6</v>
      </c>
      <c r="B21" s="197" t="s">
        <v>104</v>
      </c>
      <c r="C21" s="198" t="s">
        <v>105</v>
      </c>
      <c r="D21" s="199" t="s">
        <v>102</v>
      </c>
      <c r="E21" s="200">
        <v>400</v>
      </c>
      <c r="F21" s="200">
        <v>0</v>
      </c>
      <c r="G21" s="201">
        <f>E21*F21</f>
        <v>0</v>
      </c>
      <c r="O21" s="195">
        <v>2</v>
      </c>
      <c r="AA21" s="167">
        <v>1</v>
      </c>
      <c r="AB21" s="167">
        <v>1</v>
      </c>
      <c r="AC21" s="167">
        <v>1</v>
      </c>
      <c r="AZ21" s="167">
        <v>1</v>
      </c>
      <c r="BA21" s="167">
        <f>IF(AZ21=1,G21,0)</f>
        <v>0</v>
      </c>
      <c r="BB21" s="167">
        <f>IF(AZ21=2,G21,0)</f>
        <v>0</v>
      </c>
      <c r="BC21" s="167">
        <f>IF(AZ21=3,G21,0)</f>
        <v>0</v>
      </c>
      <c r="BD21" s="167">
        <f>IF(AZ21=4,G21,0)</f>
        <v>0</v>
      </c>
      <c r="BE21" s="167">
        <f>IF(AZ21=5,G21,0)</f>
        <v>0</v>
      </c>
      <c r="CA21" s="202">
        <v>1</v>
      </c>
      <c r="CB21" s="202">
        <v>1</v>
      </c>
      <c r="CZ21" s="167">
        <v>5E-05</v>
      </c>
    </row>
    <row r="22" spans="1:104" ht="12.75">
      <c r="A22" s="196">
        <v>7</v>
      </c>
      <c r="B22" s="197" t="s">
        <v>106</v>
      </c>
      <c r="C22" s="198" t="s">
        <v>107</v>
      </c>
      <c r="D22" s="199" t="s">
        <v>108</v>
      </c>
      <c r="E22" s="200">
        <v>24</v>
      </c>
      <c r="F22" s="200">
        <v>0</v>
      </c>
      <c r="G22" s="201">
        <f>E22*F22</f>
        <v>0</v>
      </c>
      <c r="O22" s="195">
        <v>2</v>
      </c>
      <c r="AA22" s="167">
        <v>1</v>
      </c>
      <c r="AB22" s="167">
        <v>1</v>
      </c>
      <c r="AC22" s="167">
        <v>1</v>
      </c>
      <c r="AZ22" s="167">
        <v>1</v>
      </c>
      <c r="BA22" s="167">
        <f>IF(AZ22=1,G22,0)</f>
        <v>0</v>
      </c>
      <c r="BB22" s="167">
        <f>IF(AZ22=2,G22,0)</f>
        <v>0</v>
      </c>
      <c r="BC22" s="167">
        <f>IF(AZ22=3,G22,0)</f>
        <v>0</v>
      </c>
      <c r="BD22" s="167">
        <f>IF(AZ22=4,G22,0)</f>
        <v>0</v>
      </c>
      <c r="BE22" s="167">
        <f>IF(AZ22=5,G22,0)</f>
        <v>0</v>
      </c>
      <c r="CA22" s="202">
        <v>1</v>
      </c>
      <c r="CB22" s="202">
        <v>1</v>
      </c>
      <c r="CZ22" s="167">
        <v>0.00299</v>
      </c>
    </row>
    <row r="23" spans="1:15" ht="12.75">
      <c r="A23" s="203"/>
      <c r="B23" s="205"/>
      <c r="C23" s="206" t="s">
        <v>109</v>
      </c>
      <c r="D23" s="207"/>
      <c r="E23" s="208">
        <v>24</v>
      </c>
      <c r="F23" s="209"/>
      <c r="G23" s="210"/>
      <c r="M23" s="204" t="s">
        <v>109</v>
      </c>
      <c r="O23" s="195"/>
    </row>
    <row r="24" spans="1:104" ht="12.75">
      <c r="A24" s="196">
        <v>8</v>
      </c>
      <c r="B24" s="197" t="s">
        <v>110</v>
      </c>
      <c r="C24" s="198" t="s">
        <v>111</v>
      </c>
      <c r="D24" s="199" t="s">
        <v>108</v>
      </c>
      <c r="E24" s="200">
        <v>6</v>
      </c>
      <c r="F24" s="200">
        <v>0</v>
      </c>
      <c r="G24" s="201">
        <f>E24*F24</f>
        <v>0</v>
      </c>
      <c r="O24" s="195">
        <v>2</v>
      </c>
      <c r="AA24" s="167">
        <v>1</v>
      </c>
      <c r="AB24" s="167">
        <v>1</v>
      </c>
      <c r="AC24" s="167">
        <v>1</v>
      </c>
      <c r="AZ24" s="167">
        <v>1</v>
      </c>
      <c r="BA24" s="167">
        <f>IF(AZ24=1,G24,0)</f>
        <v>0</v>
      </c>
      <c r="BB24" s="167">
        <f>IF(AZ24=2,G24,0)</f>
        <v>0</v>
      </c>
      <c r="BC24" s="167">
        <f>IF(AZ24=3,G24,0)</f>
        <v>0</v>
      </c>
      <c r="BD24" s="167">
        <f>IF(AZ24=4,G24,0)</f>
        <v>0</v>
      </c>
      <c r="BE24" s="167">
        <f>IF(AZ24=5,G24,0)</f>
        <v>0</v>
      </c>
      <c r="CA24" s="202">
        <v>1</v>
      </c>
      <c r="CB24" s="202">
        <v>1</v>
      </c>
      <c r="CZ24" s="167">
        <v>0</v>
      </c>
    </row>
    <row r="25" spans="1:104" ht="12.75">
      <c r="A25" s="196">
        <v>9</v>
      </c>
      <c r="B25" s="197" t="s">
        <v>112</v>
      </c>
      <c r="C25" s="198" t="s">
        <v>113</v>
      </c>
      <c r="D25" s="199" t="s">
        <v>108</v>
      </c>
      <c r="E25" s="200">
        <v>6</v>
      </c>
      <c r="F25" s="200">
        <v>0</v>
      </c>
      <c r="G25" s="201">
        <f>E25*F25</f>
        <v>0</v>
      </c>
      <c r="O25" s="195">
        <v>2</v>
      </c>
      <c r="AA25" s="167">
        <v>1</v>
      </c>
      <c r="AB25" s="167">
        <v>1</v>
      </c>
      <c r="AC25" s="167">
        <v>1</v>
      </c>
      <c r="AZ25" s="167">
        <v>1</v>
      </c>
      <c r="BA25" s="167">
        <f>IF(AZ25=1,G25,0)</f>
        <v>0</v>
      </c>
      <c r="BB25" s="167">
        <f>IF(AZ25=2,G25,0)</f>
        <v>0</v>
      </c>
      <c r="BC25" s="167">
        <f>IF(AZ25=3,G25,0)</f>
        <v>0</v>
      </c>
      <c r="BD25" s="167">
        <f>IF(AZ25=4,G25,0)</f>
        <v>0</v>
      </c>
      <c r="BE25" s="167">
        <f>IF(AZ25=5,G25,0)</f>
        <v>0</v>
      </c>
      <c r="CA25" s="202">
        <v>1</v>
      </c>
      <c r="CB25" s="202">
        <v>1</v>
      </c>
      <c r="CZ25" s="167">
        <v>5E-05</v>
      </c>
    </row>
    <row r="26" spans="1:104" ht="12.75">
      <c r="A26" s="196">
        <v>10</v>
      </c>
      <c r="B26" s="197" t="s">
        <v>114</v>
      </c>
      <c r="C26" s="198" t="s">
        <v>115</v>
      </c>
      <c r="D26" s="199" t="s">
        <v>94</v>
      </c>
      <c r="E26" s="200">
        <v>176.02</v>
      </c>
      <c r="F26" s="200">
        <v>0</v>
      </c>
      <c r="G26" s="201">
        <f>E26*F26</f>
        <v>0</v>
      </c>
      <c r="O26" s="195">
        <v>2</v>
      </c>
      <c r="AA26" s="167">
        <v>1</v>
      </c>
      <c r="AB26" s="167">
        <v>1</v>
      </c>
      <c r="AC26" s="167">
        <v>1</v>
      </c>
      <c r="AZ26" s="167">
        <v>1</v>
      </c>
      <c r="BA26" s="167">
        <f>IF(AZ26=1,G26,0)</f>
        <v>0</v>
      </c>
      <c r="BB26" s="167">
        <f>IF(AZ26=2,G26,0)</f>
        <v>0</v>
      </c>
      <c r="BC26" s="167">
        <f>IF(AZ26=3,G26,0)</f>
        <v>0</v>
      </c>
      <c r="BD26" s="167">
        <f>IF(AZ26=4,G26,0)</f>
        <v>0</v>
      </c>
      <c r="BE26" s="167">
        <f>IF(AZ26=5,G26,0)</f>
        <v>0</v>
      </c>
      <c r="CA26" s="202">
        <v>1</v>
      </c>
      <c r="CB26" s="202">
        <v>1</v>
      </c>
      <c r="CZ26" s="167">
        <v>0</v>
      </c>
    </row>
    <row r="27" spans="1:15" ht="12.75">
      <c r="A27" s="203"/>
      <c r="B27" s="205"/>
      <c r="C27" s="206" t="s">
        <v>116</v>
      </c>
      <c r="D27" s="207"/>
      <c r="E27" s="208">
        <v>176.02</v>
      </c>
      <c r="F27" s="209"/>
      <c r="G27" s="210"/>
      <c r="M27" s="204" t="s">
        <v>116</v>
      </c>
      <c r="O27" s="195"/>
    </row>
    <row r="28" spans="1:104" ht="22.5">
      <c r="A28" s="196">
        <v>11</v>
      </c>
      <c r="B28" s="197" t="s">
        <v>117</v>
      </c>
      <c r="C28" s="198" t="s">
        <v>118</v>
      </c>
      <c r="D28" s="199" t="s">
        <v>94</v>
      </c>
      <c r="E28" s="200">
        <v>17.0266</v>
      </c>
      <c r="F28" s="200">
        <v>0</v>
      </c>
      <c r="G28" s="201">
        <f>E28*F28</f>
        <v>0</v>
      </c>
      <c r="O28" s="195">
        <v>2</v>
      </c>
      <c r="AA28" s="167">
        <v>1</v>
      </c>
      <c r="AB28" s="167">
        <v>1</v>
      </c>
      <c r="AC28" s="167">
        <v>1</v>
      </c>
      <c r="AZ28" s="167">
        <v>1</v>
      </c>
      <c r="BA28" s="167">
        <f>IF(AZ28=1,G28,0)</f>
        <v>0</v>
      </c>
      <c r="BB28" s="167">
        <f>IF(AZ28=2,G28,0)</f>
        <v>0</v>
      </c>
      <c r="BC28" s="167">
        <f>IF(AZ28=3,G28,0)</f>
        <v>0</v>
      </c>
      <c r="BD28" s="167">
        <f>IF(AZ28=4,G28,0)</f>
        <v>0</v>
      </c>
      <c r="BE28" s="167">
        <f>IF(AZ28=5,G28,0)</f>
        <v>0</v>
      </c>
      <c r="CA28" s="202">
        <v>1</v>
      </c>
      <c r="CB28" s="202">
        <v>1</v>
      </c>
      <c r="CZ28" s="167">
        <v>0</v>
      </c>
    </row>
    <row r="29" spans="1:15" ht="12.75">
      <c r="A29" s="203"/>
      <c r="B29" s="205"/>
      <c r="C29" s="206" t="s">
        <v>95</v>
      </c>
      <c r="D29" s="207"/>
      <c r="E29" s="208">
        <v>1.54</v>
      </c>
      <c r="F29" s="209"/>
      <c r="G29" s="210"/>
      <c r="M29" s="204" t="s">
        <v>95</v>
      </c>
      <c r="O29" s="195"/>
    </row>
    <row r="30" spans="1:15" ht="12.75">
      <c r="A30" s="203"/>
      <c r="B30" s="205"/>
      <c r="C30" s="206" t="s">
        <v>96</v>
      </c>
      <c r="D30" s="207"/>
      <c r="E30" s="208">
        <v>1.1</v>
      </c>
      <c r="F30" s="209"/>
      <c r="G30" s="210"/>
      <c r="M30" s="204" t="s">
        <v>96</v>
      </c>
      <c r="O30" s="195"/>
    </row>
    <row r="31" spans="1:15" ht="12.75">
      <c r="A31" s="203"/>
      <c r="B31" s="205"/>
      <c r="C31" s="206" t="s">
        <v>97</v>
      </c>
      <c r="D31" s="207"/>
      <c r="E31" s="208">
        <v>0.5</v>
      </c>
      <c r="F31" s="209"/>
      <c r="G31" s="210"/>
      <c r="M31" s="204" t="s">
        <v>97</v>
      </c>
      <c r="O31" s="195"/>
    </row>
    <row r="32" spans="1:15" ht="12.75">
      <c r="A32" s="203"/>
      <c r="B32" s="205"/>
      <c r="C32" s="206" t="s">
        <v>98</v>
      </c>
      <c r="D32" s="207"/>
      <c r="E32" s="208">
        <v>8.9271</v>
      </c>
      <c r="F32" s="209"/>
      <c r="G32" s="210"/>
      <c r="M32" s="204" t="s">
        <v>98</v>
      </c>
      <c r="O32" s="195"/>
    </row>
    <row r="33" spans="1:15" ht="12.75">
      <c r="A33" s="203"/>
      <c r="B33" s="205"/>
      <c r="C33" s="206" t="s">
        <v>99</v>
      </c>
      <c r="D33" s="207"/>
      <c r="E33" s="208">
        <v>4.9595</v>
      </c>
      <c r="F33" s="209"/>
      <c r="G33" s="210"/>
      <c r="M33" s="204" t="s">
        <v>99</v>
      </c>
      <c r="O33" s="195"/>
    </row>
    <row r="34" spans="1:104" ht="22.5">
      <c r="A34" s="196">
        <v>12</v>
      </c>
      <c r="B34" s="197" t="s">
        <v>119</v>
      </c>
      <c r="C34" s="198" t="s">
        <v>120</v>
      </c>
      <c r="D34" s="199" t="s">
        <v>94</v>
      </c>
      <c r="E34" s="200">
        <v>6.1155</v>
      </c>
      <c r="F34" s="200">
        <v>0</v>
      </c>
      <c r="G34" s="201">
        <f>E34*F34</f>
        <v>0</v>
      </c>
      <c r="O34" s="195">
        <v>2</v>
      </c>
      <c r="AA34" s="167">
        <v>1</v>
      </c>
      <c r="AB34" s="167">
        <v>1</v>
      </c>
      <c r="AC34" s="167">
        <v>1</v>
      </c>
      <c r="AZ34" s="167">
        <v>1</v>
      </c>
      <c r="BA34" s="167">
        <f>IF(AZ34=1,G34,0)</f>
        <v>0</v>
      </c>
      <c r="BB34" s="167">
        <f>IF(AZ34=2,G34,0)</f>
        <v>0</v>
      </c>
      <c r="BC34" s="167">
        <f>IF(AZ34=3,G34,0)</f>
        <v>0</v>
      </c>
      <c r="BD34" s="167">
        <f>IF(AZ34=4,G34,0)</f>
        <v>0</v>
      </c>
      <c r="BE34" s="167">
        <f>IF(AZ34=5,G34,0)</f>
        <v>0</v>
      </c>
      <c r="CA34" s="202">
        <v>1</v>
      </c>
      <c r="CB34" s="202">
        <v>1</v>
      </c>
      <c r="CZ34" s="167">
        <v>0</v>
      </c>
    </row>
    <row r="35" spans="1:15" ht="12.75">
      <c r="A35" s="203"/>
      <c r="B35" s="205"/>
      <c r="C35" s="206" t="s">
        <v>121</v>
      </c>
      <c r="D35" s="207"/>
      <c r="E35" s="208">
        <v>0.66</v>
      </c>
      <c r="F35" s="209"/>
      <c r="G35" s="210"/>
      <c r="M35" s="204" t="s">
        <v>121</v>
      </c>
      <c r="O35" s="195"/>
    </row>
    <row r="36" spans="1:15" ht="12.75">
      <c r="A36" s="203"/>
      <c r="B36" s="205"/>
      <c r="C36" s="206" t="s">
        <v>122</v>
      </c>
      <c r="D36" s="207"/>
      <c r="E36" s="208">
        <v>3.4716</v>
      </c>
      <c r="F36" s="209"/>
      <c r="G36" s="210"/>
      <c r="M36" s="204" t="s">
        <v>122</v>
      </c>
      <c r="O36" s="195"/>
    </row>
    <row r="37" spans="1:15" ht="12.75">
      <c r="A37" s="203"/>
      <c r="B37" s="205"/>
      <c r="C37" s="206" t="s">
        <v>123</v>
      </c>
      <c r="D37" s="207"/>
      <c r="E37" s="208">
        <v>1.9838</v>
      </c>
      <c r="F37" s="209"/>
      <c r="G37" s="210"/>
      <c r="M37" s="204" t="s">
        <v>123</v>
      </c>
      <c r="O37" s="195"/>
    </row>
    <row r="38" spans="1:104" ht="12.75">
      <c r="A38" s="196">
        <v>13</v>
      </c>
      <c r="B38" s="197" t="s">
        <v>124</v>
      </c>
      <c r="C38" s="198" t="s">
        <v>125</v>
      </c>
      <c r="D38" s="199" t="s">
        <v>94</v>
      </c>
      <c r="E38" s="200">
        <v>103.184</v>
      </c>
      <c r="F38" s="200">
        <v>0</v>
      </c>
      <c r="G38" s="201">
        <f>E38*F38</f>
        <v>0</v>
      </c>
      <c r="O38" s="195">
        <v>2</v>
      </c>
      <c r="AA38" s="167">
        <v>1</v>
      </c>
      <c r="AB38" s="167">
        <v>1</v>
      </c>
      <c r="AC38" s="167">
        <v>1</v>
      </c>
      <c r="AZ38" s="167">
        <v>1</v>
      </c>
      <c r="BA38" s="167">
        <f>IF(AZ38=1,G38,0)</f>
        <v>0</v>
      </c>
      <c r="BB38" s="167">
        <f>IF(AZ38=2,G38,0)</f>
        <v>0</v>
      </c>
      <c r="BC38" s="167">
        <f>IF(AZ38=3,G38,0)</f>
        <v>0</v>
      </c>
      <c r="BD38" s="167">
        <f>IF(AZ38=4,G38,0)</f>
        <v>0</v>
      </c>
      <c r="BE38" s="167">
        <f>IF(AZ38=5,G38,0)</f>
        <v>0</v>
      </c>
      <c r="CA38" s="202">
        <v>1</v>
      </c>
      <c r="CB38" s="202">
        <v>1</v>
      </c>
      <c r="CZ38" s="167">
        <v>0</v>
      </c>
    </row>
    <row r="39" spans="1:15" ht="12.75">
      <c r="A39" s="203"/>
      <c r="B39" s="205"/>
      <c r="C39" s="206" t="s">
        <v>126</v>
      </c>
      <c r="D39" s="207"/>
      <c r="E39" s="208">
        <v>41.974</v>
      </c>
      <c r="F39" s="209"/>
      <c r="G39" s="210"/>
      <c r="M39" s="204" t="s">
        <v>126</v>
      </c>
      <c r="O39" s="195"/>
    </row>
    <row r="40" spans="1:15" ht="12.75">
      <c r="A40" s="203"/>
      <c r="B40" s="205"/>
      <c r="C40" s="206" t="s">
        <v>127</v>
      </c>
      <c r="D40" s="207"/>
      <c r="E40" s="208">
        <v>30.465</v>
      </c>
      <c r="F40" s="209"/>
      <c r="G40" s="210"/>
      <c r="M40" s="204" t="s">
        <v>127</v>
      </c>
      <c r="O40" s="195"/>
    </row>
    <row r="41" spans="1:15" ht="12.75">
      <c r="A41" s="203"/>
      <c r="B41" s="205"/>
      <c r="C41" s="206" t="s">
        <v>128</v>
      </c>
      <c r="D41" s="207"/>
      <c r="E41" s="208">
        <v>9.145</v>
      </c>
      <c r="F41" s="209"/>
      <c r="G41" s="210"/>
      <c r="M41" s="204" t="s">
        <v>128</v>
      </c>
      <c r="O41" s="195"/>
    </row>
    <row r="42" spans="1:15" ht="12.75">
      <c r="A42" s="203"/>
      <c r="B42" s="205"/>
      <c r="C42" s="206" t="s">
        <v>129</v>
      </c>
      <c r="D42" s="207"/>
      <c r="E42" s="208">
        <v>13.5</v>
      </c>
      <c r="F42" s="209"/>
      <c r="G42" s="210"/>
      <c r="M42" s="204" t="s">
        <v>129</v>
      </c>
      <c r="O42" s="195"/>
    </row>
    <row r="43" spans="1:15" ht="12.75">
      <c r="A43" s="203"/>
      <c r="B43" s="205"/>
      <c r="C43" s="206" t="s">
        <v>130</v>
      </c>
      <c r="D43" s="207"/>
      <c r="E43" s="208">
        <v>4.5</v>
      </c>
      <c r="F43" s="209"/>
      <c r="G43" s="210"/>
      <c r="M43" s="204" t="s">
        <v>130</v>
      </c>
      <c r="O43" s="195"/>
    </row>
    <row r="44" spans="1:15" ht="12.75">
      <c r="A44" s="203"/>
      <c r="B44" s="205"/>
      <c r="C44" s="206" t="s">
        <v>131</v>
      </c>
      <c r="D44" s="207"/>
      <c r="E44" s="208">
        <v>3.6</v>
      </c>
      <c r="F44" s="209"/>
      <c r="G44" s="210"/>
      <c r="M44" s="204" t="s">
        <v>131</v>
      </c>
      <c r="O44" s="195"/>
    </row>
    <row r="45" spans="1:104" ht="12.75">
      <c r="A45" s="196">
        <v>14</v>
      </c>
      <c r="B45" s="197" t="s">
        <v>132</v>
      </c>
      <c r="C45" s="198" t="s">
        <v>133</v>
      </c>
      <c r="D45" s="199" t="s">
        <v>94</v>
      </c>
      <c r="E45" s="200">
        <v>103.184</v>
      </c>
      <c r="F45" s="200">
        <v>0</v>
      </c>
      <c r="G45" s="201">
        <f>E45*F45</f>
        <v>0</v>
      </c>
      <c r="O45" s="195">
        <v>2</v>
      </c>
      <c r="AA45" s="167">
        <v>1</v>
      </c>
      <c r="AB45" s="167">
        <v>1</v>
      </c>
      <c r="AC45" s="167">
        <v>1</v>
      </c>
      <c r="AZ45" s="167">
        <v>1</v>
      </c>
      <c r="BA45" s="167">
        <f>IF(AZ45=1,G45,0)</f>
        <v>0</v>
      </c>
      <c r="BB45" s="167">
        <f>IF(AZ45=2,G45,0)</f>
        <v>0</v>
      </c>
      <c r="BC45" s="167">
        <f>IF(AZ45=3,G45,0)</f>
        <v>0</v>
      </c>
      <c r="BD45" s="167">
        <f>IF(AZ45=4,G45,0)</f>
        <v>0</v>
      </c>
      <c r="BE45" s="167">
        <f>IF(AZ45=5,G45,0)</f>
        <v>0</v>
      </c>
      <c r="CA45" s="202">
        <v>1</v>
      </c>
      <c r="CB45" s="202">
        <v>1</v>
      </c>
      <c r="CZ45" s="167">
        <v>0</v>
      </c>
    </row>
    <row r="46" spans="1:15" ht="12.75">
      <c r="A46" s="203"/>
      <c r="B46" s="205"/>
      <c r="C46" s="206" t="s">
        <v>126</v>
      </c>
      <c r="D46" s="207"/>
      <c r="E46" s="208">
        <v>41.974</v>
      </c>
      <c r="F46" s="209"/>
      <c r="G46" s="210"/>
      <c r="M46" s="204" t="s">
        <v>126</v>
      </c>
      <c r="O46" s="195"/>
    </row>
    <row r="47" spans="1:15" ht="12.75">
      <c r="A47" s="203"/>
      <c r="B47" s="205"/>
      <c r="C47" s="206" t="s">
        <v>127</v>
      </c>
      <c r="D47" s="207"/>
      <c r="E47" s="208">
        <v>30.465</v>
      </c>
      <c r="F47" s="209"/>
      <c r="G47" s="210"/>
      <c r="M47" s="204" t="s">
        <v>127</v>
      </c>
      <c r="O47" s="195"/>
    </row>
    <row r="48" spans="1:15" ht="12.75">
      <c r="A48" s="203"/>
      <c r="B48" s="205"/>
      <c r="C48" s="206" t="s">
        <v>128</v>
      </c>
      <c r="D48" s="207"/>
      <c r="E48" s="208">
        <v>9.145</v>
      </c>
      <c r="F48" s="209"/>
      <c r="G48" s="210"/>
      <c r="M48" s="204" t="s">
        <v>128</v>
      </c>
      <c r="O48" s="195"/>
    </row>
    <row r="49" spans="1:15" ht="12.75">
      <c r="A49" s="203"/>
      <c r="B49" s="205"/>
      <c r="C49" s="206" t="s">
        <v>129</v>
      </c>
      <c r="D49" s="207"/>
      <c r="E49" s="208">
        <v>13.5</v>
      </c>
      <c r="F49" s="209"/>
      <c r="G49" s="210"/>
      <c r="M49" s="204" t="s">
        <v>129</v>
      </c>
      <c r="O49" s="195"/>
    </row>
    <row r="50" spans="1:15" ht="12.75">
      <c r="A50" s="203"/>
      <c r="B50" s="205"/>
      <c r="C50" s="206" t="s">
        <v>130</v>
      </c>
      <c r="D50" s="207"/>
      <c r="E50" s="208">
        <v>4.5</v>
      </c>
      <c r="F50" s="209"/>
      <c r="G50" s="210"/>
      <c r="M50" s="204" t="s">
        <v>130</v>
      </c>
      <c r="O50" s="195"/>
    </row>
    <row r="51" spans="1:15" ht="12.75">
      <c r="A51" s="203"/>
      <c r="B51" s="205"/>
      <c r="C51" s="206" t="s">
        <v>131</v>
      </c>
      <c r="D51" s="207"/>
      <c r="E51" s="208">
        <v>3.6</v>
      </c>
      <c r="F51" s="209"/>
      <c r="G51" s="210"/>
      <c r="M51" s="204" t="s">
        <v>131</v>
      </c>
      <c r="O51" s="195"/>
    </row>
    <row r="52" spans="1:104" ht="12.75">
      <c r="A52" s="196">
        <v>15</v>
      </c>
      <c r="B52" s="197" t="s">
        <v>134</v>
      </c>
      <c r="C52" s="198" t="s">
        <v>135</v>
      </c>
      <c r="D52" s="199" t="s">
        <v>94</v>
      </c>
      <c r="E52" s="200">
        <v>15.86</v>
      </c>
      <c r="F52" s="200">
        <v>0</v>
      </c>
      <c r="G52" s="201">
        <f>E52*F52</f>
        <v>0</v>
      </c>
      <c r="O52" s="195">
        <v>2</v>
      </c>
      <c r="AA52" s="167">
        <v>1</v>
      </c>
      <c r="AB52" s="167">
        <v>1</v>
      </c>
      <c r="AC52" s="167">
        <v>1</v>
      </c>
      <c r="AZ52" s="167">
        <v>1</v>
      </c>
      <c r="BA52" s="167">
        <f>IF(AZ52=1,G52,0)</f>
        <v>0</v>
      </c>
      <c r="BB52" s="167">
        <f>IF(AZ52=2,G52,0)</f>
        <v>0</v>
      </c>
      <c r="BC52" s="167">
        <f>IF(AZ52=3,G52,0)</f>
        <v>0</v>
      </c>
      <c r="BD52" s="167">
        <f>IF(AZ52=4,G52,0)</f>
        <v>0</v>
      </c>
      <c r="BE52" s="167">
        <f>IF(AZ52=5,G52,0)</f>
        <v>0</v>
      </c>
      <c r="CA52" s="202">
        <v>1</v>
      </c>
      <c r="CB52" s="202">
        <v>1</v>
      </c>
      <c r="CZ52" s="167">
        <v>0</v>
      </c>
    </row>
    <row r="53" spans="1:15" ht="12.75">
      <c r="A53" s="203"/>
      <c r="B53" s="205"/>
      <c r="C53" s="206" t="s">
        <v>136</v>
      </c>
      <c r="D53" s="207"/>
      <c r="E53" s="208">
        <v>15.86</v>
      </c>
      <c r="F53" s="209"/>
      <c r="G53" s="210"/>
      <c r="M53" s="204" t="s">
        <v>136</v>
      </c>
      <c r="O53" s="195"/>
    </row>
    <row r="54" spans="1:104" ht="12.75">
      <c r="A54" s="196">
        <v>16</v>
      </c>
      <c r="B54" s="197" t="s">
        <v>137</v>
      </c>
      <c r="C54" s="198" t="s">
        <v>138</v>
      </c>
      <c r="D54" s="199" t="s">
        <v>94</v>
      </c>
      <c r="E54" s="200">
        <v>15.86</v>
      </c>
      <c r="F54" s="200">
        <v>0</v>
      </c>
      <c r="G54" s="201">
        <f>E54*F54</f>
        <v>0</v>
      </c>
      <c r="O54" s="195">
        <v>2</v>
      </c>
      <c r="AA54" s="167">
        <v>1</v>
      </c>
      <c r="AB54" s="167">
        <v>1</v>
      </c>
      <c r="AC54" s="167">
        <v>1</v>
      </c>
      <c r="AZ54" s="167">
        <v>1</v>
      </c>
      <c r="BA54" s="167">
        <f>IF(AZ54=1,G54,0)</f>
        <v>0</v>
      </c>
      <c r="BB54" s="167">
        <f>IF(AZ54=2,G54,0)</f>
        <v>0</v>
      </c>
      <c r="BC54" s="167">
        <f>IF(AZ54=3,G54,0)</f>
        <v>0</v>
      </c>
      <c r="BD54" s="167">
        <f>IF(AZ54=4,G54,0)</f>
        <v>0</v>
      </c>
      <c r="BE54" s="167">
        <f>IF(AZ54=5,G54,0)</f>
        <v>0</v>
      </c>
      <c r="CA54" s="202">
        <v>1</v>
      </c>
      <c r="CB54" s="202">
        <v>1</v>
      </c>
      <c r="CZ54" s="167">
        <v>0</v>
      </c>
    </row>
    <row r="55" spans="1:15" ht="12.75">
      <c r="A55" s="203"/>
      <c r="B55" s="205"/>
      <c r="C55" s="206" t="s">
        <v>136</v>
      </c>
      <c r="D55" s="207"/>
      <c r="E55" s="208">
        <v>15.86</v>
      </c>
      <c r="F55" s="209"/>
      <c r="G55" s="210"/>
      <c r="M55" s="204" t="s">
        <v>136</v>
      </c>
      <c r="O55" s="195"/>
    </row>
    <row r="56" spans="1:104" ht="12.75">
      <c r="A56" s="196">
        <v>17</v>
      </c>
      <c r="B56" s="197" t="s">
        <v>139</v>
      </c>
      <c r="C56" s="198" t="s">
        <v>140</v>
      </c>
      <c r="D56" s="199" t="s">
        <v>94</v>
      </c>
      <c r="E56" s="200">
        <v>37.5</v>
      </c>
      <c r="F56" s="200">
        <v>0</v>
      </c>
      <c r="G56" s="201">
        <f>E56*F56</f>
        <v>0</v>
      </c>
      <c r="O56" s="195">
        <v>2</v>
      </c>
      <c r="AA56" s="167">
        <v>1</v>
      </c>
      <c r="AB56" s="167">
        <v>1</v>
      </c>
      <c r="AC56" s="167">
        <v>1</v>
      </c>
      <c r="AZ56" s="167">
        <v>1</v>
      </c>
      <c r="BA56" s="167">
        <f>IF(AZ56=1,G56,0)</f>
        <v>0</v>
      </c>
      <c r="BB56" s="167">
        <f>IF(AZ56=2,G56,0)</f>
        <v>0</v>
      </c>
      <c r="BC56" s="167">
        <f>IF(AZ56=3,G56,0)</f>
        <v>0</v>
      </c>
      <c r="BD56" s="167">
        <f>IF(AZ56=4,G56,0)</f>
        <v>0</v>
      </c>
      <c r="BE56" s="167">
        <f>IF(AZ56=5,G56,0)</f>
        <v>0</v>
      </c>
      <c r="CA56" s="202">
        <v>1</v>
      </c>
      <c r="CB56" s="202">
        <v>1</v>
      </c>
      <c r="CZ56" s="167">
        <v>0</v>
      </c>
    </row>
    <row r="57" spans="1:15" ht="12.75">
      <c r="A57" s="203"/>
      <c r="B57" s="205"/>
      <c r="C57" s="206" t="s">
        <v>141</v>
      </c>
      <c r="D57" s="207"/>
      <c r="E57" s="208">
        <v>37.5</v>
      </c>
      <c r="F57" s="209"/>
      <c r="G57" s="210"/>
      <c r="M57" s="204" t="s">
        <v>141</v>
      </c>
      <c r="O57" s="195"/>
    </row>
    <row r="58" spans="1:104" ht="12.75">
      <c r="A58" s="196">
        <v>18</v>
      </c>
      <c r="B58" s="197" t="s">
        <v>142</v>
      </c>
      <c r="C58" s="198" t="s">
        <v>143</v>
      </c>
      <c r="D58" s="199" t="s">
        <v>94</v>
      </c>
      <c r="E58" s="200">
        <v>37.5</v>
      </c>
      <c r="F58" s="200">
        <v>0</v>
      </c>
      <c r="G58" s="201">
        <f>E58*F58</f>
        <v>0</v>
      </c>
      <c r="O58" s="195">
        <v>2</v>
      </c>
      <c r="AA58" s="167">
        <v>1</v>
      </c>
      <c r="AB58" s="167">
        <v>1</v>
      </c>
      <c r="AC58" s="167">
        <v>1</v>
      </c>
      <c r="AZ58" s="167">
        <v>1</v>
      </c>
      <c r="BA58" s="167">
        <f>IF(AZ58=1,G58,0)</f>
        <v>0</v>
      </c>
      <c r="BB58" s="167">
        <f>IF(AZ58=2,G58,0)</f>
        <v>0</v>
      </c>
      <c r="BC58" s="167">
        <f>IF(AZ58=3,G58,0)</f>
        <v>0</v>
      </c>
      <c r="BD58" s="167">
        <f>IF(AZ58=4,G58,0)</f>
        <v>0</v>
      </c>
      <c r="BE58" s="167">
        <f>IF(AZ58=5,G58,0)</f>
        <v>0</v>
      </c>
      <c r="CA58" s="202">
        <v>1</v>
      </c>
      <c r="CB58" s="202">
        <v>1</v>
      </c>
      <c r="CZ58" s="167">
        <v>0</v>
      </c>
    </row>
    <row r="59" spans="1:15" ht="12.75">
      <c r="A59" s="203"/>
      <c r="B59" s="205"/>
      <c r="C59" s="206" t="s">
        <v>141</v>
      </c>
      <c r="D59" s="207"/>
      <c r="E59" s="208">
        <v>37.5</v>
      </c>
      <c r="F59" s="209"/>
      <c r="G59" s="210"/>
      <c r="M59" s="204" t="s">
        <v>141</v>
      </c>
      <c r="O59" s="195"/>
    </row>
    <row r="60" spans="1:104" ht="12.75">
      <c r="A60" s="196">
        <v>19</v>
      </c>
      <c r="B60" s="197" t="s">
        <v>144</v>
      </c>
      <c r="C60" s="198" t="s">
        <v>145</v>
      </c>
      <c r="D60" s="199" t="s">
        <v>94</v>
      </c>
      <c r="E60" s="200">
        <v>14.5188</v>
      </c>
      <c r="F60" s="200">
        <v>0</v>
      </c>
      <c r="G60" s="201">
        <f>E60*F60</f>
        <v>0</v>
      </c>
      <c r="O60" s="195">
        <v>2</v>
      </c>
      <c r="AA60" s="167">
        <v>1</v>
      </c>
      <c r="AB60" s="167">
        <v>1</v>
      </c>
      <c r="AC60" s="167">
        <v>1</v>
      </c>
      <c r="AZ60" s="167">
        <v>1</v>
      </c>
      <c r="BA60" s="167">
        <f>IF(AZ60=1,G60,0)</f>
        <v>0</v>
      </c>
      <c r="BB60" s="167">
        <f>IF(AZ60=2,G60,0)</f>
        <v>0</v>
      </c>
      <c r="BC60" s="167">
        <f>IF(AZ60=3,G60,0)</f>
        <v>0</v>
      </c>
      <c r="BD60" s="167">
        <f>IF(AZ60=4,G60,0)</f>
        <v>0</v>
      </c>
      <c r="BE60" s="167">
        <f>IF(AZ60=5,G60,0)</f>
        <v>0</v>
      </c>
      <c r="CA60" s="202">
        <v>1</v>
      </c>
      <c r="CB60" s="202">
        <v>1</v>
      </c>
      <c r="CZ60" s="167">
        <v>0</v>
      </c>
    </row>
    <row r="61" spans="1:15" ht="12.75">
      <c r="A61" s="203"/>
      <c r="B61" s="205"/>
      <c r="C61" s="206" t="s">
        <v>146</v>
      </c>
      <c r="D61" s="207"/>
      <c r="E61" s="208">
        <v>14.5188</v>
      </c>
      <c r="F61" s="209"/>
      <c r="G61" s="210"/>
      <c r="M61" s="204" t="s">
        <v>146</v>
      </c>
      <c r="O61" s="195"/>
    </row>
    <row r="62" spans="1:104" ht="12.75">
      <c r="A62" s="196">
        <v>20</v>
      </c>
      <c r="B62" s="197" t="s">
        <v>147</v>
      </c>
      <c r="C62" s="198" t="s">
        <v>148</v>
      </c>
      <c r="D62" s="199" t="s">
        <v>94</v>
      </c>
      <c r="E62" s="200">
        <v>14.5188</v>
      </c>
      <c r="F62" s="200">
        <v>0</v>
      </c>
      <c r="G62" s="201">
        <f>E62*F62</f>
        <v>0</v>
      </c>
      <c r="O62" s="195">
        <v>2</v>
      </c>
      <c r="AA62" s="167">
        <v>1</v>
      </c>
      <c r="AB62" s="167">
        <v>1</v>
      </c>
      <c r="AC62" s="167">
        <v>1</v>
      </c>
      <c r="AZ62" s="167">
        <v>1</v>
      </c>
      <c r="BA62" s="167">
        <f>IF(AZ62=1,G62,0)</f>
        <v>0</v>
      </c>
      <c r="BB62" s="167">
        <f>IF(AZ62=2,G62,0)</f>
        <v>0</v>
      </c>
      <c r="BC62" s="167">
        <f>IF(AZ62=3,G62,0)</f>
        <v>0</v>
      </c>
      <c r="BD62" s="167">
        <f>IF(AZ62=4,G62,0)</f>
        <v>0</v>
      </c>
      <c r="BE62" s="167">
        <f>IF(AZ62=5,G62,0)</f>
        <v>0</v>
      </c>
      <c r="CA62" s="202">
        <v>1</v>
      </c>
      <c r="CB62" s="202">
        <v>1</v>
      </c>
      <c r="CZ62" s="167">
        <v>0</v>
      </c>
    </row>
    <row r="63" spans="1:15" ht="12.75">
      <c r="A63" s="203"/>
      <c r="B63" s="205"/>
      <c r="C63" s="206" t="s">
        <v>146</v>
      </c>
      <c r="D63" s="207"/>
      <c r="E63" s="208">
        <v>14.5188</v>
      </c>
      <c r="F63" s="209"/>
      <c r="G63" s="210"/>
      <c r="M63" s="204" t="s">
        <v>146</v>
      </c>
      <c r="O63" s="195"/>
    </row>
    <row r="64" spans="1:104" ht="12.75">
      <c r="A64" s="196">
        <v>21</v>
      </c>
      <c r="B64" s="197" t="s">
        <v>92</v>
      </c>
      <c r="C64" s="198" t="s">
        <v>149</v>
      </c>
      <c r="D64" s="199" t="s">
        <v>94</v>
      </c>
      <c r="E64" s="200">
        <v>177.1782</v>
      </c>
      <c r="F64" s="200">
        <v>0</v>
      </c>
      <c r="G64" s="201">
        <f>E64*F64</f>
        <v>0</v>
      </c>
      <c r="O64" s="195">
        <v>2</v>
      </c>
      <c r="AA64" s="167">
        <v>1</v>
      </c>
      <c r="AB64" s="167">
        <v>1</v>
      </c>
      <c r="AC64" s="167">
        <v>1</v>
      </c>
      <c r="AZ64" s="167">
        <v>1</v>
      </c>
      <c r="BA64" s="167">
        <f>IF(AZ64=1,G64,0)</f>
        <v>0</v>
      </c>
      <c r="BB64" s="167">
        <f>IF(AZ64=2,G64,0)</f>
        <v>0</v>
      </c>
      <c r="BC64" s="167">
        <f>IF(AZ64=3,G64,0)</f>
        <v>0</v>
      </c>
      <c r="BD64" s="167">
        <f>IF(AZ64=4,G64,0)</f>
        <v>0</v>
      </c>
      <c r="BE64" s="167">
        <f>IF(AZ64=5,G64,0)</f>
        <v>0</v>
      </c>
      <c r="CA64" s="202">
        <v>1</v>
      </c>
      <c r="CB64" s="202">
        <v>1</v>
      </c>
      <c r="CZ64" s="167">
        <v>0</v>
      </c>
    </row>
    <row r="65" spans="1:15" ht="12.75">
      <c r="A65" s="203"/>
      <c r="B65" s="205"/>
      <c r="C65" s="206" t="s">
        <v>150</v>
      </c>
      <c r="D65" s="207"/>
      <c r="E65" s="208">
        <v>41.974</v>
      </c>
      <c r="F65" s="209"/>
      <c r="G65" s="210"/>
      <c r="M65" s="204" t="s">
        <v>150</v>
      </c>
      <c r="O65" s="195"/>
    </row>
    <row r="66" spans="1:15" ht="12.75">
      <c r="A66" s="203"/>
      <c r="B66" s="205"/>
      <c r="C66" s="206" t="s">
        <v>127</v>
      </c>
      <c r="D66" s="207"/>
      <c r="E66" s="208">
        <v>30.465</v>
      </c>
      <c r="F66" s="209"/>
      <c r="G66" s="210"/>
      <c r="M66" s="204" t="s">
        <v>127</v>
      </c>
      <c r="O66" s="195"/>
    </row>
    <row r="67" spans="1:15" ht="12.75">
      <c r="A67" s="203"/>
      <c r="B67" s="205"/>
      <c r="C67" s="206" t="s">
        <v>128</v>
      </c>
      <c r="D67" s="207"/>
      <c r="E67" s="208">
        <v>9.145</v>
      </c>
      <c r="F67" s="209"/>
      <c r="G67" s="210"/>
      <c r="M67" s="204" t="s">
        <v>128</v>
      </c>
      <c r="O67" s="195"/>
    </row>
    <row r="68" spans="1:15" ht="12.75">
      <c r="A68" s="203"/>
      <c r="B68" s="205"/>
      <c r="C68" s="206" t="s">
        <v>129</v>
      </c>
      <c r="D68" s="207"/>
      <c r="E68" s="208">
        <v>13.5</v>
      </c>
      <c r="F68" s="209"/>
      <c r="G68" s="210"/>
      <c r="M68" s="204" t="s">
        <v>129</v>
      </c>
      <c r="O68" s="195"/>
    </row>
    <row r="69" spans="1:15" ht="12.75">
      <c r="A69" s="203"/>
      <c r="B69" s="205"/>
      <c r="C69" s="206" t="s">
        <v>130</v>
      </c>
      <c r="D69" s="207"/>
      <c r="E69" s="208">
        <v>4.5</v>
      </c>
      <c r="F69" s="209"/>
      <c r="G69" s="210"/>
      <c r="M69" s="204" t="s">
        <v>130</v>
      </c>
      <c r="O69" s="195"/>
    </row>
    <row r="70" spans="1:15" ht="12.75">
      <c r="A70" s="203"/>
      <c r="B70" s="205"/>
      <c r="C70" s="206" t="s">
        <v>131</v>
      </c>
      <c r="D70" s="207"/>
      <c r="E70" s="208">
        <v>3.6</v>
      </c>
      <c r="F70" s="209"/>
      <c r="G70" s="210"/>
      <c r="M70" s="204" t="s">
        <v>131</v>
      </c>
      <c r="O70" s="195"/>
    </row>
    <row r="71" spans="1:15" ht="12.75">
      <c r="A71" s="203"/>
      <c r="B71" s="205"/>
      <c r="C71" s="206" t="s">
        <v>151</v>
      </c>
      <c r="D71" s="207"/>
      <c r="E71" s="208">
        <v>0</v>
      </c>
      <c r="F71" s="209"/>
      <c r="G71" s="210"/>
      <c r="M71" s="204" t="s">
        <v>151</v>
      </c>
      <c r="O71" s="195"/>
    </row>
    <row r="72" spans="1:15" ht="12.75">
      <c r="A72" s="203"/>
      <c r="B72" s="205"/>
      <c r="C72" s="206" t="s">
        <v>152</v>
      </c>
      <c r="D72" s="207"/>
      <c r="E72" s="208">
        <v>15.86</v>
      </c>
      <c r="F72" s="209"/>
      <c r="G72" s="210"/>
      <c r="M72" s="204" t="s">
        <v>152</v>
      </c>
      <c r="O72" s="195"/>
    </row>
    <row r="73" spans="1:15" ht="12.75">
      <c r="A73" s="203"/>
      <c r="B73" s="205"/>
      <c r="C73" s="206" t="s">
        <v>151</v>
      </c>
      <c r="D73" s="207"/>
      <c r="E73" s="208">
        <v>0</v>
      </c>
      <c r="F73" s="209"/>
      <c r="G73" s="210"/>
      <c r="M73" s="204" t="s">
        <v>151</v>
      </c>
      <c r="O73" s="195"/>
    </row>
    <row r="74" spans="1:15" ht="12.75">
      <c r="A74" s="203"/>
      <c r="B74" s="205"/>
      <c r="C74" s="206" t="s">
        <v>153</v>
      </c>
      <c r="D74" s="207"/>
      <c r="E74" s="208">
        <v>0</v>
      </c>
      <c r="F74" s="209"/>
      <c r="G74" s="210"/>
      <c r="M74" s="204" t="s">
        <v>153</v>
      </c>
      <c r="O74" s="195"/>
    </row>
    <row r="75" spans="1:15" ht="12.75">
      <c r="A75" s="203"/>
      <c r="B75" s="205"/>
      <c r="C75" s="206" t="s">
        <v>121</v>
      </c>
      <c r="D75" s="207"/>
      <c r="E75" s="208">
        <v>0.66</v>
      </c>
      <c r="F75" s="209"/>
      <c r="G75" s="210"/>
      <c r="M75" s="204" t="s">
        <v>121</v>
      </c>
      <c r="O75" s="195"/>
    </row>
    <row r="76" spans="1:15" ht="12.75">
      <c r="A76" s="203"/>
      <c r="B76" s="205"/>
      <c r="C76" s="206" t="s">
        <v>122</v>
      </c>
      <c r="D76" s="207"/>
      <c r="E76" s="208">
        <v>3.4716</v>
      </c>
      <c r="F76" s="209"/>
      <c r="G76" s="210"/>
      <c r="M76" s="204" t="s">
        <v>122</v>
      </c>
      <c r="O76" s="195"/>
    </row>
    <row r="77" spans="1:15" ht="12.75">
      <c r="A77" s="203"/>
      <c r="B77" s="205"/>
      <c r="C77" s="206" t="s">
        <v>123</v>
      </c>
      <c r="D77" s="207"/>
      <c r="E77" s="208">
        <v>1.9838</v>
      </c>
      <c r="F77" s="209"/>
      <c r="G77" s="210"/>
      <c r="M77" s="204" t="s">
        <v>123</v>
      </c>
      <c r="O77" s="195"/>
    </row>
    <row r="78" spans="1:15" ht="12.75">
      <c r="A78" s="203"/>
      <c r="B78" s="205"/>
      <c r="C78" s="206" t="s">
        <v>151</v>
      </c>
      <c r="D78" s="207"/>
      <c r="E78" s="208">
        <v>0</v>
      </c>
      <c r="F78" s="209"/>
      <c r="G78" s="210"/>
      <c r="M78" s="204" t="s">
        <v>151</v>
      </c>
      <c r="O78" s="195"/>
    </row>
    <row r="79" spans="1:15" ht="12.75">
      <c r="A79" s="203"/>
      <c r="B79" s="205"/>
      <c r="C79" s="206" t="s">
        <v>154</v>
      </c>
      <c r="D79" s="207"/>
      <c r="E79" s="208">
        <v>37.5</v>
      </c>
      <c r="F79" s="209"/>
      <c r="G79" s="210"/>
      <c r="M79" s="204" t="s">
        <v>154</v>
      </c>
      <c r="O79" s="195"/>
    </row>
    <row r="80" spans="1:15" ht="12.75">
      <c r="A80" s="203"/>
      <c r="B80" s="205"/>
      <c r="C80" s="206" t="s">
        <v>155</v>
      </c>
      <c r="D80" s="207"/>
      <c r="E80" s="208">
        <v>0</v>
      </c>
      <c r="F80" s="209"/>
      <c r="G80" s="210"/>
      <c r="M80" s="204" t="s">
        <v>155</v>
      </c>
      <c r="O80" s="195"/>
    </row>
    <row r="81" spans="1:15" ht="12.75">
      <c r="A81" s="203"/>
      <c r="B81" s="205"/>
      <c r="C81" s="206" t="s">
        <v>146</v>
      </c>
      <c r="D81" s="207"/>
      <c r="E81" s="208">
        <v>14.5188</v>
      </c>
      <c r="F81" s="209"/>
      <c r="G81" s="210"/>
      <c r="M81" s="204" t="s">
        <v>146</v>
      </c>
      <c r="O81" s="195"/>
    </row>
    <row r="82" spans="1:104" ht="12.75">
      <c r="A82" s="196">
        <v>22</v>
      </c>
      <c r="B82" s="197" t="s">
        <v>156</v>
      </c>
      <c r="C82" s="198" t="s">
        <v>157</v>
      </c>
      <c r="D82" s="199" t="s">
        <v>94</v>
      </c>
      <c r="E82" s="200">
        <v>133.5628</v>
      </c>
      <c r="F82" s="200">
        <v>0</v>
      </c>
      <c r="G82" s="201">
        <f>E82*F82</f>
        <v>0</v>
      </c>
      <c r="O82" s="195">
        <v>2</v>
      </c>
      <c r="AA82" s="167">
        <v>1</v>
      </c>
      <c r="AB82" s="167">
        <v>1</v>
      </c>
      <c r="AC82" s="167">
        <v>1</v>
      </c>
      <c r="AZ82" s="167">
        <v>1</v>
      </c>
      <c r="BA82" s="167">
        <f>IF(AZ82=1,G82,0)</f>
        <v>0</v>
      </c>
      <c r="BB82" s="167">
        <f>IF(AZ82=2,G82,0)</f>
        <v>0</v>
      </c>
      <c r="BC82" s="167">
        <f>IF(AZ82=3,G82,0)</f>
        <v>0</v>
      </c>
      <c r="BD82" s="167">
        <f>IF(AZ82=4,G82,0)</f>
        <v>0</v>
      </c>
      <c r="BE82" s="167">
        <f>IF(AZ82=5,G82,0)</f>
        <v>0</v>
      </c>
      <c r="CA82" s="202">
        <v>1</v>
      </c>
      <c r="CB82" s="202">
        <v>1</v>
      </c>
      <c r="CZ82" s="167">
        <v>0</v>
      </c>
    </row>
    <row r="83" spans="1:15" ht="12.75">
      <c r="A83" s="203"/>
      <c r="B83" s="205"/>
      <c r="C83" s="206" t="s">
        <v>126</v>
      </c>
      <c r="D83" s="207"/>
      <c r="E83" s="208">
        <v>41.974</v>
      </c>
      <c r="F83" s="209"/>
      <c r="G83" s="210"/>
      <c r="M83" s="204" t="s">
        <v>126</v>
      </c>
      <c r="O83" s="195"/>
    </row>
    <row r="84" spans="1:15" ht="12.75">
      <c r="A84" s="203"/>
      <c r="B84" s="205"/>
      <c r="C84" s="206" t="s">
        <v>127</v>
      </c>
      <c r="D84" s="207"/>
      <c r="E84" s="208">
        <v>30.465</v>
      </c>
      <c r="F84" s="209"/>
      <c r="G84" s="210"/>
      <c r="M84" s="204" t="s">
        <v>127</v>
      </c>
      <c r="O84" s="195"/>
    </row>
    <row r="85" spans="1:15" ht="12.75">
      <c r="A85" s="203"/>
      <c r="B85" s="205"/>
      <c r="C85" s="206" t="s">
        <v>128</v>
      </c>
      <c r="D85" s="207"/>
      <c r="E85" s="208">
        <v>9.145</v>
      </c>
      <c r="F85" s="209"/>
      <c r="G85" s="210"/>
      <c r="M85" s="204" t="s">
        <v>128</v>
      </c>
      <c r="O85" s="195"/>
    </row>
    <row r="86" spans="1:15" ht="12.75">
      <c r="A86" s="203"/>
      <c r="B86" s="205"/>
      <c r="C86" s="206" t="s">
        <v>129</v>
      </c>
      <c r="D86" s="207"/>
      <c r="E86" s="208">
        <v>13.5</v>
      </c>
      <c r="F86" s="209"/>
      <c r="G86" s="210"/>
      <c r="M86" s="204" t="s">
        <v>129</v>
      </c>
      <c r="O86" s="195"/>
    </row>
    <row r="87" spans="1:15" ht="12.75">
      <c r="A87" s="203"/>
      <c r="B87" s="205"/>
      <c r="C87" s="206" t="s">
        <v>130</v>
      </c>
      <c r="D87" s="207"/>
      <c r="E87" s="208">
        <v>4.5</v>
      </c>
      <c r="F87" s="209"/>
      <c r="G87" s="210"/>
      <c r="M87" s="204" t="s">
        <v>130</v>
      </c>
      <c r="O87" s="195"/>
    </row>
    <row r="88" spans="1:15" ht="12.75">
      <c r="A88" s="203"/>
      <c r="B88" s="205"/>
      <c r="C88" s="206" t="s">
        <v>131</v>
      </c>
      <c r="D88" s="207"/>
      <c r="E88" s="208">
        <v>3.6</v>
      </c>
      <c r="F88" s="209"/>
      <c r="G88" s="210"/>
      <c r="M88" s="204" t="s">
        <v>131</v>
      </c>
      <c r="O88" s="195"/>
    </row>
    <row r="89" spans="1:15" ht="12.75">
      <c r="A89" s="203"/>
      <c r="B89" s="205"/>
      <c r="C89" s="206" t="s">
        <v>151</v>
      </c>
      <c r="D89" s="207"/>
      <c r="E89" s="208">
        <v>0</v>
      </c>
      <c r="F89" s="209"/>
      <c r="G89" s="210"/>
      <c r="M89" s="204" t="s">
        <v>151</v>
      </c>
      <c r="O89" s="195"/>
    </row>
    <row r="90" spans="1:15" ht="12.75">
      <c r="A90" s="203"/>
      <c r="B90" s="205"/>
      <c r="C90" s="206" t="s">
        <v>158</v>
      </c>
      <c r="D90" s="207"/>
      <c r="E90" s="208">
        <v>15.86</v>
      </c>
      <c r="F90" s="209"/>
      <c r="G90" s="210"/>
      <c r="M90" s="204" t="s">
        <v>158</v>
      </c>
      <c r="O90" s="195"/>
    </row>
    <row r="91" spans="1:15" ht="12.75">
      <c r="A91" s="203"/>
      <c r="B91" s="205"/>
      <c r="C91" s="206" t="s">
        <v>146</v>
      </c>
      <c r="D91" s="207"/>
      <c r="E91" s="208">
        <v>14.5188</v>
      </c>
      <c r="F91" s="209"/>
      <c r="G91" s="210"/>
      <c r="M91" s="204" t="s">
        <v>146</v>
      </c>
      <c r="O91" s="195"/>
    </row>
    <row r="92" spans="1:104" ht="12.75">
      <c r="A92" s="196">
        <v>23</v>
      </c>
      <c r="B92" s="197" t="s">
        <v>159</v>
      </c>
      <c r="C92" s="198" t="s">
        <v>160</v>
      </c>
      <c r="D92" s="199" t="s">
        <v>94</v>
      </c>
      <c r="E92" s="200">
        <v>6.1155</v>
      </c>
      <c r="F92" s="200">
        <v>0</v>
      </c>
      <c r="G92" s="201">
        <f>E92*F92</f>
        <v>0</v>
      </c>
      <c r="O92" s="195">
        <v>2</v>
      </c>
      <c r="AA92" s="167">
        <v>1</v>
      </c>
      <c r="AB92" s="167">
        <v>1</v>
      </c>
      <c r="AC92" s="167">
        <v>1</v>
      </c>
      <c r="AZ92" s="167">
        <v>1</v>
      </c>
      <c r="BA92" s="167">
        <f>IF(AZ92=1,G92,0)</f>
        <v>0</v>
      </c>
      <c r="BB92" s="167">
        <f>IF(AZ92=2,G92,0)</f>
        <v>0</v>
      </c>
      <c r="BC92" s="167">
        <f>IF(AZ92=3,G92,0)</f>
        <v>0</v>
      </c>
      <c r="BD92" s="167">
        <f>IF(AZ92=4,G92,0)</f>
        <v>0</v>
      </c>
      <c r="BE92" s="167">
        <f>IF(AZ92=5,G92,0)</f>
        <v>0</v>
      </c>
      <c r="CA92" s="202">
        <v>1</v>
      </c>
      <c r="CB92" s="202">
        <v>1</v>
      </c>
      <c r="CZ92" s="167">
        <v>0</v>
      </c>
    </row>
    <row r="93" spans="1:15" ht="12.75">
      <c r="A93" s="203"/>
      <c r="B93" s="205"/>
      <c r="C93" s="206" t="s">
        <v>121</v>
      </c>
      <c r="D93" s="207"/>
      <c r="E93" s="208">
        <v>0.66</v>
      </c>
      <c r="F93" s="209"/>
      <c r="G93" s="210"/>
      <c r="M93" s="204" t="s">
        <v>121</v>
      </c>
      <c r="O93" s="195"/>
    </row>
    <row r="94" spans="1:15" ht="12.75">
      <c r="A94" s="203"/>
      <c r="B94" s="205"/>
      <c r="C94" s="206" t="s">
        <v>122</v>
      </c>
      <c r="D94" s="207"/>
      <c r="E94" s="208">
        <v>3.4716</v>
      </c>
      <c r="F94" s="209"/>
      <c r="G94" s="210"/>
      <c r="M94" s="204" t="s">
        <v>122</v>
      </c>
      <c r="O94" s="195"/>
    </row>
    <row r="95" spans="1:15" ht="12.75">
      <c r="A95" s="203"/>
      <c r="B95" s="205"/>
      <c r="C95" s="206" t="s">
        <v>123</v>
      </c>
      <c r="D95" s="207"/>
      <c r="E95" s="208">
        <v>1.9838</v>
      </c>
      <c r="F95" s="209"/>
      <c r="G95" s="210"/>
      <c r="M95" s="204" t="s">
        <v>123</v>
      </c>
      <c r="O95" s="195"/>
    </row>
    <row r="96" spans="1:104" ht="12.75">
      <c r="A96" s="196">
        <v>24</v>
      </c>
      <c r="B96" s="197" t="s">
        <v>161</v>
      </c>
      <c r="C96" s="198" t="s">
        <v>162</v>
      </c>
      <c r="D96" s="199" t="s">
        <v>94</v>
      </c>
      <c r="E96" s="200">
        <v>31.25</v>
      </c>
      <c r="F96" s="200">
        <v>0</v>
      </c>
      <c r="G96" s="201">
        <f>E96*F96</f>
        <v>0</v>
      </c>
      <c r="O96" s="195">
        <v>2</v>
      </c>
      <c r="AA96" s="167">
        <v>1</v>
      </c>
      <c r="AB96" s="167">
        <v>1</v>
      </c>
      <c r="AC96" s="167">
        <v>1</v>
      </c>
      <c r="AZ96" s="167">
        <v>1</v>
      </c>
      <c r="BA96" s="167">
        <f>IF(AZ96=1,G96,0)</f>
        <v>0</v>
      </c>
      <c r="BB96" s="167">
        <f>IF(AZ96=2,G96,0)</f>
        <v>0</v>
      </c>
      <c r="BC96" s="167">
        <f>IF(AZ96=3,G96,0)</f>
        <v>0</v>
      </c>
      <c r="BD96" s="167">
        <f>IF(AZ96=4,G96,0)</f>
        <v>0</v>
      </c>
      <c r="BE96" s="167">
        <f>IF(AZ96=5,G96,0)</f>
        <v>0</v>
      </c>
      <c r="CA96" s="202">
        <v>1</v>
      </c>
      <c r="CB96" s="202">
        <v>1</v>
      </c>
      <c r="CZ96" s="167">
        <v>0</v>
      </c>
    </row>
    <row r="97" spans="1:15" ht="12.75">
      <c r="A97" s="203"/>
      <c r="B97" s="205"/>
      <c r="C97" s="206" t="s">
        <v>163</v>
      </c>
      <c r="D97" s="207"/>
      <c r="E97" s="208">
        <v>31.25</v>
      </c>
      <c r="F97" s="209"/>
      <c r="G97" s="210"/>
      <c r="M97" s="204" t="s">
        <v>163</v>
      </c>
      <c r="O97" s="195"/>
    </row>
    <row r="98" spans="1:104" ht="12.75">
      <c r="A98" s="196">
        <v>25</v>
      </c>
      <c r="B98" s="197" t="s">
        <v>164</v>
      </c>
      <c r="C98" s="198" t="s">
        <v>165</v>
      </c>
      <c r="D98" s="199" t="s">
        <v>102</v>
      </c>
      <c r="E98" s="200">
        <v>170.266</v>
      </c>
      <c r="F98" s="200">
        <v>0</v>
      </c>
      <c r="G98" s="201">
        <f>E98*F98</f>
        <v>0</v>
      </c>
      <c r="O98" s="195">
        <v>2</v>
      </c>
      <c r="AA98" s="167">
        <v>1</v>
      </c>
      <c r="AB98" s="167">
        <v>1</v>
      </c>
      <c r="AC98" s="167">
        <v>1</v>
      </c>
      <c r="AZ98" s="167">
        <v>1</v>
      </c>
      <c r="BA98" s="167">
        <f>IF(AZ98=1,G98,0)</f>
        <v>0</v>
      </c>
      <c r="BB98" s="167">
        <f>IF(AZ98=2,G98,0)</f>
        <v>0</v>
      </c>
      <c r="BC98" s="167">
        <f>IF(AZ98=3,G98,0)</f>
        <v>0</v>
      </c>
      <c r="BD98" s="167">
        <f>IF(AZ98=4,G98,0)</f>
        <v>0</v>
      </c>
      <c r="BE98" s="167">
        <f>IF(AZ98=5,G98,0)</f>
        <v>0</v>
      </c>
      <c r="CA98" s="202">
        <v>1</v>
      </c>
      <c r="CB98" s="202">
        <v>1</v>
      </c>
      <c r="CZ98" s="167">
        <v>0</v>
      </c>
    </row>
    <row r="99" spans="1:15" ht="12.75">
      <c r="A99" s="203"/>
      <c r="B99" s="205"/>
      <c r="C99" s="206" t="s">
        <v>166</v>
      </c>
      <c r="D99" s="207"/>
      <c r="E99" s="208">
        <v>15.4</v>
      </c>
      <c r="F99" s="209"/>
      <c r="G99" s="210"/>
      <c r="M99" s="204" t="s">
        <v>166</v>
      </c>
      <c r="O99" s="195"/>
    </row>
    <row r="100" spans="1:15" ht="12.75">
      <c r="A100" s="203"/>
      <c r="B100" s="205"/>
      <c r="C100" s="206" t="s">
        <v>167</v>
      </c>
      <c r="D100" s="207"/>
      <c r="E100" s="208">
        <v>11</v>
      </c>
      <c r="F100" s="209"/>
      <c r="G100" s="210"/>
      <c r="M100" s="204" t="s">
        <v>167</v>
      </c>
      <c r="O100" s="195"/>
    </row>
    <row r="101" spans="1:15" ht="12.75">
      <c r="A101" s="203"/>
      <c r="B101" s="205"/>
      <c r="C101" s="206" t="s">
        <v>168</v>
      </c>
      <c r="D101" s="207"/>
      <c r="E101" s="208">
        <v>5</v>
      </c>
      <c r="F101" s="209"/>
      <c r="G101" s="210"/>
      <c r="M101" s="204" t="s">
        <v>168</v>
      </c>
      <c r="O101" s="195"/>
    </row>
    <row r="102" spans="1:15" ht="12.75">
      <c r="A102" s="203"/>
      <c r="B102" s="205"/>
      <c r="C102" s="206" t="s">
        <v>169</v>
      </c>
      <c r="D102" s="207"/>
      <c r="E102" s="208">
        <v>89.271</v>
      </c>
      <c r="F102" s="209"/>
      <c r="G102" s="210"/>
      <c r="M102" s="204" t="s">
        <v>169</v>
      </c>
      <c r="O102" s="195"/>
    </row>
    <row r="103" spans="1:15" ht="12.75">
      <c r="A103" s="203"/>
      <c r="B103" s="205"/>
      <c r="C103" s="206" t="s">
        <v>170</v>
      </c>
      <c r="D103" s="207"/>
      <c r="E103" s="208">
        <v>49.595</v>
      </c>
      <c r="F103" s="209"/>
      <c r="G103" s="210"/>
      <c r="M103" s="204" t="s">
        <v>170</v>
      </c>
      <c r="O103" s="195"/>
    </row>
    <row r="104" spans="1:104" ht="12.75">
      <c r="A104" s="196">
        <v>26</v>
      </c>
      <c r="B104" s="197" t="s">
        <v>171</v>
      </c>
      <c r="C104" s="198" t="s">
        <v>172</v>
      </c>
      <c r="D104" s="199" t="s">
        <v>102</v>
      </c>
      <c r="E104" s="200">
        <v>1031.84</v>
      </c>
      <c r="F104" s="200">
        <v>0</v>
      </c>
      <c r="G104" s="201">
        <f>E104*F104</f>
        <v>0</v>
      </c>
      <c r="O104" s="195">
        <v>2</v>
      </c>
      <c r="AA104" s="167">
        <v>1</v>
      </c>
      <c r="AB104" s="167">
        <v>1</v>
      </c>
      <c r="AC104" s="167">
        <v>1</v>
      </c>
      <c r="AZ104" s="167">
        <v>1</v>
      </c>
      <c r="BA104" s="167">
        <f>IF(AZ104=1,G104,0)</f>
        <v>0</v>
      </c>
      <c r="BB104" s="167">
        <f>IF(AZ104=2,G104,0)</f>
        <v>0</v>
      </c>
      <c r="BC104" s="167">
        <f>IF(AZ104=3,G104,0)</f>
        <v>0</v>
      </c>
      <c r="BD104" s="167">
        <f>IF(AZ104=4,G104,0)</f>
        <v>0</v>
      </c>
      <c r="BE104" s="167">
        <f>IF(AZ104=5,G104,0)</f>
        <v>0</v>
      </c>
      <c r="CA104" s="202">
        <v>1</v>
      </c>
      <c r="CB104" s="202">
        <v>1</v>
      </c>
      <c r="CZ104" s="167">
        <v>0</v>
      </c>
    </row>
    <row r="105" spans="1:15" ht="12.75">
      <c r="A105" s="203"/>
      <c r="B105" s="205"/>
      <c r="C105" s="206" t="s">
        <v>173</v>
      </c>
      <c r="D105" s="207"/>
      <c r="E105" s="208">
        <v>419.74</v>
      </c>
      <c r="F105" s="209"/>
      <c r="G105" s="210"/>
      <c r="M105" s="204" t="s">
        <v>173</v>
      </c>
      <c r="O105" s="195"/>
    </row>
    <row r="106" spans="1:15" ht="12.75">
      <c r="A106" s="203"/>
      <c r="B106" s="205"/>
      <c r="C106" s="206" t="s">
        <v>174</v>
      </c>
      <c r="D106" s="207"/>
      <c r="E106" s="208">
        <v>304.65</v>
      </c>
      <c r="F106" s="209"/>
      <c r="G106" s="210"/>
      <c r="M106" s="204" t="s">
        <v>174</v>
      </c>
      <c r="O106" s="195"/>
    </row>
    <row r="107" spans="1:15" ht="12.75">
      <c r="A107" s="203"/>
      <c r="B107" s="205"/>
      <c r="C107" s="206" t="s">
        <v>175</v>
      </c>
      <c r="D107" s="207"/>
      <c r="E107" s="208">
        <v>91.45</v>
      </c>
      <c r="F107" s="209"/>
      <c r="G107" s="210"/>
      <c r="M107" s="204" t="s">
        <v>175</v>
      </c>
      <c r="O107" s="195"/>
    </row>
    <row r="108" spans="1:15" ht="12.75">
      <c r="A108" s="203"/>
      <c r="B108" s="205"/>
      <c r="C108" s="206" t="s">
        <v>176</v>
      </c>
      <c r="D108" s="207"/>
      <c r="E108" s="208">
        <v>135</v>
      </c>
      <c r="F108" s="209"/>
      <c r="G108" s="210"/>
      <c r="M108" s="204" t="s">
        <v>176</v>
      </c>
      <c r="O108" s="195"/>
    </row>
    <row r="109" spans="1:15" ht="12.75">
      <c r="A109" s="203"/>
      <c r="B109" s="205"/>
      <c r="C109" s="206" t="s">
        <v>177</v>
      </c>
      <c r="D109" s="207"/>
      <c r="E109" s="208">
        <v>45</v>
      </c>
      <c r="F109" s="209"/>
      <c r="G109" s="210"/>
      <c r="M109" s="204" t="s">
        <v>177</v>
      </c>
      <c r="O109" s="195"/>
    </row>
    <row r="110" spans="1:15" ht="12.75">
      <c r="A110" s="203"/>
      <c r="B110" s="205"/>
      <c r="C110" s="206" t="s">
        <v>178</v>
      </c>
      <c r="D110" s="207"/>
      <c r="E110" s="208">
        <v>36</v>
      </c>
      <c r="F110" s="209"/>
      <c r="G110" s="210"/>
      <c r="M110" s="204" t="s">
        <v>178</v>
      </c>
      <c r="O110" s="195"/>
    </row>
    <row r="111" spans="1:104" ht="12.75">
      <c r="A111" s="196">
        <v>27</v>
      </c>
      <c r="B111" s="197" t="s">
        <v>179</v>
      </c>
      <c r="C111" s="198" t="s">
        <v>180</v>
      </c>
      <c r="D111" s="199" t="s">
        <v>102</v>
      </c>
      <c r="E111" s="200">
        <v>170.266</v>
      </c>
      <c r="F111" s="200">
        <v>0</v>
      </c>
      <c r="G111" s="201">
        <f>E111*F111</f>
        <v>0</v>
      </c>
      <c r="O111" s="195">
        <v>2</v>
      </c>
      <c r="AA111" s="167">
        <v>1</v>
      </c>
      <c r="AB111" s="167">
        <v>1</v>
      </c>
      <c r="AC111" s="167">
        <v>1</v>
      </c>
      <c r="AZ111" s="167">
        <v>1</v>
      </c>
      <c r="BA111" s="167">
        <f>IF(AZ111=1,G111,0)</f>
        <v>0</v>
      </c>
      <c r="BB111" s="167">
        <f>IF(AZ111=2,G111,0)</f>
        <v>0</v>
      </c>
      <c r="BC111" s="167">
        <f>IF(AZ111=3,G111,0)</f>
        <v>0</v>
      </c>
      <c r="BD111" s="167">
        <f>IF(AZ111=4,G111,0)</f>
        <v>0</v>
      </c>
      <c r="BE111" s="167">
        <f>IF(AZ111=5,G111,0)</f>
        <v>0</v>
      </c>
      <c r="CA111" s="202">
        <v>1</v>
      </c>
      <c r="CB111" s="202">
        <v>1</v>
      </c>
      <c r="CZ111" s="167">
        <v>0</v>
      </c>
    </row>
    <row r="112" spans="1:15" ht="12.75">
      <c r="A112" s="203"/>
      <c r="B112" s="205"/>
      <c r="C112" s="206" t="s">
        <v>166</v>
      </c>
      <c r="D112" s="207"/>
      <c r="E112" s="208">
        <v>15.4</v>
      </c>
      <c r="F112" s="209"/>
      <c r="G112" s="210"/>
      <c r="M112" s="204" t="s">
        <v>166</v>
      </c>
      <c r="O112" s="195"/>
    </row>
    <row r="113" spans="1:15" ht="12.75">
      <c r="A113" s="203"/>
      <c r="B113" s="205"/>
      <c r="C113" s="206" t="s">
        <v>167</v>
      </c>
      <c r="D113" s="207"/>
      <c r="E113" s="208">
        <v>11</v>
      </c>
      <c r="F113" s="209"/>
      <c r="G113" s="210"/>
      <c r="M113" s="204" t="s">
        <v>167</v>
      </c>
      <c r="O113" s="195"/>
    </row>
    <row r="114" spans="1:15" ht="12.75">
      <c r="A114" s="203"/>
      <c r="B114" s="205"/>
      <c r="C114" s="206" t="s">
        <v>168</v>
      </c>
      <c r="D114" s="207"/>
      <c r="E114" s="208">
        <v>5</v>
      </c>
      <c r="F114" s="209"/>
      <c r="G114" s="210"/>
      <c r="M114" s="204" t="s">
        <v>168</v>
      </c>
      <c r="O114" s="195"/>
    </row>
    <row r="115" spans="1:15" ht="12.75">
      <c r="A115" s="203"/>
      <c r="B115" s="205"/>
      <c r="C115" s="206" t="s">
        <v>169</v>
      </c>
      <c r="D115" s="207"/>
      <c r="E115" s="208">
        <v>89.271</v>
      </c>
      <c r="F115" s="209"/>
      <c r="G115" s="210"/>
      <c r="M115" s="204" t="s">
        <v>169</v>
      </c>
      <c r="O115" s="195"/>
    </row>
    <row r="116" spans="1:15" ht="12.75">
      <c r="A116" s="203"/>
      <c r="B116" s="205"/>
      <c r="C116" s="206" t="s">
        <v>170</v>
      </c>
      <c r="D116" s="207"/>
      <c r="E116" s="208">
        <v>49.595</v>
      </c>
      <c r="F116" s="209"/>
      <c r="G116" s="210"/>
      <c r="M116" s="204" t="s">
        <v>170</v>
      </c>
      <c r="O116" s="195"/>
    </row>
    <row r="117" spans="1:104" ht="12.75">
      <c r="A117" s="196">
        <v>28</v>
      </c>
      <c r="B117" s="197" t="s">
        <v>181</v>
      </c>
      <c r="C117" s="198" t="s">
        <v>182</v>
      </c>
      <c r="D117" s="199" t="s">
        <v>102</v>
      </c>
      <c r="E117" s="200">
        <v>170.266</v>
      </c>
      <c r="F117" s="200">
        <v>0</v>
      </c>
      <c r="G117" s="201">
        <f>E117*F117</f>
        <v>0</v>
      </c>
      <c r="O117" s="195">
        <v>2</v>
      </c>
      <c r="AA117" s="167">
        <v>1</v>
      </c>
      <c r="AB117" s="167">
        <v>1</v>
      </c>
      <c r="AC117" s="167">
        <v>1</v>
      </c>
      <c r="AZ117" s="167">
        <v>1</v>
      </c>
      <c r="BA117" s="167">
        <f>IF(AZ117=1,G117,0)</f>
        <v>0</v>
      </c>
      <c r="BB117" s="167">
        <f>IF(AZ117=2,G117,0)</f>
        <v>0</v>
      </c>
      <c r="BC117" s="167">
        <f>IF(AZ117=3,G117,0)</f>
        <v>0</v>
      </c>
      <c r="BD117" s="167">
        <f>IF(AZ117=4,G117,0)</f>
        <v>0</v>
      </c>
      <c r="BE117" s="167">
        <f>IF(AZ117=5,G117,0)</f>
        <v>0</v>
      </c>
      <c r="CA117" s="202">
        <v>1</v>
      </c>
      <c r="CB117" s="202">
        <v>1</v>
      </c>
      <c r="CZ117" s="167">
        <v>0</v>
      </c>
    </row>
    <row r="118" spans="1:15" ht="12.75">
      <c r="A118" s="203"/>
      <c r="B118" s="205"/>
      <c r="C118" s="206" t="s">
        <v>166</v>
      </c>
      <c r="D118" s="207"/>
      <c r="E118" s="208">
        <v>15.4</v>
      </c>
      <c r="F118" s="209"/>
      <c r="G118" s="210"/>
      <c r="M118" s="204" t="s">
        <v>166</v>
      </c>
      <c r="O118" s="195"/>
    </row>
    <row r="119" spans="1:15" ht="12.75">
      <c r="A119" s="203"/>
      <c r="B119" s="205"/>
      <c r="C119" s="206" t="s">
        <v>167</v>
      </c>
      <c r="D119" s="207"/>
      <c r="E119" s="208">
        <v>11</v>
      </c>
      <c r="F119" s="209"/>
      <c r="G119" s="210"/>
      <c r="M119" s="204" t="s">
        <v>167</v>
      </c>
      <c r="O119" s="195"/>
    </row>
    <row r="120" spans="1:15" ht="12.75">
      <c r="A120" s="203"/>
      <c r="B120" s="205"/>
      <c r="C120" s="206" t="s">
        <v>168</v>
      </c>
      <c r="D120" s="207"/>
      <c r="E120" s="208">
        <v>5</v>
      </c>
      <c r="F120" s="209"/>
      <c r="G120" s="210"/>
      <c r="M120" s="204" t="s">
        <v>168</v>
      </c>
      <c r="O120" s="195"/>
    </row>
    <row r="121" spans="1:15" ht="12.75">
      <c r="A121" s="203"/>
      <c r="B121" s="205"/>
      <c r="C121" s="206" t="s">
        <v>169</v>
      </c>
      <c r="D121" s="207"/>
      <c r="E121" s="208">
        <v>89.271</v>
      </c>
      <c r="F121" s="209"/>
      <c r="G121" s="210"/>
      <c r="M121" s="204" t="s">
        <v>169</v>
      </c>
      <c r="O121" s="195"/>
    </row>
    <row r="122" spans="1:15" ht="12.75">
      <c r="A122" s="203"/>
      <c r="B122" s="205"/>
      <c r="C122" s="206" t="s">
        <v>170</v>
      </c>
      <c r="D122" s="207"/>
      <c r="E122" s="208">
        <v>49.595</v>
      </c>
      <c r="F122" s="209"/>
      <c r="G122" s="210"/>
      <c r="M122" s="204" t="s">
        <v>170</v>
      </c>
      <c r="O122" s="195"/>
    </row>
    <row r="123" spans="1:104" ht="12.75">
      <c r="A123" s="196">
        <v>29</v>
      </c>
      <c r="B123" s="197" t="s">
        <v>183</v>
      </c>
      <c r="C123" s="198" t="s">
        <v>184</v>
      </c>
      <c r="D123" s="199" t="s">
        <v>86</v>
      </c>
      <c r="E123" s="200">
        <v>25</v>
      </c>
      <c r="F123" s="200">
        <v>0</v>
      </c>
      <c r="G123" s="201">
        <f>E123*F123</f>
        <v>0</v>
      </c>
      <c r="O123" s="195">
        <v>2</v>
      </c>
      <c r="AA123" s="167">
        <v>1</v>
      </c>
      <c r="AB123" s="167">
        <v>1</v>
      </c>
      <c r="AC123" s="167">
        <v>1</v>
      </c>
      <c r="AZ123" s="167">
        <v>1</v>
      </c>
      <c r="BA123" s="167">
        <f>IF(AZ123=1,G123,0)</f>
        <v>0</v>
      </c>
      <c r="BB123" s="167">
        <f>IF(AZ123=2,G123,0)</f>
        <v>0</v>
      </c>
      <c r="BC123" s="167">
        <f>IF(AZ123=3,G123,0)</f>
        <v>0</v>
      </c>
      <c r="BD123" s="167">
        <f>IF(AZ123=4,G123,0)</f>
        <v>0</v>
      </c>
      <c r="BE123" s="167">
        <f>IF(AZ123=5,G123,0)</f>
        <v>0</v>
      </c>
      <c r="CA123" s="202">
        <v>1</v>
      </c>
      <c r="CB123" s="202">
        <v>1</v>
      </c>
      <c r="CZ123" s="167">
        <v>0.031</v>
      </c>
    </row>
    <row r="124" spans="1:104" ht="12.75">
      <c r="A124" s="196">
        <v>30</v>
      </c>
      <c r="B124" s="197" t="s">
        <v>185</v>
      </c>
      <c r="C124" s="198" t="s">
        <v>186</v>
      </c>
      <c r="D124" s="199" t="s">
        <v>89</v>
      </c>
      <c r="E124" s="200">
        <v>1</v>
      </c>
      <c r="F124" s="200">
        <v>0</v>
      </c>
      <c r="G124" s="201">
        <f>E124*F124</f>
        <v>0</v>
      </c>
      <c r="O124" s="195">
        <v>2</v>
      </c>
      <c r="AA124" s="167">
        <v>1</v>
      </c>
      <c r="AB124" s="167">
        <v>1</v>
      </c>
      <c r="AC124" s="167">
        <v>1</v>
      </c>
      <c r="AZ124" s="167">
        <v>1</v>
      </c>
      <c r="BA124" s="167">
        <f>IF(AZ124=1,G124,0)</f>
        <v>0</v>
      </c>
      <c r="BB124" s="167">
        <f>IF(AZ124=2,G124,0)</f>
        <v>0</v>
      </c>
      <c r="BC124" s="167">
        <f>IF(AZ124=3,G124,0)</f>
        <v>0</v>
      </c>
      <c r="BD124" s="167">
        <f>IF(AZ124=4,G124,0)</f>
        <v>0</v>
      </c>
      <c r="BE124" s="167">
        <f>IF(AZ124=5,G124,0)</f>
        <v>0</v>
      </c>
      <c r="CA124" s="202">
        <v>1</v>
      </c>
      <c r="CB124" s="202">
        <v>1</v>
      </c>
      <c r="CZ124" s="167">
        <v>0</v>
      </c>
    </row>
    <row r="125" spans="1:104" ht="12.75">
      <c r="A125" s="196">
        <v>31</v>
      </c>
      <c r="B125" s="197" t="s">
        <v>187</v>
      </c>
      <c r="C125" s="198" t="s">
        <v>188</v>
      </c>
      <c r="D125" s="199" t="s">
        <v>189</v>
      </c>
      <c r="E125" s="200">
        <v>20</v>
      </c>
      <c r="F125" s="200">
        <v>0</v>
      </c>
      <c r="G125" s="201">
        <f>E125*F125</f>
        <v>0</v>
      </c>
      <c r="O125" s="195">
        <v>2</v>
      </c>
      <c r="AA125" s="167">
        <v>3</v>
      </c>
      <c r="AB125" s="167">
        <v>1</v>
      </c>
      <c r="AC125" s="167">
        <v>572400</v>
      </c>
      <c r="AZ125" s="167">
        <v>1</v>
      </c>
      <c r="BA125" s="167">
        <f>IF(AZ125=1,G125,0)</f>
        <v>0</v>
      </c>
      <c r="BB125" s="167">
        <f>IF(AZ125=2,G125,0)</f>
        <v>0</v>
      </c>
      <c r="BC125" s="167">
        <f>IF(AZ125=3,G125,0)</f>
        <v>0</v>
      </c>
      <c r="BD125" s="167">
        <f>IF(AZ125=4,G125,0)</f>
        <v>0</v>
      </c>
      <c r="BE125" s="167">
        <f>IF(AZ125=5,G125,0)</f>
        <v>0</v>
      </c>
      <c r="CA125" s="202">
        <v>3</v>
      </c>
      <c r="CB125" s="202">
        <v>1</v>
      </c>
      <c r="CZ125" s="167">
        <v>0.001</v>
      </c>
    </row>
    <row r="126" spans="1:15" ht="12.75">
      <c r="A126" s="203"/>
      <c r="B126" s="205"/>
      <c r="C126" s="206" t="s">
        <v>190</v>
      </c>
      <c r="D126" s="207"/>
      <c r="E126" s="208">
        <v>20</v>
      </c>
      <c r="F126" s="209"/>
      <c r="G126" s="210"/>
      <c r="M126" s="204">
        <v>20</v>
      </c>
      <c r="O126" s="195"/>
    </row>
    <row r="127" spans="1:104" ht="12.75">
      <c r="A127" s="196">
        <v>32</v>
      </c>
      <c r="B127" s="197" t="s">
        <v>191</v>
      </c>
      <c r="C127" s="198" t="s">
        <v>192</v>
      </c>
      <c r="D127" s="199" t="s">
        <v>193</v>
      </c>
      <c r="E127" s="200">
        <v>53.125</v>
      </c>
      <c r="F127" s="200">
        <v>0</v>
      </c>
      <c r="G127" s="201">
        <f>E127*F127</f>
        <v>0</v>
      </c>
      <c r="O127" s="195">
        <v>2</v>
      </c>
      <c r="AA127" s="167">
        <v>3</v>
      </c>
      <c r="AB127" s="167">
        <v>1</v>
      </c>
      <c r="AC127" s="167">
        <v>58344154</v>
      </c>
      <c r="AZ127" s="167">
        <v>1</v>
      </c>
      <c r="BA127" s="167">
        <f>IF(AZ127=1,G127,0)</f>
        <v>0</v>
      </c>
      <c r="BB127" s="167">
        <f>IF(AZ127=2,G127,0)</f>
        <v>0</v>
      </c>
      <c r="BC127" s="167">
        <f>IF(AZ127=3,G127,0)</f>
        <v>0</v>
      </c>
      <c r="BD127" s="167">
        <f>IF(AZ127=4,G127,0)</f>
        <v>0</v>
      </c>
      <c r="BE127" s="167">
        <f>IF(AZ127=5,G127,0)</f>
        <v>0</v>
      </c>
      <c r="CA127" s="202">
        <v>3</v>
      </c>
      <c r="CB127" s="202">
        <v>1</v>
      </c>
      <c r="CZ127" s="167">
        <v>1</v>
      </c>
    </row>
    <row r="128" spans="1:15" ht="12.75">
      <c r="A128" s="203"/>
      <c r="B128" s="205"/>
      <c r="C128" s="206" t="s">
        <v>194</v>
      </c>
      <c r="D128" s="207"/>
      <c r="E128" s="208">
        <v>53.125</v>
      </c>
      <c r="F128" s="209"/>
      <c r="G128" s="210"/>
      <c r="M128" s="204" t="s">
        <v>194</v>
      </c>
      <c r="O128" s="195"/>
    </row>
    <row r="129" spans="1:57" ht="12.75">
      <c r="A129" s="211"/>
      <c r="B129" s="212" t="s">
        <v>75</v>
      </c>
      <c r="C129" s="213" t="str">
        <f>CONCATENATE(B12," ",C12)</f>
        <v>1 Zemní práce</v>
      </c>
      <c r="D129" s="214"/>
      <c r="E129" s="215"/>
      <c r="F129" s="216"/>
      <c r="G129" s="217">
        <f>SUM(G12:G128)</f>
        <v>0</v>
      </c>
      <c r="O129" s="195">
        <v>4</v>
      </c>
      <c r="BA129" s="218">
        <f>SUM(BA12:BA128)</f>
        <v>0</v>
      </c>
      <c r="BB129" s="218">
        <f>SUM(BB12:BB128)</f>
        <v>0</v>
      </c>
      <c r="BC129" s="218">
        <f>SUM(BC12:BC128)</f>
        <v>0</v>
      </c>
      <c r="BD129" s="218">
        <f>SUM(BD12:BD128)</f>
        <v>0</v>
      </c>
      <c r="BE129" s="218">
        <f>SUM(BE12:BE128)</f>
        <v>0</v>
      </c>
    </row>
    <row r="130" spans="1:15" ht="12.75">
      <c r="A130" s="188" t="s">
        <v>72</v>
      </c>
      <c r="B130" s="189" t="s">
        <v>195</v>
      </c>
      <c r="C130" s="190" t="s">
        <v>196</v>
      </c>
      <c r="D130" s="191"/>
      <c r="E130" s="192"/>
      <c r="F130" s="192"/>
      <c r="G130" s="193"/>
      <c r="H130" s="194"/>
      <c r="I130" s="194"/>
      <c r="O130" s="195">
        <v>1</v>
      </c>
    </row>
    <row r="131" spans="1:104" ht="12.75">
      <c r="A131" s="196">
        <v>33</v>
      </c>
      <c r="B131" s="197" t="s">
        <v>197</v>
      </c>
      <c r="C131" s="198" t="s">
        <v>198</v>
      </c>
      <c r="D131" s="199" t="s">
        <v>94</v>
      </c>
      <c r="E131" s="200">
        <v>14.5188</v>
      </c>
      <c r="F131" s="200">
        <v>0</v>
      </c>
      <c r="G131" s="201">
        <f>E131*F131</f>
        <v>0</v>
      </c>
      <c r="O131" s="195">
        <v>2</v>
      </c>
      <c r="AA131" s="167">
        <v>1</v>
      </c>
      <c r="AB131" s="167">
        <v>1</v>
      </c>
      <c r="AC131" s="167">
        <v>1</v>
      </c>
      <c r="AZ131" s="167">
        <v>1</v>
      </c>
      <c r="BA131" s="167">
        <f>IF(AZ131=1,G131,0)</f>
        <v>0</v>
      </c>
      <c r="BB131" s="167">
        <f>IF(AZ131=2,G131,0)</f>
        <v>0</v>
      </c>
      <c r="BC131" s="167">
        <f>IF(AZ131=3,G131,0)</f>
        <v>0</v>
      </c>
      <c r="BD131" s="167">
        <f>IF(AZ131=4,G131,0)</f>
        <v>0</v>
      </c>
      <c r="BE131" s="167">
        <f>IF(AZ131=5,G131,0)</f>
        <v>0</v>
      </c>
      <c r="CA131" s="202">
        <v>1</v>
      </c>
      <c r="CB131" s="202">
        <v>1</v>
      </c>
      <c r="CZ131" s="167">
        <v>1.63</v>
      </c>
    </row>
    <row r="132" spans="1:15" ht="12.75">
      <c r="A132" s="203"/>
      <c r="B132" s="205"/>
      <c r="C132" s="206" t="s">
        <v>146</v>
      </c>
      <c r="D132" s="207"/>
      <c r="E132" s="208">
        <v>14.5188</v>
      </c>
      <c r="F132" s="209"/>
      <c r="G132" s="210"/>
      <c r="M132" s="204" t="s">
        <v>146</v>
      </c>
      <c r="O132" s="195"/>
    </row>
    <row r="133" spans="1:104" ht="12.75">
      <c r="A133" s="196">
        <v>34</v>
      </c>
      <c r="B133" s="197" t="s">
        <v>183</v>
      </c>
      <c r="C133" s="198" t="s">
        <v>184</v>
      </c>
      <c r="D133" s="199" t="s">
        <v>86</v>
      </c>
      <c r="E133" s="200">
        <v>122</v>
      </c>
      <c r="F133" s="200">
        <v>0</v>
      </c>
      <c r="G133" s="201">
        <f>E133*F133</f>
        <v>0</v>
      </c>
      <c r="O133" s="195">
        <v>2</v>
      </c>
      <c r="AA133" s="167">
        <v>1</v>
      </c>
      <c r="AB133" s="167">
        <v>1</v>
      </c>
      <c r="AC133" s="167">
        <v>1</v>
      </c>
      <c r="AZ133" s="167">
        <v>1</v>
      </c>
      <c r="BA133" s="167">
        <f>IF(AZ133=1,G133,0)</f>
        <v>0</v>
      </c>
      <c r="BB133" s="167">
        <f>IF(AZ133=2,G133,0)</f>
        <v>0</v>
      </c>
      <c r="BC133" s="167">
        <f>IF(AZ133=3,G133,0)</f>
        <v>0</v>
      </c>
      <c r="BD133" s="167">
        <f>IF(AZ133=4,G133,0)</f>
        <v>0</v>
      </c>
      <c r="BE133" s="167">
        <f>IF(AZ133=5,G133,0)</f>
        <v>0</v>
      </c>
      <c r="CA133" s="202">
        <v>1</v>
      </c>
      <c r="CB133" s="202">
        <v>1</v>
      </c>
      <c r="CZ133" s="167">
        <v>0.031</v>
      </c>
    </row>
    <row r="134" spans="1:15" ht="12.75">
      <c r="A134" s="203"/>
      <c r="B134" s="205"/>
      <c r="C134" s="206" t="s">
        <v>199</v>
      </c>
      <c r="D134" s="207"/>
      <c r="E134" s="208">
        <v>122</v>
      </c>
      <c r="F134" s="209"/>
      <c r="G134" s="210"/>
      <c r="M134" s="204">
        <v>122</v>
      </c>
      <c r="O134" s="195"/>
    </row>
    <row r="135" spans="1:104" ht="12.75">
      <c r="A135" s="196">
        <v>35</v>
      </c>
      <c r="B135" s="197" t="s">
        <v>200</v>
      </c>
      <c r="C135" s="198" t="s">
        <v>201</v>
      </c>
      <c r="D135" s="199" t="s">
        <v>102</v>
      </c>
      <c r="E135" s="200">
        <v>57.462</v>
      </c>
      <c r="F135" s="200">
        <v>0</v>
      </c>
      <c r="G135" s="201">
        <f>E135*F135</f>
        <v>0</v>
      </c>
      <c r="O135" s="195">
        <v>2</v>
      </c>
      <c r="AA135" s="167">
        <v>1</v>
      </c>
      <c r="AB135" s="167">
        <v>1</v>
      </c>
      <c r="AC135" s="167">
        <v>1</v>
      </c>
      <c r="AZ135" s="167">
        <v>1</v>
      </c>
      <c r="BA135" s="167">
        <f>IF(AZ135=1,G135,0)</f>
        <v>0</v>
      </c>
      <c r="BB135" s="167">
        <f>IF(AZ135=2,G135,0)</f>
        <v>0</v>
      </c>
      <c r="BC135" s="167">
        <f>IF(AZ135=3,G135,0)</f>
        <v>0</v>
      </c>
      <c r="BD135" s="167">
        <f>IF(AZ135=4,G135,0)</f>
        <v>0</v>
      </c>
      <c r="BE135" s="167">
        <f>IF(AZ135=5,G135,0)</f>
        <v>0</v>
      </c>
      <c r="CA135" s="202">
        <v>1</v>
      </c>
      <c r="CB135" s="202">
        <v>1</v>
      </c>
      <c r="CZ135" s="167">
        <v>0.00018</v>
      </c>
    </row>
    <row r="136" spans="1:15" ht="12.75">
      <c r="A136" s="203"/>
      <c r="B136" s="205"/>
      <c r="C136" s="206" t="s">
        <v>202</v>
      </c>
      <c r="D136" s="207"/>
      <c r="E136" s="208">
        <v>57.462</v>
      </c>
      <c r="F136" s="209"/>
      <c r="G136" s="210"/>
      <c r="M136" s="204" t="s">
        <v>202</v>
      </c>
      <c r="O136" s="195"/>
    </row>
    <row r="137" spans="1:104" ht="12.75">
      <c r="A137" s="196">
        <v>36</v>
      </c>
      <c r="B137" s="197" t="s">
        <v>203</v>
      </c>
      <c r="C137" s="198" t="s">
        <v>204</v>
      </c>
      <c r="D137" s="199" t="s">
        <v>102</v>
      </c>
      <c r="E137" s="200">
        <v>66.0813</v>
      </c>
      <c r="F137" s="200">
        <v>0</v>
      </c>
      <c r="G137" s="201">
        <f>E137*F137</f>
        <v>0</v>
      </c>
      <c r="O137" s="195">
        <v>2</v>
      </c>
      <c r="AA137" s="167">
        <v>3</v>
      </c>
      <c r="AB137" s="167">
        <v>1</v>
      </c>
      <c r="AC137" s="167">
        <v>69366197</v>
      </c>
      <c r="AZ137" s="167">
        <v>1</v>
      </c>
      <c r="BA137" s="167">
        <f>IF(AZ137=1,G137,0)</f>
        <v>0</v>
      </c>
      <c r="BB137" s="167">
        <f>IF(AZ137=2,G137,0)</f>
        <v>0</v>
      </c>
      <c r="BC137" s="167">
        <f>IF(AZ137=3,G137,0)</f>
        <v>0</v>
      </c>
      <c r="BD137" s="167">
        <f>IF(AZ137=4,G137,0)</f>
        <v>0</v>
      </c>
      <c r="BE137" s="167">
        <f>IF(AZ137=5,G137,0)</f>
        <v>0</v>
      </c>
      <c r="CA137" s="202">
        <v>3</v>
      </c>
      <c r="CB137" s="202">
        <v>1</v>
      </c>
      <c r="CZ137" s="167">
        <v>0.0002</v>
      </c>
    </row>
    <row r="138" spans="1:15" ht="12.75">
      <c r="A138" s="203"/>
      <c r="B138" s="205"/>
      <c r="C138" s="206" t="s">
        <v>205</v>
      </c>
      <c r="D138" s="207"/>
      <c r="E138" s="208">
        <v>66.0813</v>
      </c>
      <c r="F138" s="209"/>
      <c r="G138" s="210"/>
      <c r="M138" s="204" t="s">
        <v>205</v>
      </c>
      <c r="O138" s="195"/>
    </row>
    <row r="139" spans="1:57" ht="12.75">
      <c r="A139" s="211"/>
      <c r="B139" s="212" t="s">
        <v>75</v>
      </c>
      <c r="C139" s="213" t="str">
        <f>CONCATENATE(B130," ",C130)</f>
        <v>215 Drenáže</v>
      </c>
      <c r="D139" s="214"/>
      <c r="E139" s="215"/>
      <c r="F139" s="216"/>
      <c r="G139" s="217">
        <f>SUM(G130:G138)</f>
        <v>0</v>
      </c>
      <c r="O139" s="195">
        <v>4</v>
      </c>
      <c r="BA139" s="218">
        <f>SUM(BA130:BA138)</f>
        <v>0</v>
      </c>
      <c r="BB139" s="218">
        <f>SUM(BB130:BB138)</f>
        <v>0</v>
      </c>
      <c r="BC139" s="218">
        <f>SUM(BC130:BC138)</f>
        <v>0</v>
      </c>
      <c r="BD139" s="218">
        <f>SUM(BD130:BD138)</f>
        <v>0</v>
      </c>
      <c r="BE139" s="218">
        <f>SUM(BE130:BE138)</f>
        <v>0</v>
      </c>
    </row>
    <row r="140" spans="1:15" ht="12.75">
      <c r="A140" s="188" t="s">
        <v>72</v>
      </c>
      <c r="B140" s="189" t="s">
        <v>206</v>
      </c>
      <c r="C140" s="190" t="s">
        <v>207</v>
      </c>
      <c r="D140" s="191"/>
      <c r="E140" s="192"/>
      <c r="F140" s="192"/>
      <c r="G140" s="193"/>
      <c r="H140" s="194"/>
      <c r="I140" s="194"/>
      <c r="O140" s="195">
        <v>1</v>
      </c>
    </row>
    <row r="141" spans="1:104" ht="12.75">
      <c r="A141" s="196">
        <v>37</v>
      </c>
      <c r="B141" s="197" t="s">
        <v>208</v>
      </c>
      <c r="C141" s="198" t="s">
        <v>209</v>
      </c>
      <c r="D141" s="199" t="s">
        <v>102</v>
      </c>
      <c r="E141" s="200">
        <v>220</v>
      </c>
      <c r="F141" s="200">
        <v>0</v>
      </c>
      <c r="G141" s="201">
        <f>E141*F141</f>
        <v>0</v>
      </c>
      <c r="O141" s="195">
        <v>2</v>
      </c>
      <c r="AA141" s="167">
        <v>1</v>
      </c>
      <c r="AB141" s="167">
        <v>1</v>
      </c>
      <c r="AC141" s="167">
        <v>1</v>
      </c>
      <c r="AZ141" s="167">
        <v>1</v>
      </c>
      <c r="BA141" s="167">
        <f>IF(AZ141=1,G141,0)</f>
        <v>0</v>
      </c>
      <c r="BB141" s="167">
        <f>IF(AZ141=2,G141,0)</f>
        <v>0</v>
      </c>
      <c r="BC141" s="167">
        <f>IF(AZ141=3,G141,0)</f>
        <v>0</v>
      </c>
      <c r="BD141" s="167">
        <f>IF(AZ141=4,G141,0)</f>
        <v>0</v>
      </c>
      <c r="BE141" s="167">
        <f>IF(AZ141=5,G141,0)</f>
        <v>0</v>
      </c>
      <c r="CA141" s="202">
        <v>1</v>
      </c>
      <c r="CB141" s="202">
        <v>1</v>
      </c>
      <c r="CZ141" s="167">
        <v>3E-05</v>
      </c>
    </row>
    <row r="142" spans="1:15" ht="12.75">
      <c r="A142" s="203"/>
      <c r="B142" s="205"/>
      <c r="C142" s="206" t="s">
        <v>210</v>
      </c>
      <c r="D142" s="207"/>
      <c r="E142" s="208">
        <v>220</v>
      </c>
      <c r="F142" s="209"/>
      <c r="G142" s="210"/>
      <c r="M142" s="204" t="s">
        <v>210</v>
      </c>
      <c r="O142" s="195"/>
    </row>
    <row r="143" spans="1:104" ht="22.5">
      <c r="A143" s="196">
        <v>38</v>
      </c>
      <c r="B143" s="197" t="s">
        <v>211</v>
      </c>
      <c r="C143" s="198" t="s">
        <v>212</v>
      </c>
      <c r="D143" s="199" t="s">
        <v>102</v>
      </c>
      <c r="E143" s="200">
        <v>1031.84</v>
      </c>
      <c r="F143" s="200">
        <v>0</v>
      </c>
      <c r="G143" s="201">
        <f>E143*F143</f>
        <v>0</v>
      </c>
      <c r="O143" s="195">
        <v>2</v>
      </c>
      <c r="AA143" s="167">
        <v>1</v>
      </c>
      <c r="AB143" s="167">
        <v>1</v>
      </c>
      <c r="AC143" s="167">
        <v>1</v>
      </c>
      <c r="AZ143" s="167">
        <v>1</v>
      </c>
      <c r="BA143" s="167">
        <f>IF(AZ143=1,G143,0)</f>
        <v>0</v>
      </c>
      <c r="BB143" s="167">
        <f>IF(AZ143=2,G143,0)</f>
        <v>0</v>
      </c>
      <c r="BC143" s="167">
        <f>IF(AZ143=3,G143,0)</f>
        <v>0</v>
      </c>
      <c r="BD143" s="167">
        <f>IF(AZ143=4,G143,0)</f>
        <v>0</v>
      </c>
      <c r="BE143" s="167">
        <f>IF(AZ143=5,G143,0)</f>
        <v>0</v>
      </c>
      <c r="CA143" s="202">
        <v>1</v>
      </c>
      <c r="CB143" s="202">
        <v>1</v>
      </c>
      <c r="CZ143" s="167">
        <v>0.0015</v>
      </c>
    </row>
    <row r="144" spans="1:15" ht="12.75">
      <c r="A144" s="203"/>
      <c r="B144" s="205"/>
      <c r="C144" s="206" t="s">
        <v>173</v>
      </c>
      <c r="D144" s="207"/>
      <c r="E144" s="208">
        <v>419.74</v>
      </c>
      <c r="F144" s="209"/>
      <c r="G144" s="210"/>
      <c r="M144" s="204" t="s">
        <v>173</v>
      </c>
      <c r="O144" s="195"/>
    </row>
    <row r="145" spans="1:15" ht="12.75">
      <c r="A145" s="203"/>
      <c r="B145" s="205"/>
      <c r="C145" s="206" t="s">
        <v>174</v>
      </c>
      <c r="D145" s="207"/>
      <c r="E145" s="208">
        <v>304.65</v>
      </c>
      <c r="F145" s="209"/>
      <c r="G145" s="210"/>
      <c r="M145" s="204" t="s">
        <v>174</v>
      </c>
      <c r="O145" s="195"/>
    </row>
    <row r="146" spans="1:15" ht="12.75">
      <c r="A146" s="203"/>
      <c r="B146" s="205"/>
      <c r="C146" s="206" t="s">
        <v>175</v>
      </c>
      <c r="D146" s="207"/>
      <c r="E146" s="208">
        <v>91.45</v>
      </c>
      <c r="F146" s="209"/>
      <c r="G146" s="210"/>
      <c r="M146" s="204" t="s">
        <v>175</v>
      </c>
      <c r="O146" s="195"/>
    </row>
    <row r="147" spans="1:15" ht="12.75">
      <c r="A147" s="203"/>
      <c r="B147" s="205"/>
      <c r="C147" s="206" t="s">
        <v>176</v>
      </c>
      <c r="D147" s="207"/>
      <c r="E147" s="208">
        <v>135</v>
      </c>
      <c r="F147" s="209"/>
      <c r="G147" s="210"/>
      <c r="M147" s="204" t="s">
        <v>176</v>
      </c>
      <c r="O147" s="195"/>
    </row>
    <row r="148" spans="1:15" ht="12.75">
      <c r="A148" s="203"/>
      <c r="B148" s="205"/>
      <c r="C148" s="206" t="s">
        <v>177</v>
      </c>
      <c r="D148" s="207"/>
      <c r="E148" s="208">
        <v>45</v>
      </c>
      <c r="F148" s="209"/>
      <c r="G148" s="210"/>
      <c r="M148" s="204" t="s">
        <v>177</v>
      </c>
      <c r="O148" s="195"/>
    </row>
    <row r="149" spans="1:15" ht="12.75">
      <c r="A149" s="203"/>
      <c r="B149" s="205"/>
      <c r="C149" s="206" t="s">
        <v>178</v>
      </c>
      <c r="D149" s="207"/>
      <c r="E149" s="208">
        <v>36</v>
      </c>
      <c r="F149" s="209"/>
      <c r="G149" s="210"/>
      <c r="M149" s="204" t="s">
        <v>178</v>
      </c>
      <c r="O149" s="195"/>
    </row>
    <row r="150" spans="1:104" ht="22.5">
      <c r="A150" s="196">
        <v>39</v>
      </c>
      <c r="B150" s="197" t="s">
        <v>213</v>
      </c>
      <c r="C150" s="198" t="s">
        <v>214</v>
      </c>
      <c r="D150" s="199" t="s">
        <v>102</v>
      </c>
      <c r="E150" s="200">
        <v>785.593</v>
      </c>
      <c r="F150" s="200">
        <v>0</v>
      </c>
      <c r="G150" s="201">
        <f>E150*F150</f>
        <v>0</v>
      </c>
      <c r="O150" s="195">
        <v>2</v>
      </c>
      <c r="AA150" s="167">
        <v>1</v>
      </c>
      <c r="AB150" s="167">
        <v>1</v>
      </c>
      <c r="AC150" s="167">
        <v>1</v>
      </c>
      <c r="AZ150" s="167">
        <v>1</v>
      </c>
      <c r="BA150" s="167">
        <f>IF(AZ150=1,G150,0)</f>
        <v>0</v>
      </c>
      <c r="BB150" s="167">
        <f>IF(AZ150=2,G150,0)</f>
        <v>0</v>
      </c>
      <c r="BC150" s="167">
        <f>IF(AZ150=3,G150,0)</f>
        <v>0</v>
      </c>
      <c r="BD150" s="167">
        <f>IF(AZ150=4,G150,0)</f>
        <v>0</v>
      </c>
      <c r="BE150" s="167">
        <f>IF(AZ150=5,G150,0)</f>
        <v>0</v>
      </c>
      <c r="CA150" s="202">
        <v>1</v>
      </c>
      <c r="CB150" s="202">
        <v>1</v>
      </c>
      <c r="CZ150" s="167">
        <v>0.38625</v>
      </c>
    </row>
    <row r="151" spans="1:15" ht="12.75">
      <c r="A151" s="203"/>
      <c r="B151" s="205"/>
      <c r="C151" s="206" t="s">
        <v>215</v>
      </c>
      <c r="D151" s="207"/>
      <c r="E151" s="208">
        <v>103.4</v>
      </c>
      <c r="F151" s="209"/>
      <c r="G151" s="210"/>
      <c r="M151" s="204" t="s">
        <v>215</v>
      </c>
      <c r="O151" s="195"/>
    </row>
    <row r="152" spans="1:15" ht="12.75">
      <c r="A152" s="203"/>
      <c r="B152" s="205"/>
      <c r="C152" s="206" t="s">
        <v>177</v>
      </c>
      <c r="D152" s="207"/>
      <c r="E152" s="208">
        <v>45</v>
      </c>
      <c r="F152" s="209"/>
      <c r="G152" s="210"/>
      <c r="M152" s="204" t="s">
        <v>177</v>
      </c>
      <c r="O152" s="195"/>
    </row>
    <row r="153" spans="1:15" ht="12.75">
      <c r="A153" s="203"/>
      <c r="B153" s="205"/>
      <c r="C153" s="206" t="s">
        <v>178</v>
      </c>
      <c r="D153" s="207"/>
      <c r="E153" s="208">
        <v>36</v>
      </c>
      <c r="F153" s="209"/>
      <c r="G153" s="210"/>
      <c r="M153" s="204" t="s">
        <v>178</v>
      </c>
      <c r="O153" s="195"/>
    </row>
    <row r="154" spans="1:15" ht="12.75">
      <c r="A154" s="203"/>
      <c r="B154" s="205"/>
      <c r="C154" s="206" t="s">
        <v>216</v>
      </c>
      <c r="D154" s="207"/>
      <c r="E154" s="208">
        <v>466.193</v>
      </c>
      <c r="F154" s="209"/>
      <c r="G154" s="210"/>
      <c r="M154" s="204" t="s">
        <v>216</v>
      </c>
      <c r="O154" s="195"/>
    </row>
    <row r="155" spans="1:15" ht="12.75">
      <c r="A155" s="203"/>
      <c r="B155" s="205"/>
      <c r="C155" s="206" t="s">
        <v>176</v>
      </c>
      <c r="D155" s="207"/>
      <c r="E155" s="208">
        <v>135</v>
      </c>
      <c r="F155" s="209"/>
      <c r="G155" s="210"/>
      <c r="M155" s="204" t="s">
        <v>176</v>
      </c>
      <c r="O155" s="195"/>
    </row>
    <row r="156" spans="1:104" ht="12.75">
      <c r="A156" s="196">
        <v>40</v>
      </c>
      <c r="B156" s="197" t="s">
        <v>217</v>
      </c>
      <c r="C156" s="198" t="s">
        <v>218</v>
      </c>
      <c r="D156" s="199" t="s">
        <v>102</v>
      </c>
      <c r="E156" s="200">
        <v>891.785</v>
      </c>
      <c r="F156" s="200">
        <v>0</v>
      </c>
      <c r="G156" s="201">
        <f>E156*F156</f>
        <v>0</v>
      </c>
      <c r="O156" s="195">
        <v>2</v>
      </c>
      <c r="AA156" s="167">
        <v>1</v>
      </c>
      <c r="AB156" s="167">
        <v>1</v>
      </c>
      <c r="AC156" s="167">
        <v>1</v>
      </c>
      <c r="AZ156" s="167">
        <v>1</v>
      </c>
      <c r="BA156" s="167">
        <f>IF(AZ156=1,G156,0)</f>
        <v>0</v>
      </c>
      <c r="BB156" s="167">
        <f>IF(AZ156=2,G156,0)</f>
        <v>0</v>
      </c>
      <c r="BC156" s="167">
        <f>IF(AZ156=3,G156,0)</f>
        <v>0</v>
      </c>
      <c r="BD156" s="167">
        <f>IF(AZ156=4,G156,0)</f>
        <v>0</v>
      </c>
      <c r="BE156" s="167">
        <f>IF(AZ156=5,G156,0)</f>
        <v>0</v>
      </c>
      <c r="CA156" s="202">
        <v>1</v>
      </c>
      <c r="CB156" s="202">
        <v>1</v>
      </c>
      <c r="CZ156" s="167">
        <v>0.3708</v>
      </c>
    </row>
    <row r="157" spans="1:15" ht="12.75">
      <c r="A157" s="203"/>
      <c r="B157" s="205"/>
      <c r="C157" s="206" t="s">
        <v>219</v>
      </c>
      <c r="D157" s="207"/>
      <c r="E157" s="208">
        <v>130.24</v>
      </c>
      <c r="F157" s="209"/>
      <c r="G157" s="210"/>
      <c r="M157" s="204" t="s">
        <v>219</v>
      </c>
      <c r="O157" s="195"/>
    </row>
    <row r="158" spans="1:15" ht="12.75">
      <c r="A158" s="203"/>
      <c r="B158" s="205"/>
      <c r="C158" s="206" t="s">
        <v>177</v>
      </c>
      <c r="D158" s="207"/>
      <c r="E158" s="208">
        <v>45</v>
      </c>
      <c r="F158" s="209"/>
      <c r="G158" s="210"/>
      <c r="M158" s="204" t="s">
        <v>177</v>
      </c>
      <c r="O158" s="195"/>
    </row>
    <row r="159" spans="1:15" ht="12.75">
      <c r="A159" s="203"/>
      <c r="B159" s="205"/>
      <c r="C159" s="206" t="s">
        <v>178</v>
      </c>
      <c r="D159" s="207"/>
      <c r="E159" s="208">
        <v>36</v>
      </c>
      <c r="F159" s="209"/>
      <c r="G159" s="210"/>
      <c r="M159" s="204" t="s">
        <v>178</v>
      </c>
      <c r="O159" s="195"/>
    </row>
    <row r="160" spans="1:15" ht="12.75">
      <c r="A160" s="203"/>
      <c r="B160" s="205"/>
      <c r="C160" s="206" t="s">
        <v>220</v>
      </c>
      <c r="D160" s="207"/>
      <c r="E160" s="208">
        <v>545.545</v>
      </c>
      <c r="F160" s="209"/>
      <c r="G160" s="210"/>
      <c r="M160" s="204" t="s">
        <v>220</v>
      </c>
      <c r="O160" s="195"/>
    </row>
    <row r="161" spans="1:15" ht="12.75">
      <c r="A161" s="203"/>
      <c r="B161" s="205"/>
      <c r="C161" s="206" t="s">
        <v>176</v>
      </c>
      <c r="D161" s="207"/>
      <c r="E161" s="208">
        <v>135</v>
      </c>
      <c r="F161" s="209"/>
      <c r="G161" s="210"/>
      <c r="M161" s="204" t="s">
        <v>176</v>
      </c>
      <c r="O161" s="195"/>
    </row>
    <row r="162" spans="1:104" ht="22.5">
      <c r="A162" s="196">
        <v>41</v>
      </c>
      <c r="B162" s="197" t="s">
        <v>221</v>
      </c>
      <c r="C162" s="198" t="s">
        <v>222</v>
      </c>
      <c r="D162" s="199" t="s">
        <v>102</v>
      </c>
      <c r="E162" s="200">
        <v>640.165</v>
      </c>
      <c r="F162" s="200">
        <v>0</v>
      </c>
      <c r="G162" s="201">
        <f>E162*F162</f>
        <v>0</v>
      </c>
      <c r="O162" s="195">
        <v>2</v>
      </c>
      <c r="AA162" s="167">
        <v>1</v>
      </c>
      <c r="AB162" s="167">
        <v>1</v>
      </c>
      <c r="AC162" s="167">
        <v>1</v>
      </c>
      <c r="AZ162" s="167">
        <v>1</v>
      </c>
      <c r="BA162" s="167">
        <f>IF(AZ162=1,G162,0)</f>
        <v>0</v>
      </c>
      <c r="BB162" s="167">
        <f>IF(AZ162=2,G162,0)</f>
        <v>0</v>
      </c>
      <c r="BC162" s="167">
        <f>IF(AZ162=3,G162,0)</f>
        <v>0</v>
      </c>
      <c r="BD162" s="167">
        <f>IF(AZ162=4,G162,0)</f>
        <v>0</v>
      </c>
      <c r="BE162" s="167">
        <f>IF(AZ162=5,G162,0)</f>
        <v>0</v>
      </c>
      <c r="CA162" s="202">
        <v>1</v>
      </c>
      <c r="CB162" s="202">
        <v>1</v>
      </c>
      <c r="CZ162" s="167">
        <v>0.26376</v>
      </c>
    </row>
    <row r="163" spans="1:15" ht="12.75">
      <c r="A163" s="203"/>
      <c r="B163" s="205"/>
      <c r="C163" s="206" t="s">
        <v>223</v>
      </c>
      <c r="D163" s="207"/>
      <c r="E163" s="208">
        <v>77</v>
      </c>
      <c r="F163" s="209"/>
      <c r="G163" s="210"/>
      <c r="M163" s="204" t="s">
        <v>223</v>
      </c>
      <c r="O163" s="195"/>
    </row>
    <row r="164" spans="1:15" ht="12.75">
      <c r="A164" s="203"/>
      <c r="B164" s="205"/>
      <c r="C164" s="206" t="s">
        <v>177</v>
      </c>
      <c r="D164" s="207"/>
      <c r="E164" s="208">
        <v>45</v>
      </c>
      <c r="F164" s="209"/>
      <c r="G164" s="210"/>
      <c r="M164" s="204" t="s">
        <v>177</v>
      </c>
      <c r="O164" s="195"/>
    </row>
    <row r="165" spans="1:15" ht="12.75">
      <c r="A165" s="203"/>
      <c r="B165" s="205"/>
      <c r="C165" s="206" t="s">
        <v>178</v>
      </c>
      <c r="D165" s="207"/>
      <c r="E165" s="208">
        <v>36</v>
      </c>
      <c r="F165" s="209"/>
      <c r="G165" s="210"/>
      <c r="M165" s="204" t="s">
        <v>178</v>
      </c>
      <c r="O165" s="195"/>
    </row>
    <row r="166" spans="1:15" ht="12.75">
      <c r="A166" s="203"/>
      <c r="B166" s="205"/>
      <c r="C166" s="206" t="s">
        <v>224</v>
      </c>
      <c r="D166" s="207"/>
      <c r="E166" s="208">
        <v>347.165</v>
      </c>
      <c r="F166" s="209"/>
      <c r="G166" s="210"/>
      <c r="M166" s="204" t="s">
        <v>224</v>
      </c>
      <c r="O166" s="195"/>
    </row>
    <row r="167" spans="1:15" ht="12.75">
      <c r="A167" s="203"/>
      <c r="B167" s="205"/>
      <c r="C167" s="206" t="s">
        <v>176</v>
      </c>
      <c r="D167" s="207"/>
      <c r="E167" s="208">
        <v>135</v>
      </c>
      <c r="F167" s="209"/>
      <c r="G167" s="210"/>
      <c r="M167" s="204" t="s">
        <v>176</v>
      </c>
      <c r="O167" s="195"/>
    </row>
    <row r="168" spans="1:104" ht="12.75">
      <c r="A168" s="196">
        <v>42</v>
      </c>
      <c r="B168" s="197" t="s">
        <v>225</v>
      </c>
      <c r="C168" s="198" t="s">
        <v>226</v>
      </c>
      <c r="D168" s="199" t="s">
        <v>102</v>
      </c>
      <c r="E168" s="200">
        <v>121.19</v>
      </c>
      <c r="F168" s="200">
        <v>0</v>
      </c>
      <c r="G168" s="201">
        <f>E168*F168</f>
        <v>0</v>
      </c>
      <c r="O168" s="195">
        <v>2</v>
      </c>
      <c r="AA168" s="167">
        <v>1</v>
      </c>
      <c r="AB168" s="167">
        <v>1</v>
      </c>
      <c r="AC168" s="167">
        <v>1</v>
      </c>
      <c r="AZ168" s="167">
        <v>1</v>
      </c>
      <c r="BA168" s="167">
        <f>IF(AZ168=1,G168,0)</f>
        <v>0</v>
      </c>
      <c r="BB168" s="167">
        <f>IF(AZ168=2,G168,0)</f>
        <v>0</v>
      </c>
      <c r="BC168" s="167">
        <f>IF(AZ168=3,G168,0)</f>
        <v>0</v>
      </c>
      <c r="BD168" s="167">
        <f>IF(AZ168=4,G168,0)</f>
        <v>0</v>
      </c>
      <c r="BE168" s="167">
        <f>IF(AZ168=5,G168,0)</f>
        <v>0</v>
      </c>
      <c r="CA168" s="202">
        <v>1</v>
      </c>
      <c r="CB168" s="202">
        <v>1</v>
      </c>
      <c r="CZ168" s="167">
        <v>0.2916</v>
      </c>
    </row>
    <row r="169" spans="1:15" ht="12.75">
      <c r="A169" s="203"/>
      <c r="B169" s="205"/>
      <c r="C169" s="206" t="s">
        <v>227</v>
      </c>
      <c r="D169" s="207"/>
      <c r="E169" s="208">
        <v>22</v>
      </c>
      <c r="F169" s="209"/>
      <c r="G169" s="210"/>
      <c r="M169" s="204" t="s">
        <v>227</v>
      </c>
      <c r="O169" s="195"/>
    </row>
    <row r="170" spans="1:15" ht="12.75">
      <c r="A170" s="203"/>
      <c r="B170" s="205"/>
      <c r="C170" s="206" t="s">
        <v>228</v>
      </c>
      <c r="D170" s="207"/>
      <c r="E170" s="208">
        <v>99.19</v>
      </c>
      <c r="F170" s="209"/>
      <c r="G170" s="210"/>
      <c r="M170" s="204" t="s">
        <v>228</v>
      </c>
      <c r="O170" s="195"/>
    </row>
    <row r="171" spans="1:104" ht="12.75">
      <c r="A171" s="196">
        <v>43</v>
      </c>
      <c r="B171" s="197" t="s">
        <v>229</v>
      </c>
      <c r="C171" s="198" t="s">
        <v>230</v>
      </c>
      <c r="D171" s="199" t="s">
        <v>102</v>
      </c>
      <c r="E171" s="200">
        <v>640.165</v>
      </c>
      <c r="F171" s="200">
        <v>0</v>
      </c>
      <c r="G171" s="201">
        <f>E171*F171</f>
        <v>0</v>
      </c>
      <c r="O171" s="195">
        <v>2</v>
      </c>
      <c r="AA171" s="167">
        <v>1</v>
      </c>
      <c r="AB171" s="167">
        <v>0</v>
      </c>
      <c r="AC171" s="167">
        <v>0</v>
      </c>
      <c r="AZ171" s="167">
        <v>1</v>
      </c>
      <c r="BA171" s="167">
        <f>IF(AZ171=1,G171,0)</f>
        <v>0</v>
      </c>
      <c r="BB171" s="167">
        <f>IF(AZ171=2,G171,0)</f>
        <v>0</v>
      </c>
      <c r="BC171" s="167">
        <f>IF(AZ171=3,G171,0)</f>
        <v>0</v>
      </c>
      <c r="BD171" s="167">
        <f>IF(AZ171=4,G171,0)</f>
        <v>0</v>
      </c>
      <c r="BE171" s="167">
        <f>IF(AZ171=5,G171,0)</f>
        <v>0</v>
      </c>
      <c r="CA171" s="202">
        <v>1</v>
      </c>
      <c r="CB171" s="202">
        <v>0</v>
      </c>
      <c r="CZ171" s="167">
        <v>0.12966</v>
      </c>
    </row>
    <row r="172" spans="1:15" ht="12.75">
      <c r="A172" s="203"/>
      <c r="B172" s="205"/>
      <c r="C172" s="206" t="s">
        <v>223</v>
      </c>
      <c r="D172" s="207"/>
      <c r="E172" s="208">
        <v>77</v>
      </c>
      <c r="F172" s="209"/>
      <c r="G172" s="210"/>
      <c r="M172" s="204" t="s">
        <v>223</v>
      </c>
      <c r="O172" s="195"/>
    </row>
    <row r="173" spans="1:15" ht="12.75">
      <c r="A173" s="203"/>
      <c r="B173" s="205"/>
      <c r="C173" s="206" t="s">
        <v>177</v>
      </c>
      <c r="D173" s="207"/>
      <c r="E173" s="208">
        <v>45</v>
      </c>
      <c r="F173" s="209"/>
      <c r="G173" s="210"/>
      <c r="M173" s="204" t="s">
        <v>177</v>
      </c>
      <c r="O173" s="195"/>
    </row>
    <row r="174" spans="1:15" ht="12.75">
      <c r="A174" s="203"/>
      <c r="B174" s="205"/>
      <c r="C174" s="206" t="s">
        <v>178</v>
      </c>
      <c r="D174" s="207"/>
      <c r="E174" s="208">
        <v>36</v>
      </c>
      <c r="F174" s="209"/>
      <c r="G174" s="210"/>
      <c r="M174" s="204" t="s">
        <v>178</v>
      </c>
      <c r="O174" s="195"/>
    </row>
    <row r="175" spans="1:15" ht="12.75">
      <c r="A175" s="203"/>
      <c r="B175" s="205"/>
      <c r="C175" s="206" t="s">
        <v>224</v>
      </c>
      <c r="D175" s="207"/>
      <c r="E175" s="208">
        <v>347.165</v>
      </c>
      <c r="F175" s="209"/>
      <c r="G175" s="210"/>
      <c r="M175" s="204" t="s">
        <v>224</v>
      </c>
      <c r="O175" s="195"/>
    </row>
    <row r="176" spans="1:15" ht="12.75">
      <c r="A176" s="203"/>
      <c r="B176" s="205"/>
      <c r="C176" s="206" t="s">
        <v>176</v>
      </c>
      <c r="D176" s="207"/>
      <c r="E176" s="208">
        <v>135</v>
      </c>
      <c r="F176" s="209"/>
      <c r="G176" s="210"/>
      <c r="M176" s="204" t="s">
        <v>176</v>
      </c>
      <c r="O176" s="195"/>
    </row>
    <row r="177" spans="1:104" ht="12.75">
      <c r="A177" s="196">
        <v>44</v>
      </c>
      <c r="B177" s="197" t="s">
        <v>231</v>
      </c>
      <c r="C177" s="198" t="s">
        <v>232</v>
      </c>
      <c r="D177" s="199" t="s">
        <v>102</v>
      </c>
      <c r="E177" s="200">
        <v>253</v>
      </c>
      <c r="F177" s="200">
        <v>0</v>
      </c>
      <c r="G177" s="201">
        <f>E177*F177</f>
        <v>0</v>
      </c>
      <c r="O177" s="195">
        <v>2</v>
      </c>
      <c r="AA177" s="167">
        <v>3</v>
      </c>
      <c r="AB177" s="167">
        <v>1</v>
      </c>
      <c r="AC177" s="167">
        <v>693660216</v>
      </c>
      <c r="AZ177" s="167">
        <v>1</v>
      </c>
      <c r="BA177" s="167">
        <f>IF(AZ177=1,G177,0)</f>
        <v>0</v>
      </c>
      <c r="BB177" s="167">
        <f>IF(AZ177=2,G177,0)</f>
        <v>0</v>
      </c>
      <c r="BC177" s="167">
        <f>IF(AZ177=3,G177,0)</f>
        <v>0</v>
      </c>
      <c r="BD177" s="167">
        <f>IF(AZ177=4,G177,0)</f>
        <v>0</v>
      </c>
      <c r="BE177" s="167">
        <f>IF(AZ177=5,G177,0)</f>
        <v>0</v>
      </c>
      <c r="CA177" s="202">
        <v>3</v>
      </c>
      <c r="CB177" s="202">
        <v>1</v>
      </c>
      <c r="CZ177" s="167">
        <v>0.0007</v>
      </c>
    </row>
    <row r="178" spans="1:15" ht="12.75">
      <c r="A178" s="203"/>
      <c r="B178" s="205"/>
      <c r="C178" s="206" t="s">
        <v>233</v>
      </c>
      <c r="D178" s="207"/>
      <c r="E178" s="208">
        <v>253</v>
      </c>
      <c r="F178" s="209"/>
      <c r="G178" s="210"/>
      <c r="M178" s="204" t="s">
        <v>233</v>
      </c>
      <c r="O178" s="195"/>
    </row>
    <row r="179" spans="1:57" ht="12.75">
      <c r="A179" s="211"/>
      <c r="B179" s="212" t="s">
        <v>75</v>
      </c>
      <c r="C179" s="213" t="str">
        <f>CONCATENATE(B140," ",C140)</f>
        <v>5 Komunikace</v>
      </c>
      <c r="D179" s="214"/>
      <c r="E179" s="215"/>
      <c r="F179" s="216"/>
      <c r="G179" s="217">
        <f>SUM(G140:G178)</f>
        <v>0</v>
      </c>
      <c r="O179" s="195">
        <v>4</v>
      </c>
      <c r="BA179" s="218">
        <f>SUM(BA140:BA178)</f>
        <v>0</v>
      </c>
      <c r="BB179" s="218">
        <f>SUM(BB140:BB178)</f>
        <v>0</v>
      </c>
      <c r="BC179" s="218">
        <f>SUM(BC140:BC178)</f>
        <v>0</v>
      </c>
      <c r="BD179" s="218">
        <f>SUM(BD140:BD178)</f>
        <v>0</v>
      </c>
      <c r="BE179" s="218">
        <f>SUM(BE140:BE178)</f>
        <v>0</v>
      </c>
    </row>
    <row r="180" spans="1:15" ht="12.75">
      <c r="A180" s="188" t="s">
        <v>72</v>
      </c>
      <c r="B180" s="189" t="s">
        <v>234</v>
      </c>
      <c r="C180" s="190" t="s">
        <v>235</v>
      </c>
      <c r="D180" s="191"/>
      <c r="E180" s="192"/>
      <c r="F180" s="192"/>
      <c r="G180" s="193"/>
      <c r="H180" s="194"/>
      <c r="I180" s="194"/>
      <c r="O180" s="195">
        <v>1</v>
      </c>
    </row>
    <row r="181" spans="1:104" ht="12.75">
      <c r="A181" s="196">
        <v>45</v>
      </c>
      <c r="B181" s="197" t="s">
        <v>236</v>
      </c>
      <c r="C181" s="198" t="s">
        <v>237</v>
      </c>
      <c r="D181" s="199" t="s">
        <v>108</v>
      </c>
      <c r="E181" s="200">
        <v>6</v>
      </c>
      <c r="F181" s="200">
        <v>0</v>
      </c>
      <c r="G181" s="201">
        <f>E181*F181</f>
        <v>0</v>
      </c>
      <c r="O181" s="195">
        <v>2</v>
      </c>
      <c r="AA181" s="167">
        <v>11</v>
      </c>
      <c r="AB181" s="167">
        <v>3</v>
      </c>
      <c r="AC181" s="167">
        <v>46</v>
      </c>
      <c r="AZ181" s="167">
        <v>1</v>
      </c>
      <c r="BA181" s="167">
        <f>IF(AZ181=1,G181,0)</f>
        <v>0</v>
      </c>
      <c r="BB181" s="167">
        <f>IF(AZ181=2,G181,0)</f>
        <v>0</v>
      </c>
      <c r="BC181" s="167">
        <f>IF(AZ181=3,G181,0)</f>
        <v>0</v>
      </c>
      <c r="BD181" s="167">
        <f>IF(AZ181=4,G181,0)</f>
        <v>0</v>
      </c>
      <c r="BE181" s="167">
        <f>IF(AZ181=5,G181,0)</f>
        <v>0</v>
      </c>
      <c r="CA181" s="202">
        <v>11</v>
      </c>
      <c r="CB181" s="202">
        <v>3</v>
      </c>
      <c r="CZ181" s="167">
        <v>0</v>
      </c>
    </row>
    <row r="182" spans="1:15" ht="12.75">
      <c r="A182" s="203"/>
      <c r="B182" s="205"/>
      <c r="C182" s="206" t="s">
        <v>238</v>
      </c>
      <c r="D182" s="207"/>
      <c r="E182" s="208">
        <v>6</v>
      </c>
      <c r="F182" s="209"/>
      <c r="G182" s="210"/>
      <c r="M182" s="204">
        <v>6</v>
      </c>
      <c r="O182" s="195"/>
    </row>
    <row r="183" spans="1:104" ht="12.75">
      <c r="A183" s="196">
        <v>46</v>
      </c>
      <c r="B183" s="197" t="s">
        <v>239</v>
      </c>
      <c r="C183" s="198" t="s">
        <v>240</v>
      </c>
      <c r="D183" s="199" t="s">
        <v>108</v>
      </c>
      <c r="E183" s="200">
        <v>2</v>
      </c>
      <c r="F183" s="200">
        <v>0</v>
      </c>
      <c r="G183" s="201">
        <f>E183*F183</f>
        <v>0</v>
      </c>
      <c r="O183" s="195">
        <v>2</v>
      </c>
      <c r="AA183" s="167">
        <v>1</v>
      </c>
      <c r="AB183" s="167">
        <v>1</v>
      </c>
      <c r="AC183" s="167">
        <v>1</v>
      </c>
      <c r="AZ183" s="167">
        <v>1</v>
      </c>
      <c r="BA183" s="167">
        <f>IF(AZ183=1,G183,0)</f>
        <v>0</v>
      </c>
      <c r="BB183" s="167">
        <f>IF(AZ183=2,G183,0)</f>
        <v>0</v>
      </c>
      <c r="BC183" s="167">
        <f>IF(AZ183=3,G183,0)</f>
        <v>0</v>
      </c>
      <c r="BD183" s="167">
        <f>IF(AZ183=4,G183,0)</f>
        <v>0</v>
      </c>
      <c r="BE183" s="167">
        <f>IF(AZ183=5,G183,0)</f>
        <v>0</v>
      </c>
      <c r="CA183" s="202">
        <v>1</v>
      </c>
      <c r="CB183" s="202">
        <v>1</v>
      </c>
      <c r="CZ183" s="167">
        <v>0</v>
      </c>
    </row>
    <row r="184" spans="1:15" ht="12.75">
      <c r="A184" s="203"/>
      <c r="B184" s="205"/>
      <c r="C184" s="206" t="s">
        <v>241</v>
      </c>
      <c r="D184" s="207"/>
      <c r="E184" s="208">
        <v>2</v>
      </c>
      <c r="F184" s="209"/>
      <c r="G184" s="210"/>
      <c r="M184" s="204">
        <v>2</v>
      </c>
      <c r="O184" s="195"/>
    </row>
    <row r="185" spans="1:104" ht="12.75">
      <c r="A185" s="196">
        <v>47</v>
      </c>
      <c r="B185" s="197" t="s">
        <v>242</v>
      </c>
      <c r="C185" s="198" t="s">
        <v>243</v>
      </c>
      <c r="D185" s="199" t="s">
        <v>108</v>
      </c>
      <c r="E185" s="200">
        <v>1</v>
      </c>
      <c r="F185" s="200">
        <v>0</v>
      </c>
      <c r="G185" s="201">
        <f>E185*F185</f>
        <v>0</v>
      </c>
      <c r="O185" s="195">
        <v>2</v>
      </c>
      <c r="AA185" s="167">
        <v>1</v>
      </c>
      <c r="AB185" s="167">
        <v>1</v>
      </c>
      <c r="AC185" s="167">
        <v>1</v>
      </c>
      <c r="AZ185" s="167">
        <v>1</v>
      </c>
      <c r="BA185" s="167">
        <f>IF(AZ185=1,G185,0)</f>
        <v>0</v>
      </c>
      <c r="BB185" s="167">
        <f>IF(AZ185=2,G185,0)</f>
        <v>0</v>
      </c>
      <c r="BC185" s="167">
        <f>IF(AZ185=3,G185,0)</f>
        <v>0</v>
      </c>
      <c r="BD185" s="167">
        <f>IF(AZ185=4,G185,0)</f>
        <v>0</v>
      </c>
      <c r="BE185" s="167">
        <f>IF(AZ185=5,G185,0)</f>
        <v>0</v>
      </c>
      <c r="CA185" s="202">
        <v>1</v>
      </c>
      <c r="CB185" s="202">
        <v>1</v>
      </c>
      <c r="CZ185" s="167">
        <v>0.2459</v>
      </c>
    </row>
    <row r="186" spans="1:104" ht="12.75">
      <c r="A186" s="196">
        <v>48</v>
      </c>
      <c r="B186" s="197" t="s">
        <v>244</v>
      </c>
      <c r="C186" s="198" t="s">
        <v>245</v>
      </c>
      <c r="D186" s="199" t="s">
        <v>108</v>
      </c>
      <c r="E186" s="200">
        <v>1</v>
      </c>
      <c r="F186" s="200">
        <v>0</v>
      </c>
      <c r="G186" s="201">
        <f>E186*F186</f>
        <v>0</v>
      </c>
      <c r="O186" s="195">
        <v>2</v>
      </c>
      <c r="AA186" s="167">
        <v>3</v>
      </c>
      <c r="AB186" s="167">
        <v>1</v>
      </c>
      <c r="AC186" s="167" t="s">
        <v>244</v>
      </c>
      <c r="AZ186" s="167">
        <v>1</v>
      </c>
      <c r="BA186" s="167">
        <f>IF(AZ186=1,G186,0)</f>
        <v>0</v>
      </c>
      <c r="BB186" s="167">
        <f>IF(AZ186=2,G186,0)</f>
        <v>0</v>
      </c>
      <c r="BC186" s="167">
        <f>IF(AZ186=3,G186,0)</f>
        <v>0</v>
      </c>
      <c r="BD186" s="167">
        <f>IF(AZ186=4,G186,0)</f>
        <v>0</v>
      </c>
      <c r="BE186" s="167">
        <f>IF(AZ186=5,G186,0)</f>
        <v>0</v>
      </c>
      <c r="CA186" s="202">
        <v>3</v>
      </c>
      <c r="CB186" s="202">
        <v>1</v>
      </c>
      <c r="CZ186" s="167">
        <v>0.0051</v>
      </c>
    </row>
    <row r="187" spans="1:104" ht="12.75">
      <c r="A187" s="196">
        <v>49</v>
      </c>
      <c r="B187" s="197" t="s">
        <v>246</v>
      </c>
      <c r="C187" s="198" t="s">
        <v>247</v>
      </c>
      <c r="D187" s="199" t="s">
        <v>108</v>
      </c>
      <c r="E187" s="200">
        <v>1</v>
      </c>
      <c r="F187" s="200">
        <v>0</v>
      </c>
      <c r="G187" s="201">
        <f>E187*F187</f>
        <v>0</v>
      </c>
      <c r="O187" s="195">
        <v>2</v>
      </c>
      <c r="AA187" s="167">
        <v>3</v>
      </c>
      <c r="AB187" s="167">
        <v>1</v>
      </c>
      <c r="AC187" s="167">
        <v>40445920</v>
      </c>
      <c r="AZ187" s="167">
        <v>1</v>
      </c>
      <c r="BA187" s="167">
        <f>IF(AZ187=1,G187,0)</f>
        <v>0</v>
      </c>
      <c r="BB187" s="167">
        <f>IF(AZ187=2,G187,0)</f>
        <v>0</v>
      </c>
      <c r="BC187" s="167">
        <f>IF(AZ187=3,G187,0)</f>
        <v>0</v>
      </c>
      <c r="BD187" s="167">
        <f>IF(AZ187=4,G187,0)</f>
        <v>0</v>
      </c>
      <c r="BE187" s="167">
        <f>IF(AZ187=5,G187,0)</f>
        <v>0</v>
      </c>
      <c r="CA187" s="202">
        <v>3</v>
      </c>
      <c r="CB187" s="202">
        <v>1</v>
      </c>
      <c r="CZ187" s="167">
        <v>0.018</v>
      </c>
    </row>
    <row r="188" spans="1:104" ht="12.75">
      <c r="A188" s="196">
        <v>50</v>
      </c>
      <c r="B188" s="197" t="s">
        <v>248</v>
      </c>
      <c r="C188" s="198" t="s">
        <v>249</v>
      </c>
      <c r="D188" s="199" t="s">
        <v>108</v>
      </c>
      <c r="E188" s="200">
        <v>1</v>
      </c>
      <c r="F188" s="200">
        <v>0</v>
      </c>
      <c r="G188" s="201">
        <f>E188*F188</f>
        <v>0</v>
      </c>
      <c r="O188" s="195">
        <v>2</v>
      </c>
      <c r="AA188" s="167">
        <v>3</v>
      </c>
      <c r="AB188" s="167">
        <v>1</v>
      </c>
      <c r="AC188" s="167" t="s">
        <v>248</v>
      </c>
      <c r="AZ188" s="167">
        <v>1</v>
      </c>
      <c r="BA188" s="167">
        <f>IF(AZ188=1,G188,0)</f>
        <v>0</v>
      </c>
      <c r="BB188" s="167">
        <f>IF(AZ188=2,G188,0)</f>
        <v>0</v>
      </c>
      <c r="BC188" s="167">
        <f>IF(AZ188=3,G188,0)</f>
        <v>0</v>
      </c>
      <c r="BD188" s="167">
        <f>IF(AZ188=4,G188,0)</f>
        <v>0</v>
      </c>
      <c r="BE188" s="167">
        <f>IF(AZ188=5,G188,0)</f>
        <v>0</v>
      </c>
      <c r="CA188" s="202">
        <v>3</v>
      </c>
      <c r="CB188" s="202">
        <v>1</v>
      </c>
      <c r="CZ188" s="167">
        <v>0.00126</v>
      </c>
    </row>
    <row r="189" spans="1:104" ht="12.75">
      <c r="A189" s="196">
        <v>51</v>
      </c>
      <c r="B189" s="197" t="s">
        <v>250</v>
      </c>
      <c r="C189" s="198" t="s">
        <v>251</v>
      </c>
      <c r="D189" s="199" t="s">
        <v>108</v>
      </c>
      <c r="E189" s="200">
        <v>2</v>
      </c>
      <c r="F189" s="200">
        <v>0</v>
      </c>
      <c r="G189" s="201">
        <f>E189*F189</f>
        <v>0</v>
      </c>
      <c r="O189" s="195">
        <v>2</v>
      </c>
      <c r="AA189" s="167">
        <v>3</v>
      </c>
      <c r="AB189" s="167">
        <v>1</v>
      </c>
      <c r="AC189" s="167">
        <v>56288950</v>
      </c>
      <c r="AZ189" s="167">
        <v>1</v>
      </c>
      <c r="BA189" s="167">
        <f>IF(AZ189=1,G189,0)</f>
        <v>0</v>
      </c>
      <c r="BB189" s="167">
        <f>IF(AZ189=2,G189,0)</f>
        <v>0</v>
      </c>
      <c r="BC189" s="167">
        <f>IF(AZ189=3,G189,0)</f>
        <v>0</v>
      </c>
      <c r="BD189" s="167">
        <f>IF(AZ189=4,G189,0)</f>
        <v>0</v>
      </c>
      <c r="BE189" s="167">
        <f>IF(AZ189=5,G189,0)</f>
        <v>0</v>
      </c>
      <c r="CA189" s="202">
        <v>3</v>
      </c>
      <c r="CB189" s="202">
        <v>1</v>
      </c>
      <c r="CZ189" s="167">
        <v>0.0022</v>
      </c>
    </row>
    <row r="190" spans="1:15" ht="12.75">
      <c r="A190" s="203"/>
      <c r="B190" s="205"/>
      <c r="C190" s="206" t="s">
        <v>241</v>
      </c>
      <c r="D190" s="207"/>
      <c r="E190" s="208">
        <v>2</v>
      </c>
      <c r="F190" s="209"/>
      <c r="G190" s="210"/>
      <c r="M190" s="204">
        <v>2</v>
      </c>
      <c r="O190" s="195"/>
    </row>
    <row r="191" spans="1:57" ht="12.75">
      <c r="A191" s="211"/>
      <c r="B191" s="212" t="s">
        <v>75</v>
      </c>
      <c r="C191" s="213" t="str">
        <f>CONCATENATE(B180," ",C180)</f>
        <v>91 Doplňující práce na komunikaci</v>
      </c>
      <c r="D191" s="214"/>
      <c r="E191" s="215"/>
      <c r="F191" s="216"/>
      <c r="G191" s="217">
        <f>SUM(G180:G190)</f>
        <v>0</v>
      </c>
      <c r="O191" s="195">
        <v>4</v>
      </c>
      <c r="BA191" s="218">
        <f>SUM(BA180:BA190)</f>
        <v>0</v>
      </c>
      <c r="BB191" s="218">
        <f>SUM(BB180:BB190)</f>
        <v>0</v>
      </c>
      <c r="BC191" s="218">
        <f>SUM(BC180:BC190)</f>
        <v>0</v>
      </c>
      <c r="BD191" s="218">
        <f>SUM(BD180:BD190)</f>
        <v>0</v>
      </c>
      <c r="BE191" s="218">
        <f>SUM(BE180:BE190)</f>
        <v>0</v>
      </c>
    </row>
    <row r="192" spans="1:15" ht="12.75">
      <c r="A192" s="188" t="s">
        <v>72</v>
      </c>
      <c r="B192" s="189" t="s">
        <v>252</v>
      </c>
      <c r="C192" s="190" t="s">
        <v>253</v>
      </c>
      <c r="D192" s="191"/>
      <c r="E192" s="192"/>
      <c r="F192" s="192"/>
      <c r="G192" s="193"/>
      <c r="H192" s="194"/>
      <c r="I192" s="194"/>
      <c r="O192" s="195">
        <v>1</v>
      </c>
    </row>
    <row r="193" spans="1:104" ht="12.75">
      <c r="A193" s="196">
        <v>52</v>
      </c>
      <c r="B193" s="197" t="s">
        <v>254</v>
      </c>
      <c r="C193" s="198" t="s">
        <v>255</v>
      </c>
      <c r="D193" s="199" t="s">
        <v>256</v>
      </c>
      <c r="E193" s="200">
        <v>1004.79127597</v>
      </c>
      <c r="F193" s="200">
        <v>0</v>
      </c>
      <c r="G193" s="201">
        <f>E193*F193</f>
        <v>0</v>
      </c>
      <c r="O193" s="195">
        <v>2</v>
      </c>
      <c r="AA193" s="167">
        <v>7</v>
      </c>
      <c r="AB193" s="167">
        <v>1</v>
      </c>
      <c r="AC193" s="167">
        <v>2</v>
      </c>
      <c r="AZ193" s="167">
        <v>1</v>
      </c>
      <c r="BA193" s="167">
        <f>IF(AZ193=1,G193,0)</f>
        <v>0</v>
      </c>
      <c r="BB193" s="167">
        <f>IF(AZ193=2,G193,0)</f>
        <v>0</v>
      </c>
      <c r="BC193" s="167">
        <f>IF(AZ193=3,G193,0)</f>
        <v>0</v>
      </c>
      <c r="BD193" s="167">
        <f>IF(AZ193=4,G193,0)</f>
        <v>0</v>
      </c>
      <c r="BE193" s="167">
        <f>IF(AZ193=5,G193,0)</f>
        <v>0</v>
      </c>
      <c r="CA193" s="202">
        <v>7</v>
      </c>
      <c r="CB193" s="202">
        <v>1</v>
      </c>
      <c r="CZ193" s="167">
        <v>0</v>
      </c>
    </row>
    <row r="194" spans="1:57" ht="12.75">
      <c r="A194" s="211"/>
      <c r="B194" s="212" t="s">
        <v>75</v>
      </c>
      <c r="C194" s="213" t="str">
        <f>CONCATENATE(B192," ",C192)</f>
        <v>99 Staveništní přesun hmot</v>
      </c>
      <c r="D194" s="214"/>
      <c r="E194" s="215"/>
      <c r="F194" s="216"/>
      <c r="G194" s="217">
        <f>SUM(G192:G193)</f>
        <v>0</v>
      </c>
      <c r="O194" s="195">
        <v>4</v>
      </c>
      <c r="BA194" s="218">
        <f>SUM(BA192:BA193)</f>
        <v>0</v>
      </c>
      <c r="BB194" s="218">
        <f>SUM(BB192:BB193)</f>
        <v>0</v>
      </c>
      <c r="BC194" s="218">
        <f>SUM(BC192:BC193)</f>
        <v>0</v>
      </c>
      <c r="BD194" s="218">
        <f>SUM(BD192:BD193)</f>
        <v>0</v>
      </c>
      <c r="BE194" s="218">
        <f>SUM(BE192:BE193)</f>
        <v>0</v>
      </c>
    </row>
    <row r="195" ht="12.75">
      <c r="E195" s="167"/>
    </row>
    <row r="196" ht="12.75">
      <c r="E196" s="167"/>
    </row>
    <row r="197" ht="12.75">
      <c r="E197" s="167"/>
    </row>
    <row r="198" ht="12.75">
      <c r="E198" s="167"/>
    </row>
    <row r="199" ht="12.75">
      <c r="E199" s="167"/>
    </row>
    <row r="200" ht="12.75">
      <c r="E200" s="167"/>
    </row>
    <row r="201" ht="12.75">
      <c r="E201" s="167"/>
    </row>
    <row r="202" ht="12.75">
      <c r="E202" s="167"/>
    </row>
    <row r="203" ht="12.75">
      <c r="E203" s="167"/>
    </row>
    <row r="204" ht="12.75">
      <c r="E204" s="167"/>
    </row>
    <row r="205" ht="12.75">
      <c r="E205" s="167"/>
    </row>
    <row r="206" ht="12.75">
      <c r="E206" s="167"/>
    </row>
    <row r="207" ht="12.75">
      <c r="E207" s="167"/>
    </row>
    <row r="208" ht="12.75">
      <c r="E208" s="167"/>
    </row>
    <row r="209" ht="12.75">
      <c r="E209" s="167"/>
    </row>
    <row r="210" ht="12.75">
      <c r="E210" s="167"/>
    </row>
    <row r="211" ht="12.75">
      <c r="E211" s="167"/>
    </row>
    <row r="212" ht="12.75">
      <c r="E212" s="167"/>
    </row>
    <row r="213" ht="12.75">
      <c r="E213" s="167"/>
    </row>
    <row r="214" ht="12.75">
      <c r="E214" s="167"/>
    </row>
    <row r="215" ht="12.75">
      <c r="E215" s="167"/>
    </row>
    <row r="216" ht="12.75">
      <c r="E216" s="167"/>
    </row>
    <row r="217" ht="12.75">
      <c r="E217" s="167"/>
    </row>
    <row r="218" spans="1:7" ht="12.75">
      <c r="A218" s="219"/>
      <c r="B218" s="219"/>
      <c r="C218" s="219"/>
      <c r="D218" s="219"/>
      <c r="E218" s="219"/>
      <c r="F218" s="219"/>
      <c r="G218" s="219"/>
    </row>
    <row r="219" spans="1:7" ht="12.75">
      <c r="A219" s="219"/>
      <c r="B219" s="219"/>
      <c r="C219" s="219"/>
      <c r="D219" s="219"/>
      <c r="E219" s="219"/>
      <c r="F219" s="219"/>
      <c r="G219" s="219"/>
    </row>
    <row r="220" spans="1:7" ht="12.75">
      <c r="A220" s="219"/>
      <c r="B220" s="219"/>
      <c r="C220" s="219"/>
      <c r="D220" s="219"/>
      <c r="E220" s="219"/>
      <c r="F220" s="219"/>
      <c r="G220" s="219"/>
    </row>
    <row r="221" spans="1:7" ht="12.75">
      <c r="A221" s="219"/>
      <c r="B221" s="219"/>
      <c r="C221" s="219"/>
      <c r="D221" s="219"/>
      <c r="E221" s="219"/>
      <c r="F221" s="219"/>
      <c r="G221" s="219"/>
    </row>
    <row r="222" ht="12.75">
      <c r="E222" s="167"/>
    </row>
    <row r="223" ht="12.75">
      <c r="E223" s="167"/>
    </row>
    <row r="224" ht="12.75">
      <c r="E224" s="167"/>
    </row>
    <row r="225" ht="12.75">
      <c r="E225" s="167"/>
    </row>
    <row r="226" ht="12.75">
      <c r="E226" s="167"/>
    </row>
    <row r="227" ht="12.75">
      <c r="E227" s="167"/>
    </row>
    <row r="228" ht="12.75">
      <c r="E228" s="167"/>
    </row>
    <row r="229" ht="12.75">
      <c r="E229" s="167"/>
    </row>
    <row r="230" ht="12.75">
      <c r="E230" s="167"/>
    </row>
    <row r="231" ht="12.75">
      <c r="E231" s="167"/>
    </row>
    <row r="232" ht="12.75">
      <c r="E232" s="167"/>
    </row>
    <row r="233" ht="12.75">
      <c r="E233" s="167"/>
    </row>
    <row r="234" ht="12.75">
      <c r="E234" s="167"/>
    </row>
    <row r="235" ht="12.75">
      <c r="E235" s="167"/>
    </row>
    <row r="236" ht="12.75">
      <c r="E236" s="167"/>
    </row>
    <row r="237" ht="12.75">
      <c r="E237" s="167"/>
    </row>
    <row r="238" ht="12.75">
      <c r="E238" s="167"/>
    </row>
    <row r="239" ht="12.75">
      <c r="E239" s="167"/>
    </row>
    <row r="240" ht="12.75">
      <c r="E240" s="167"/>
    </row>
    <row r="241" ht="12.75">
      <c r="E241" s="167"/>
    </row>
    <row r="242" ht="12.75">
      <c r="E242" s="167"/>
    </row>
    <row r="243" ht="12.75">
      <c r="E243" s="167"/>
    </row>
    <row r="244" ht="12.75">
      <c r="E244" s="167"/>
    </row>
    <row r="245" ht="12.75">
      <c r="E245" s="167"/>
    </row>
    <row r="246" ht="12.75">
      <c r="E246" s="167"/>
    </row>
    <row r="247" ht="12.75">
      <c r="E247" s="167"/>
    </row>
    <row r="248" ht="12.75">
      <c r="E248" s="167"/>
    </row>
    <row r="249" ht="12.75">
      <c r="E249" s="167"/>
    </row>
    <row r="250" ht="12.75">
      <c r="E250" s="167"/>
    </row>
    <row r="251" ht="12.75">
      <c r="E251" s="167"/>
    </row>
    <row r="252" ht="12.75">
      <c r="E252" s="167"/>
    </row>
    <row r="253" spans="1:2" ht="12.75">
      <c r="A253" s="220"/>
      <c r="B253" s="220"/>
    </row>
    <row r="254" spans="1:7" ht="12.75">
      <c r="A254" s="219"/>
      <c r="B254" s="219"/>
      <c r="C254" s="222"/>
      <c r="D254" s="222"/>
      <c r="E254" s="223"/>
      <c r="F254" s="222"/>
      <c r="G254" s="224"/>
    </row>
    <row r="255" spans="1:7" ht="12.75">
      <c r="A255" s="225"/>
      <c r="B255" s="225"/>
      <c r="C255" s="219"/>
      <c r="D255" s="219"/>
      <c r="E255" s="226"/>
      <c r="F255" s="219"/>
      <c r="G255" s="219"/>
    </row>
    <row r="256" spans="1:7" ht="12.75">
      <c r="A256" s="219"/>
      <c r="B256" s="219"/>
      <c r="C256" s="219"/>
      <c r="D256" s="219"/>
      <c r="E256" s="226"/>
      <c r="F256" s="219"/>
      <c r="G256" s="219"/>
    </row>
    <row r="257" spans="1:7" ht="12.75">
      <c r="A257" s="219"/>
      <c r="B257" s="219"/>
      <c r="C257" s="219"/>
      <c r="D257" s="219"/>
      <c r="E257" s="226"/>
      <c r="F257" s="219"/>
      <c r="G257" s="219"/>
    </row>
    <row r="258" spans="1:7" ht="12.75">
      <c r="A258" s="219"/>
      <c r="B258" s="219"/>
      <c r="C258" s="219"/>
      <c r="D258" s="219"/>
      <c r="E258" s="226"/>
      <c r="F258" s="219"/>
      <c r="G258" s="219"/>
    </row>
    <row r="259" spans="1:7" ht="12.75">
      <c r="A259" s="219"/>
      <c r="B259" s="219"/>
      <c r="C259" s="219"/>
      <c r="D259" s="219"/>
      <c r="E259" s="226"/>
      <c r="F259" s="219"/>
      <c r="G259" s="219"/>
    </row>
    <row r="260" spans="1:7" ht="12.75">
      <c r="A260" s="219"/>
      <c r="B260" s="219"/>
      <c r="C260" s="219"/>
      <c r="D260" s="219"/>
      <c r="E260" s="226"/>
      <c r="F260" s="219"/>
      <c r="G260" s="219"/>
    </row>
    <row r="261" spans="1:7" ht="12.75">
      <c r="A261" s="219"/>
      <c r="B261" s="219"/>
      <c r="C261" s="219"/>
      <c r="D261" s="219"/>
      <c r="E261" s="226"/>
      <c r="F261" s="219"/>
      <c r="G261" s="219"/>
    </row>
    <row r="262" spans="1:7" ht="12.75">
      <c r="A262" s="219"/>
      <c r="B262" s="219"/>
      <c r="C262" s="219"/>
      <c r="D262" s="219"/>
      <c r="E262" s="226"/>
      <c r="F262" s="219"/>
      <c r="G262" s="219"/>
    </row>
    <row r="263" spans="1:7" ht="12.75">
      <c r="A263" s="219"/>
      <c r="B263" s="219"/>
      <c r="C263" s="219"/>
      <c r="D263" s="219"/>
      <c r="E263" s="226"/>
      <c r="F263" s="219"/>
      <c r="G263" s="219"/>
    </row>
    <row r="264" spans="1:7" ht="12.75">
      <c r="A264" s="219"/>
      <c r="B264" s="219"/>
      <c r="C264" s="219"/>
      <c r="D264" s="219"/>
      <c r="E264" s="226"/>
      <c r="F264" s="219"/>
      <c r="G264" s="219"/>
    </row>
    <row r="265" spans="1:7" ht="12.75">
      <c r="A265" s="219"/>
      <c r="B265" s="219"/>
      <c r="C265" s="219"/>
      <c r="D265" s="219"/>
      <c r="E265" s="226"/>
      <c r="F265" s="219"/>
      <c r="G265" s="219"/>
    </row>
    <row r="266" spans="1:7" ht="12.75">
      <c r="A266" s="219"/>
      <c r="B266" s="219"/>
      <c r="C266" s="219"/>
      <c r="D266" s="219"/>
      <c r="E266" s="226"/>
      <c r="F266" s="219"/>
      <c r="G266" s="219"/>
    </row>
    <row r="267" spans="1:7" ht="12.75">
      <c r="A267" s="219"/>
      <c r="B267" s="219"/>
      <c r="C267" s="219"/>
      <c r="D267" s="219"/>
      <c r="E267" s="226"/>
      <c r="F267" s="219"/>
      <c r="G267" s="219"/>
    </row>
  </sheetData>
  <sheetProtection/>
  <mergeCells count="128">
    <mergeCell ref="C174:D174"/>
    <mergeCell ref="C175:D175"/>
    <mergeCell ref="C176:D176"/>
    <mergeCell ref="C178:D178"/>
    <mergeCell ref="C182:D182"/>
    <mergeCell ref="C184:D184"/>
    <mergeCell ref="C190:D190"/>
    <mergeCell ref="C166:D166"/>
    <mergeCell ref="C167:D167"/>
    <mergeCell ref="C169:D169"/>
    <mergeCell ref="C170:D170"/>
    <mergeCell ref="C172:D172"/>
    <mergeCell ref="C173:D173"/>
    <mergeCell ref="C159:D159"/>
    <mergeCell ref="C160:D160"/>
    <mergeCell ref="C161:D161"/>
    <mergeCell ref="C163:D163"/>
    <mergeCell ref="C164:D164"/>
    <mergeCell ref="C165:D165"/>
    <mergeCell ref="C152:D152"/>
    <mergeCell ref="C153:D153"/>
    <mergeCell ref="C154:D154"/>
    <mergeCell ref="C155:D155"/>
    <mergeCell ref="C157:D157"/>
    <mergeCell ref="C158:D158"/>
    <mergeCell ref="C142:D142"/>
    <mergeCell ref="C144:D144"/>
    <mergeCell ref="C145:D145"/>
    <mergeCell ref="C146:D146"/>
    <mergeCell ref="C147:D147"/>
    <mergeCell ref="C148:D148"/>
    <mergeCell ref="C149:D149"/>
    <mergeCell ref="C151:D151"/>
    <mergeCell ref="C128:D128"/>
    <mergeCell ref="C132:D132"/>
    <mergeCell ref="C134:D134"/>
    <mergeCell ref="C136:D136"/>
    <mergeCell ref="C138:D138"/>
    <mergeCell ref="C118:D118"/>
    <mergeCell ref="C119:D119"/>
    <mergeCell ref="C120:D120"/>
    <mergeCell ref="C121:D121"/>
    <mergeCell ref="C122:D122"/>
    <mergeCell ref="C126:D126"/>
    <mergeCell ref="C110:D110"/>
    <mergeCell ref="C112:D112"/>
    <mergeCell ref="C113:D113"/>
    <mergeCell ref="C114:D114"/>
    <mergeCell ref="C115:D115"/>
    <mergeCell ref="C116:D116"/>
    <mergeCell ref="C103:D103"/>
    <mergeCell ref="C105:D105"/>
    <mergeCell ref="C106:D106"/>
    <mergeCell ref="C107:D107"/>
    <mergeCell ref="C108:D108"/>
    <mergeCell ref="C109:D109"/>
    <mergeCell ref="C95:D95"/>
    <mergeCell ref="C97:D97"/>
    <mergeCell ref="C99:D99"/>
    <mergeCell ref="C100:D100"/>
    <mergeCell ref="C101:D101"/>
    <mergeCell ref="C102:D102"/>
    <mergeCell ref="C88:D88"/>
    <mergeCell ref="C89:D89"/>
    <mergeCell ref="C90:D90"/>
    <mergeCell ref="C91:D91"/>
    <mergeCell ref="C93:D93"/>
    <mergeCell ref="C94:D94"/>
    <mergeCell ref="C81:D81"/>
    <mergeCell ref="C83:D83"/>
    <mergeCell ref="C84:D84"/>
    <mergeCell ref="C85:D85"/>
    <mergeCell ref="C86:D86"/>
    <mergeCell ref="C87:D87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1:D61"/>
    <mergeCell ref="C63:D63"/>
    <mergeCell ref="C65:D65"/>
    <mergeCell ref="C66:D66"/>
    <mergeCell ref="C67:D67"/>
    <mergeCell ref="C68:D68"/>
    <mergeCell ref="C50:D50"/>
    <mergeCell ref="C51:D51"/>
    <mergeCell ref="C53:D53"/>
    <mergeCell ref="C55:D55"/>
    <mergeCell ref="C57:D57"/>
    <mergeCell ref="C59:D59"/>
    <mergeCell ref="C43:D43"/>
    <mergeCell ref="C44:D44"/>
    <mergeCell ref="C46:D46"/>
    <mergeCell ref="C47:D47"/>
    <mergeCell ref="C48:D48"/>
    <mergeCell ref="C49:D49"/>
    <mergeCell ref="C36:D36"/>
    <mergeCell ref="C37:D37"/>
    <mergeCell ref="C39:D39"/>
    <mergeCell ref="C40:D40"/>
    <mergeCell ref="C41:D41"/>
    <mergeCell ref="C42:D42"/>
    <mergeCell ref="C29:D29"/>
    <mergeCell ref="C30:D30"/>
    <mergeCell ref="C31:D31"/>
    <mergeCell ref="C32:D32"/>
    <mergeCell ref="C33:D33"/>
    <mergeCell ref="C35:D35"/>
    <mergeCell ref="C14:D14"/>
    <mergeCell ref="C15:D15"/>
    <mergeCell ref="C16:D16"/>
    <mergeCell ref="C17:D17"/>
    <mergeCell ref="C18:D18"/>
    <mergeCell ref="C20:D20"/>
    <mergeCell ref="C23:D23"/>
    <mergeCell ref="C27:D27"/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Tester</cp:lastModifiedBy>
  <dcterms:created xsi:type="dcterms:W3CDTF">2012-03-15T16:02:21Z</dcterms:created>
  <dcterms:modified xsi:type="dcterms:W3CDTF">2012-03-15T16:02:53Z</dcterms:modified>
  <cp:category/>
  <cp:version/>
  <cp:contentType/>
  <cp:contentStatus/>
</cp:coreProperties>
</file>