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895" windowHeight="949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'Položky'!$A$1:$I$38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<sst xmlns="http://schemas.openxmlformats.org/spreadsheetml/2006/main" count="178" uniqueCount="126">
  <si>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</si>
  <si>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</si>
  <si>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</si>
  <si>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</si>
  <si>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</si>
  <si>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</si>
  <si>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</si>
  <si>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</si>
  <si>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</si>
  <si>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</si>
  <si>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</si>
  <si>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</si>
  <si>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</si>
  <si>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</si>
  <si>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</si>
  <si>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</si>
  <si>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</si>
  <si>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</si>
  <si>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</si>
  <si>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</si>
  <si>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</si>
  <si>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</si>
  <si>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</si>
  <si>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</si>
  <si>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</si>
  <si>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</si>
  <si>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</si>
  <si>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</si>
  <si>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</si>
  <si>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</si>
  <si>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</si>
  <si>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</si>
  <si>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</si>
  <si>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</si>
  <si>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</si>
  <si>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</si>
  <si>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</si>
  <si>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</si>
  <si>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</si>
  <si>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</si>
  <si>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</si>
  <si>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</si>
  <si>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</si>
  <si>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</si>
  <si>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</si>
  <si>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</si>
  <si>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</si>
  <si>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</si>
  <si>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</si>
  <si>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</si>
  <si>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</si>
  <si>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</si>
  <si>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</si>
  <si>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</si>
  <si>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</si>
  <si>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</si>
  <si>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</si>
  <si>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</si>
  <si>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</si>
  <si>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</si>
  <si>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</si>
  <si>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</si>
  <si>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</si>
  <si>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</si>
  <si>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</si>
  <si>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</si>
  <si>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</si>
  <si>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</si>
  <si>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</si>
  <si>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</si>
  <si>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</si>
  <si>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Projekt 3, k.ú. Nahořany</t>
  </si>
  <si>
    <t>SO-01 Komunikace</t>
  </si>
  <si>
    <t>122 20-2202.R00</t>
  </si>
  <si>
    <t>Odkopávky pro silnice v hor. 3 do 1000 m3</t>
  </si>
  <si>
    <t>m3</t>
  </si>
  <si>
    <t>V.V.: 318,25</t>
  </si>
  <si>
    <t>122 30-2202.R00</t>
  </si>
  <si>
    <t>Odkopávky pro silnice v hor. 4 do 1000 m3</t>
  </si>
  <si>
    <t>V.V.: 215,76</t>
  </si>
  <si>
    <t>162 70-1105.R00</t>
  </si>
  <si>
    <t>Vodorovné přemístění výkopku z hor.1-4 do 10000 m</t>
  </si>
  <si>
    <t>318,25+215,76</t>
  </si>
  <si>
    <t>171 20-1201.R00</t>
  </si>
  <si>
    <t>Uložení sypaniny na skládku</t>
  </si>
  <si>
    <t>171  20 9001</t>
  </si>
  <si>
    <t>Skládkovné</t>
  </si>
  <si>
    <t>t</t>
  </si>
  <si>
    <t>534,01*1,8</t>
  </si>
  <si>
    <t>181 10-1102.R00</t>
  </si>
  <si>
    <t>Úprava pláně v zářezech v hor. 1-4, se zhutněním</t>
  </si>
  <si>
    <t>m2</t>
  </si>
  <si>
    <t>V.V.: 1067</t>
  </si>
  <si>
    <t>182 10-1101.R00</t>
  </si>
  <si>
    <t>Svahování v zářezech v hor. 1 - 4</t>
  </si>
  <si>
    <t>V.V.: 35,63</t>
  </si>
  <si>
    <t>182 20-1101.R00</t>
  </si>
  <si>
    <t>Svahování násypů</t>
  </si>
  <si>
    <t>V.V.: 29,18</t>
  </si>
  <si>
    <t>5</t>
  </si>
  <si>
    <t>Komunikace</t>
  </si>
  <si>
    <t>564 76-1111.R00</t>
  </si>
  <si>
    <t>Podklad z kameniva drceného vel.32-63 mm,tl. 20 cm</t>
  </si>
  <si>
    <t>305,0*4,08</t>
  </si>
  <si>
    <t>564 86-1111.R00</t>
  </si>
  <si>
    <t>Podklad ze štěrkodrti po zhutnění tloušťky 20 cm</t>
  </si>
  <si>
    <t>305,0*3,88</t>
  </si>
  <si>
    <t>574 38-1111.R00</t>
  </si>
  <si>
    <t>Makadam penetr.hrubý, kamen.hrubé z asfaltu, 9 cm</t>
  </si>
  <si>
    <t>305,0*3,09</t>
  </si>
  <si>
    <t>573 41-1114.R00</t>
  </si>
  <si>
    <t>Nátěr živičný s posypem, asfaltem sil., 1,5 kg/m2</t>
  </si>
  <si>
    <t>305,0*3,0</t>
  </si>
  <si>
    <t>569 82-1112.R00</t>
  </si>
  <si>
    <t>Zpevnění krajnic štěrkodrtí tloušťky  9 cm</t>
  </si>
  <si>
    <t>305,0*0,25*2</t>
  </si>
  <si>
    <t>99</t>
  </si>
  <si>
    <t>Staveništní přesun hmot</t>
  </si>
  <si>
    <t>998 22-2011.R00</t>
  </si>
  <si>
    <t>Přesun hmot, pozemní komunikace, kryt z kameniva</t>
  </si>
  <si>
    <t>Zařízení staveniště</t>
  </si>
  <si>
    <t>MZE Pozemkový úřad Náchod</t>
  </si>
  <si>
    <t>Agroprojekce Litomyšl, s.r.o.</t>
  </si>
  <si>
    <t>Jan Bartoš</t>
  </si>
  <si>
    <t>151 30 / 08</t>
  </si>
  <si>
    <t>Požárová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</si>
</sst>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30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83" t="s">
        <v>122</v>
      </c>
      <c r="D7" s="18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3" t="s">
        <v>121</v>
      </c>
      <c r="D8" s="184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 t="s">
        <v>124</v>
      </c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 t="s">
        <v>123</v>
      </c>
      <c r="D11" s="30"/>
      <c r="E11" s="185"/>
      <c r="F11" s="186"/>
      <c r="G11" s="18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Rekapitulace!A15</f>
        <v>Zařízení staveniště</v>
      </c>
      <c r="E14" s="45"/>
      <c r="F14" s="46"/>
      <c r="G14" s="43">
        <f>Rekapitulace!I15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 t="s">
        <v>125</v>
      </c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>
        <v>39850</v>
      </c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9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9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19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19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12.75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H16" sqref="H16:I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> Projekt 3, k.ú. Nahořany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> SO-01 Komunikace</v>
      </c>
      <c r="D2" s="76"/>
      <c r="E2" s="77"/>
      <c r="F2" s="76"/>
      <c r="G2" s="194"/>
      <c r="H2" s="194"/>
      <c r="I2" s="195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Položky!BA23</f>
        <v>0</v>
      </c>
      <c r="F7" s="179">
        <f>Položky!BB23</f>
        <v>0</v>
      </c>
      <c r="G7" s="179">
        <f>Položky!BC23</f>
        <v>0</v>
      </c>
      <c r="H7" s="179">
        <f>Položky!BD23</f>
        <v>0</v>
      </c>
      <c r="I7" s="180">
        <f>Položky!BE23</f>
        <v>0</v>
      </c>
    </row>
    <row r="8" spans="1:9" s="30" customFormat="1" ht="12.75">
      <c r="A8" s="177" t="str">
        <f>Položky!B24</f>
        <v>5</v>
      </c>
      <c r="B8" s="85" t="str">
        <f>Položky!C24</f>
        <v>Komunikace</v>
      </c>
      <c r="C8" s="86"/>
      <c r="D8" s="87"/>
      <c r="E8" s="178">
        <f>Položky!BA35</f>
        <v>0</v>
      </c>
      <c r="F8" s="179">
        <f>Položky!BB35</f>
        <v>0</v>
      </c>
      <c r="G8" s="179">
        <f>Položky!BC35</f>
        <v>0</v>
      </c>
      <c r="H8" s="179">
        <f>Položky!BD35</f>
        <v>0</v>
      </c>
      <c r="I8" s="180">
        <f>Položky!BE35</f>
        <v>0</v>
      </c>
    </row>
    <row r="9" spans="1:9" s="30" customFormat="1" ht="13.5" thickBot="1">
      <c r="A9" s="177" t="str">
        <f>Položky!B36</f>
        <v>99</v>
      </c>
      <c r="B9" s="85" t="str">
        <f>Položky!C36</f>
        <v>Staveništní přesun hmot</v>
      </c>
      <c r="C9" s="86"/>
      <c r="D9" s="87"/>
      <c r="E9" s="178">
        <f>Položky!BA38</f>
        <v>0</v>
      </c>
      <c r="F9" s="179">
        <f>Položky!BB38</f>
        <v>0</v>
      </c>
      <c r="G9" s="179">
        <f>Položky!BC38</f>
        <v>0</v>
      </c>
      <c r="H9" s="179">
        <f>Položky!BD38</f>
        <v>0</v>
      </c>
      <c r="I9" s="180">
        <f>Položky!BE38</f>
        <v>0</v>
      </c>
    </row>
    <row r="10" spans="1:9" s="93" customFormat="1" ht="13.5" thickBot="1">
      <c r="A10" s="88"/>
      <c r="B10" s="80" t="s">
        <v>50</v>
      </c>
      <c r="C10" s="80"/>
      <c r="D10" s="89"/>
      <c r="E10" s="90">
        <f>SUM(E7:E9)</f>
        <v>0</v>
      </c>
      <c r="F10" s="91">
        <f>SUM(F7:F9)</f>
        <v>0</v>
      </c>
      <c r="G10" s="91">
        <f>SUM(G7:G9)</f>
        <v>0</v>
      </c>
      <c r="H10" s="91">
        <f>SUM(H7:H9)</f>
        <v>0</v>
      </c>
      <c r="I10" s="92">
        <f>SUM(I7:I9)</f>
        <v>0</v>
      </c>
    </row>
    <row r="11" spans="1:9" ht="12.75">
      <c r="A11" s="86"/>
      <c r="B11" s="86"/>
      <c r="C11" s="86"/>
      <c r="D11" s="86"/>
      <c r="E11" s="86"/>
      <c r="F11" s="86"/>
      <c r="G11" s="86"/>
      <c r="H11" s="86"/>
      <c r="I11" s="86"/>
    </row>
    <row r="12" spans="1:57" ht="19.5" customHeight="1">
      <c r="A12" s="94" t="s">
        <v>51</v>
      </c>
      <c r="B12" s="94"/>
      <c r="C12" s="94"/>
      <c r="D12" s="94"/>
      <c r="E12" s="94"/>
      <c r="F12" s="94"/>
      <c r="G12" s="95"/>
      <c r="H12" s="94"/>
      <c r="I12" s="94"/>
      <c r="BA12" s="31"/>
      <c r="BB12" s="31"/>
      <c r="BC12" s="31"/>
      <c r="BD12" s="31"/>
      <c r="BE12" s="31"/>
    </row>
    <row r="13" spans="1:9" ht="13.5" thickBot="1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97" t="s">
        <v>52</v>
      </c>
      <c r="B14" s="98"/>
      <c r="C14" s="98"/>
      <c r="D14" s="99"/>
      <c r="E14" s="100" t="s">
        <v>53</v>
      </c>
      <c r="F14" s="101" t="s">
        <v>54</v>
      </c>
      <c r="G14" s="102" t="s">
        <v>55</v>
      </c>
      <c r="H14" s="103"/>
      <c r="I14" s="104" t="s">
        <v>53</v>
      </c>
    </row>
    <row r="15" spans="1:53" ht="12.75">
      <c r="A15" s="105" t="s">
        <v>120</v>
      </c>
      <c r="B15" s="106"/>
      <c r="C15" s="106"/>
      <c r="D15" s="107"/>
      <c r="E15" s="108"/>
      <c r="F15" s="109">
        <v>0</v>
      </c>
      <c r="G15" s="110">
        <f>CHOOSE(BA15+1,HSV+PSV,HSV+PSV+Mont,HSV+PSV+Dodavka+Mont,HSV,PSV,Mont,Dodavka,Mont+Dodavka,0)</f>
        <v>0</v>
      </c>
      <c r="H15" s="111"/>
      <c r="I15" s="112">
        <f>E15+F15*G15/100</f>
        <v>0</v>
      </c>
      <c r="BA15">
        <v>0</v>
      </c>
    </row>
    <row r="16" spans="1:9" ht="13.5" thickBot="1">
      <c r="A16" s="113"/>
      <c r="B16" s="114" t="s">
        <v>56</v>
      </c>
      <c r="C16" s="115"/>
      <c r="D16" s="116"/>
      <c r="E16" s="117"/>
      <c r="F16" s="118"/>
      <c r="G16" s="118"/>
      <c r="H16" s="188">
        <f>SUM(I15:I15)</f>
        <v>0</v>
      </c>
      <c r="I16" s="189"/>
    </row>
    <row r="18" spans="2:9" ht="12.75">
      <c r="B18" s="93"/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</sheetData>
  <sheetProtection/>
  <mergeCells count="4">
    <mergeCell ref="H16:I16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5"/>
  <sheetViews>
    <sheetView showGridLines="0" showZeros="0" tabSelected="1" zoomScale="80" zoomScaleNormal="80" zoomScalePageLayoutView="0" workbookViewId="0" topLeftCell="B1">
      <selection activeCell="A38" sqref="A38:IV40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198" t="s">
        <v>57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0" t="s">
        <v>5</v>
      </c>
      <c r="B3" s="191"/>
      <c r="C3" s="69" t="str">
        <f>CONCATENATE(cislostavby," ",nazevstavby)</f>
        <v> Projekt 3, k.ú. Nahořany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</v>
      </c>
      <c r="B4" s="193"/>
      <c r="C4" s="75" t="str">
        <f>CONCATENATE(cisloobjektu," ",nazevobjektu)</f>
        <v> SO-01 Komunikace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</row>
    <row r="7" spans="1:15" ht="12.75">
      <c r="A7" s="139" t="s">
        <v>67</v>
      </c>
      <c r="B7" s="140" t="s">
        <v>68</v>
      </c>
      <c r="C7" s="141" t="s">
        <v>69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73</v>
      </c>
      <c r="C8" s="149" t="s">
        <v>74</v>
      </c>
      <c r="D8" s="150" t="s">
        <v>75</v>
      </c>
      <c r="E8" s="151">
        <v>318.25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O8" s="146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15" ht="12.75">
      <c r="A9" s="154"/>
      <c r="B9" s="155"/>
      <c r="C9" s="196" t="s">
        <v>76</v>
      </c>
      <c r="D9" s="197"/>
      <c r="E9" s="156">
        <v>318.25</v>
      </c>
      <c r="F9" s="157"/>
      <c r="G9" s="158"/>
      <c r="H9" s="159"/>
      <c r="I9" s="159"/>
      <c r="M9" s="160" t="s">
        <v>76</v>
      </c>
      <c r="O9" s="146"/>
    </row>
    <row r="10" spans="1:57" ht="12.75">
      <c r="A10" s="147">
        <v>2</v>
      </c>
      <c r="B10" s="148" t="s">
        <v>77</v>
      </c>
      <c r="C10" s="149" t="s">
        <v>78</v>
      </c>
      <c r="D10" s="150" t="s">
        <v>75</v>
      </c>
      <c r="E10" s="151">
        <v>215.76</v>
      </c>
      <c r="F10" s="151">
        <v>0</v>
      </c>
      <c r="G10" s="152">
        <f>E10*F10</f>
        <v>0</v>
      </c>
      <c r="H10" s="153">
        <v>0</v>
      </c>
      <c r="I10" s="153">
        <f>E10*H10</f>
        <v>0</v>
      </c>
      <c r="O10" s="146">
        <v>2</v>
      </c>
      <c r="AA10" s="122">
        <v>12</v>
      </c>
      <c r="AB10" s="122">
        <v>0</v>
      </c>
      <c r="AC10" s="122">
        <v>2</v>
      </c>
      <c r="AZ10" s="122">
        <v>1</v>
      </c>
      <c r="BA10" s="122">
        <f>IF(AZ10=1,G10,0)</f>
        <v>0</v>
      </c>
      <c r="BB10" s="122">
        <f>IF(AZ10=2,G10,0)</f>
        <v>0</v>
      </c>
      <c r="BC10" s="122">
        <f>IF(AZ10=3,G10,0)</f>
        <v>0</v>
      </c>
      <c r="BD10" s="122">
        <f>IF(AZ10=4,G10,0)</f>
        <v>0</v>
      </c>
      <c r="BE10" s="122">
        <f>IF(AZ10=5,G10,0)</f>
        <v>0</v>
      </c>
    </row>
    <row r="11" spans="1:15" ht="12.75">
      <c r="A11" s="154"/>
      <c r="B11" s="155"/>
      <c r="C11" s="196" t="s">
        <v>79</v>
      </c>
      <c r="D11" s="197"/>
      <c r="E11" s="156">
        <v>215.76</v>
      </c>
      <c r="F11" s="157"/>
      <c r="G11" s="158"/>
      <c r="H11" s="159"/>
      <c r="I11" s="159"/>
      <c r="M11" s="160" t="s">
        <v>79</v>
      </c>
      <c r="O11" s="146"/>
    </row>
    <row r="12" spans="1:57" ht="12.75">
      <c r="A12" s="147">
        <v>3</v>
      </c>
      <c r="B12" s="148" t="s">
        <v>80</v>
      </c>
      <c r="C12" s="149" t="s">
        <v>81</v>
      </c>
      <c r="D12" s="150" t="s">
        <v>75</v>
      </c>
      <c r="E12" s="151">
        <v>534.01</v>
      </c>
      <c r="F12" s="151">
        <v>0</v>
      </c>
      <c r="G12" s="152">
        <f>E12*F12</f>
        <v>0</v>
      </c>
      <c r="H12" s="153">
        <v>0</v>
      </c>
      <c r="I12" s="153">
        <f>E12*H12</f>
        <v>0</v>
      </c>
      <c r="O12" s="146">
        <v>2</v>
      </c>
      <c r="AA12" s="122">
        <v>12</v>
      </c>
      <c r="AB12" s="122">
        <v>0</v>
      </c>
      <c r="AC12" s="122">
        <v>3</v>
      </c>
      <c r="AZ12" s="122">
        <v>1</v>
      </c>
      <c r="BA12" s="122">
        <f>IF(AZ12=1,G12,0)</f>
        <v>0</v>
      </c>
      <c r="BB12" s="122">
        <f>IF(AZ12=2,G12,0)</f>
        <v>0</v>
      </c>
      <c r="BC12" s="122">
        <f>IF(AZ12=3,G12,0)</f>
        <v>0</v>
      </c>
      <c r="BD12" s="122">
        <f>IF(AZ12=4,G12,0)</f>
        <v>0</v>
      </c>
      <c r="BE12" s="122">
        <f>IF(AZ12=5,G12,0)</f>
        <v>0</v>
      </c>
    </row>
    <row r="13" spans="1:15" ht="12.75">
      <c r="A13" s="154"/>
      <c r="B13" s="155"/>
      <c r="C13" s="196" t="s">
        <v>82</v>
      </c>
      <c r="D13" s="197"/>
      <c r="E13" s="156">
        <v>534.01</v>
      </c>
      <c r="F13" s="157"/>
      <c r="G13" s="158"/>
      <c r="H13" s="159"/>
      <c r="I13" s="159"/>
      <c r="M13" s="160" t="s">
        <v>82</v>
      </c>
      <c r="O13" s="146"/>
    </row>
    <row r="14" spans="1:57" ht="12.75">
      <c r="A14" s="147">
        <v>4</v>
      </c>
      <c r="B14" s="148" t="s">
        <v>83</v>
      </c>
      <c r="C14" s="149" t="s">
        <v>84</v>
      </c>
      <c r="D14" s="150" t="s">
        <v>75</v>
      </c>
      <c r="E14" s="151">
        <v>534.01</v>
      </c>
      <c r="F14" s="151">
        <v>0</v>
      </c>
      <c r="G14" s="152">
        <f>E14*F14</f>
        <v>0</v>
      </c>
      <c r="H14" s="153">
        <v>0</v>
      </c>
      <c r="I14" s="153">
        <f>E14*H14</f>
        <v>0</v>
      </c>
      <c r="O14" s="146">
        <v>2</v>
      </c>
      <c r="AA14" s="122">
        <v>12</v>
      </c>
      <c r="AB14" s="122">
        <v>0</v>
      </c>
      <c r="AC14" s="122">
        <v>4</v>
      </c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</row>
    <row r="15" spans="1:57" ht="12.75">
      <c r="A15" s="147">
        <v>5</v>
      </c>
      <c r="B15" s="148" t="s">
        <v>85</v>
      </c>
      <c r="C15" s="149" t="s">
        <v>86</v>
      </c>
      <c r="D15" s="150" t="s">
        <v>87</v>
      </c>
      <c r="E15" s="151">
        <v>961.218</v>
      </c>
      <c r="F15" s="151">
        <v>0</v>
      </c>
      <c r="G15" s="152">
        <f>E15*F15</f>
        <v>0</v>
      </c>
      <c r="H15" s="153">
        <v>0</v>
      </c>
      <c r="I15" s="153">
        <f>E15*H15</f>
        <v>0</v>
      </c>
      <c r="O15" s="146">
        <v>2</v>
      </c>
      <c r="AA15" s="122">
        <v>12</v>
      </c>
      <c r="AB15" s="122">
        <v>0</v>
      </c>
      <c r="AC15" s="122">
        <v>5</v>
      </c>
      <c r="AZ15" s="122">
        <v>1</v>
      </c>
      <c r="BA15" s="122">
        <f>IF(AZ15=1,G15,0)</f>
        <v>0</v>
      </c>
      <c r="BB15" s="122">
        <f>IF(AZ15=2,G15,0)</f>
        <v>0</v>
      </c>
      <c r="BC15" s="122">
        <f>IF(AZ15=3,G15,0)</f>
        <v>0</v>
      </c>
      <c r="BD15" s="122">
        <f>IF(AZ15=4,G15,0)</f>
        <v>0</v>
      </c>
      <c r="BE15" s="122">
        <f>IF(AZ15=5,G15,0)</f>
        <v>0</v>
      </c>
    </row>
    <row r="16" spans="1:15" ht="12.75">
      <c r="A16" s="154"/>
      <c r="B16" s="155"/>
      <c r="C16" s="196" t="s">
        <v>88</v>
      </c>
      <c r="D16" s="197"/>
      <c r="E16" s="156">
        <v>961.218</v>
      </c>
      <c r="F16" s="157"/>
      <c r="G16" s="158"/>
      <c r="H16" s="159"/>
      <c r="I16" s="159"/>
      <c r="M16" s="160" t="s">
        <v>88</v>
      </c>
      <c r="O16" s="146"/>
    </row>
    <row r="17" spans="1:57" ht="12.75">
      <c r="A17" s="147">
        <v>6</v>
      </c>
      <c r="B17" s="148" t="s">
        <v>89</v>
      </c>
      <c r="C17" s="149" t="s">
        <v>90</v>
      </c>
      <c r="D17" s="150" t="s">
        <v>91</v>
      </c>
      <c r="E17" s="151">
        <v>1067</v>
      </c>
      <c r="F17" s="151">
        <v>0</v>
      </c>
      <c r="G17" s="152">
        <f>E17*F17</f>
        <v>0</v>
      </c>
      <c r="H17" s="153">
        <v>0</v>
      </c>
      <c r="I17" s="153">
        <f>E17*H17</f>
        <v>0</v>
      </c>
      <c r="O17" s="146">
        <v>2</v>
      </c>
      <c r="AA17" s="122">
        <v>12</v>
      </c>
      <c r="AB17" s="122">
        <v>0</v>
      </c>
      <c r="AC17" s="122">
        <v>6</v>
      </c>
      <c r="AZ17" s="122">
        <v>1</v>
      </c>
      <c r="BA17" s="122">
        <f>IF(AZ17=1,G17,0)</f>
        <v>0</v>
      </c>
      <c r="BB17" s="122">
        <f>IF(AZ17=2,G17,0)</f>
        <v>0</v>
      </c>
      <c r="BC17" s="122">
        <f>IF(AZ17=3,G17,0)</f>
        <v>0</v>
      </c>
      <c r="BD17" s="122">
        <f>IF(AZ17=4,G17,0)</f>
        <v>0</v>
      </c>
      <c r="BE17" s="122">
        <f>IF(AZ17=5,G17,0)</f>
        <v>0</v>
      </c>
    </row>
    <row r="18" spans="1:15" ht="12.75">
      <c r="A18" s="154"/>
      <c r="B18" s="155"/>
      <c r="C18" s="196" t="s">
        <v>92</v>
      </c>
      <c r="D18" s="197"/>
      <c r="E18" s="156">
        <v>1067</v>
      </c>
      <c r="F18" s="157"/>
      <c r="G18" s="158"/>
      <c r="H18" s="159"/>
      <c r="I18" s="159"/>
      <c r="M18" s="160" t="s">
        <v>92</v>
      </c>
      <c r="O18" s="146"/>
    </row>
    <row r="19" spans="1:57" ht="12.75">
      <c r="A19" s="147">
        <v>7</v>
      </c>
      <c r="B19" s="148" t="s">
        <v>93</v>
      </c>
      <c r="C19" s="149" t="s">
        <v>94</v>
      </c>
      <c r="D19" s="150" t="s">
        <v>91</v>
      </c>
      <c r="E19" s="151">
        <v>35.63</v>
      </c>
      <c r="F19" s="151">
        <v>0</v>
      </c>
      <c r="G19" s="152">
        <f>E19*F19</f>
        <v>0</v>
      </c>
      <c r="H19" s="153">
        <v>0</v>
      </c>
      <c r="I19" s="153">
        <f>E19*H19</f>
        <v>0</v>
      </c>
      <c r="O19" s="146">
        <v>2</v>
      </c>
      <c r="AA19" s="122">
        <v>12</v>
      </c>
      <c r="AB19" s="122">
        <v>0</v>
      </c>
      <c r="AC19" s="122">
        <v>7</v>
      </c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</row>
    <row r="20" spans="1:15" ht="12.75">
      <c r="A20" s="154"/>
      <c r="B20" s="155"/>
      <c r="C20" s="196" t="s">
        <v>95</v>
      </c>
      <c r="D20" s="197"/>
      <c r="E20" s="156">
        <v>35.63</v>
      </c>
      <c r="F20" s="157"/>
      <c r="G20" s="158"/>
      <c r="H20" s="159"/>
      <c r="I20" s="159"/>
      <c r="M20" s="160" t="s">
        <v>95</v>
      </c>
      <c r="O20" s="146"/>
    </row>
    <row r="21" spans="1:57" ht="12.75">
      <c r="A21" s="147">
        <v>8</v>
      </c>
      <c r="B21" s="148" t="s">
        <v>96</v>
      </c>
      <c r="C21" s="149" t="s">
        <v>97</v>
      </c>
      <c r="D21" s="150" t="s">
        <v>91</v>
      </c>
      <c r="E21" s="151">
        <v>29.18</v>
      </c>
      <c r="F21" s="151">
        <v>0</v>
      </c>
      <c r="G21" s="152">
        <f>E21*F21</f>
        <v>0</v>
      </c>
      <c r="H21" s="153">
        <v>0</v>
      </c>
      <c r="I21" s="153">
        <f>E21*H21</f>
        <v>0</v>
      </c>
      <c r="O21" s="146">
        <v>2</v>
      </c>
      <c r="AA21" s="122">
        <v>12</v>
      </c>
      <c r="AB21" s="122">
        <v>0</v>
      </c>
      <c r="AC21" s="122">
        <v>8</v>
      </c>
      <c r="AZ21" s="122">
        <v>1</v>
      </c>
      <c r="BA21" s="122">
        <f>IF(AZ21=1,G21,0)</f>
        <v>0</v>
      </c>
      <c r="BB21" s="122">
        <f>IF(AZ21=2,G21,0)</f>
        <v>0</v>
      </c>
      <c r="BC21" s="122">
        <f>IF(AZ21=3,G21,0)</f>
        <v>0</v>
      </c>
      <c r="BD21" s="122">
        <f>IF(AZ21=4,G21,0)</f>
        <v>0</v>
      </c>
      <c r="BE21" s="122">
        <f>IF(AZ21=5,G21,0)</f>
        <v>0</v>
      </c>
    </row>
    <row r="22" spans="1:15" ht="12.75">
      <c r="A22" s="154"/>
      <c r="B22" s="155"/>
      <c r="C22" s="196" t="s">
        <v>98</v>
      </c>
      <c r="D22" s="197"/>
      <c r="E22" s="156">
        <v>29.18</v>
      </c>
      <c r="F22" s="157"/>
      <c r="G22" s="158"/>
      <c r="H22" s="159"/>
      <c r="I22" s="159"/>
      <c r="M22" s="160" t="s">
        <v>98</v>
      </c>
      <c r="O22" s="146"/>
    </row>
    <row r="23" spans="1:57" ht="12.75">
      <c r="A23" s="161"/>
      <c r="B23" s="162" t="s">
        <v>70</v>
      </c>
      <c r="C23" s="163" t="str">
        <f>CONCATENATE(B7," ",C7)</f>
        <v>1 Zemní práce</v>
      </c>
      <c r="D23" s="161"/>
      <c r="E23" s="164"/>
      <c r="F23" s="164"/>
      <c r="G23" s="165">
        <f>SUM(G7:G22)</f>
        <v>0</v>
      </c>
      <c r="H23" s="166"/>
      <c r="I23" s="167">
        <f>SUM(I7:I22)</f>
        <v>0</v>
      </c>
      <c r="O23" s="146">
        <v>4</v>
      </c>
      <c r="BA23" s="168">
        <f>SUM(BA7:BA22)</f>
        <v>0</v>
      </c>
      <c r="BB23" s="168">
        <f>SUM(BB7:BB22)</f>
        <v>0</v>
      </c>
      <c r="BC23" s="168">
        <f>SUM(BC7:BC22)</f>
        <v>0</v>
      </c>
      <c r="BD23" s="168">
        <f>SUM(BD7:BD22)</f>
        <v>0</v>
      </c>
      <c r="BE23" s="168">
        <f>SUM(BE7:BE22)</f>
        <v>0</v>
      </c>
    </row>
    <row r="24" spans="1:15" ht="12.75">
      <c r="A24" s="139" t="s">
        <v>67</v>
      </c>
      <c r="B24" s="140" t="s">
        <v>99</v>
      </c>
      <c r="C24" s="141" t="s">
        <v>100</v>
      </c>
      <c r="D24" s="142"/>
      <c r="E24" s="143"/>
      <c r="F24" s="143"/>
      <c r="G24" s="144"/>
      <c r="H24" s="145"/>
      <c r="I24" s="145"/>
      <c r="O24" s="146">
        <v>1</v>
      </c>
    </row>
    <row r="25" spans="1:57" ht="12.75">
      <c r="A25" s="147">
        <v>9</v>
      </c>
      <c r="B25" s="148" t="s">
        <v>101</v>
      </c>
      <c r="C25" s="149" t="s">
        <v>102</v>
      </c>
      <c r="D25" s="150" t="s">
        <v>91</v>
      </c>
      <c r="E25" s="151">
        <v>1244.4</v>
      </c>
      <c r="F25" s="151">
        <v>0</v>
      </c>
      <c r="G25" s="152">
        <f>E25*F25</f>
        <v>0</v>
      </c>
      <c r="H25" s="153">
        <v>0.38625</v>
      </c>
      <c r="I25" s="153">
        <f>E25*H25</f>
        <v>480.6495</v>
      </c>
      <c r="O25" s="146">
        <v>2</v>
      </c>
      <c r="AA25" s="122">
        <v>12</v>
      </c>
      <c r="AB25" s="122">
        <v>0</v>
      </c>
      <c r="AC25" s="122">
        <v>9</v>
      </c>
      <c r="AZ25" s="122">
        <v>1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</row>
    <row r="26" spans="1:15" ht="12.75">
      <c r="A26" s="154"/>
      <c r="B26" s="155"/>
      <c r="C26" s="196" t="s">
        <v>103</v>
      </c>
      <c r="D26" s="197"/>
      <c r="E26" s="156">
        <v>1244.4</v>
      </c>
      <c r="F26" s="157"/>
      <c r="G26" s="158"/>
      <c r="H26" s="159"/>
      <c r="I26" s="159"/>
      <c r="M26" s="160" t="s">
        <v>103</v>
      </c>
      <c r="O26" s="146"/>
    </row>
    <row r="27" spans="1:57" ht="12.75">
      <c r="A27" s="147">
        <v>10</v>
      </c>
      <c r="B27" s="148" t="s">
        <v>104</v>
      </c>
      <c r="C27" s="149" t="s">
        <v>105</v>
      </c>
      <c r="D27" s="150" t="s">
        <v>91</v>
      </c>
      <c r="E27" s="151">
        <v>1183.4</v>
      </c>
      <c r="F27" s="151">
        <v>0</v>
      </c>
      <c r="G27" s="152">
        <f>E27*F27</f>
        <v>0</v>
      </c>
      <c r="H27" s="153">
        <v>0.4108</v>
      </c>
      <c r="I27" s="153">
        <f>E27*H27</f>
        <v>486.14072000000004</v>
      </c>
      <c r="O27" s="146">
        <v>2</v>
      </c>
      <c r="AA27" s="122">
        <v>12</v>
      </c>
      <c r="AB27" s="122">
        <v>0</v>
      </c>
      <c r="AC27" s="122">
        <v>10</v>
      </c>
      <c r="AZ27" s="122">
        <v>1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</row>
    <row r="28" spans="1:15" ht="12.75">
      <c r="A28" s="154"/>
      <c r="B28" s="155"/>
      <c r="C28" s="196" t="s">
        <v>106</v>
      </c>
      <c r="D28" s="197"/>
      <c r="E28" s="156">
        <v>1183.4</v>
      </c>
      <c r="F28" s="157"/>
      <c r="G28" s="158"/>
      <c r="H28" s="159"/>
      <c r="I28" s="159"/>
      <c r="M28" s="160" t="s">
        <v>106</v>
      </c>
      <c r="O28" s="146"/>
    </row>
    <row r="29" spans="1:57" ht="12.75">
      <c r="A29" s="147">
        <v>11</v>
      </c>
      <c r="B29" s="148" t="s">
        <v>107</v>
      </c>
      <c r="C29" s="149" t="s">
        <v>108</v>
      </c>
      <c r="D29" s="150" t="s">
        <v>91</v>
      </c>
      <c r="E29" s="151">
        <v>942.45</v>
      </c>
      <c r="F29" s="151">
        <v>0</v>
      </c>
      <c r="G29" s="152">
        <f>E29*F29</f>
        <v>0</v>
      </c>
      <c r="H29" s="153">
        <v>0.20604</v>
      </c>
      <c r="I29" s="153">
        <f>E29*H29</f>
        <v>194.182398</v>
      </c>
      <c r="O29" s="146">
        <v>2</v>
      </c>
      <c r="AA29" s="122">
        <v>12</v>
      </c>
      <c r="AB29" s="122">
        <v>0</v>
      </c>
      <c r="AC29" s="122">
        <v>11</v>
      </c>
      <c r="AZ29" s="122">
        <v>1</v>
      </c>
      <c r="BA29" s="122">
        <f>IF(AZ29=1,G29,0)</f>
        <v>0</v>
      </c>
      <c r="BB29" s="122">
        <f>IF(AZ29=2,G29,0)</f>
        <v>0</v>
      </c>
      <c r="BC29" s="122">
        <f>IF(AZ29=3,G29,0)</f>
        <v>0</v>
      </c>
      <c r="BD29" s="122">
        <f>IF(AZ29=4,G29,0)</f>
        <v>0</v>
      </c>
      <c r="BE29" s="122">
        <f>IF(AZ29=5,G29,0)</f>
        <v>0</v>
      </c>
    </row>
    <row r="30" spans="1:15" ht="12.75">
      <c r="A30" s="154"/>
      <c r="B30" s="155"/>
      <c r="C30" s="196" t="s">
        <v>109</v>
      </c>
      <c r="D30" s="197"/>
      <c r="E30" s="156">
        <v>942.45</v>
      </c>
      <c r="F30" s="157"/>
      <c r="G30" s="158"/>
      <c r="H30" s="159"/>
      <c r="I30" s="159"/>
      <c r="M30" s="160" t="s">
        <v>109</v>
      </c>
      <c r="O30" s="146"/>
    </row>
    <row r="31" spans="1:57" ht="12.75">
      <c r="A31" s="147">
        <v>12</v>
      </c>
      <c r="B31" s="148" t="s">
        <v>110</v>
      </c>
      <c r="C31" s="149" t="s">
        <v>111</v>
      </c>
      <c r="D31" s="150" t="s">
        <v>91</v>
      </c>
      <c r="E31" s="151">
        <v>915</v>
      </c>
      <c r="F31" s="151">
        <v>0</v>
      </c>
      <c r="G31" s="152">
        <f>E31*F31</f>
        <v>0</v>
      </c>
      <c r="H31" s="153">
        <v>0.02161</v>
      </c>
      <c r="I31" s="153">
        <f>E31*H31</f>
        <v>19.77315</v>
      </c>
      <c r="O31" s="146">
        <v>2</v>
      </c>
      <c r="AA31" s="122">
        <v>12</v>
      </c>
      <c r="AB31" s="122">
        <v>0</v>
      </c>
      <c r="AC31" s="122">
        <v>12</v>
      </c>
      <c r="AZ31" s="122">
        <v>1</v>
      </c>
      <c r="BA31" s="122">
        <f>IF(AZ31=1,G31,0)</f>
        <v>0</v>
      </c>
      <c r="BB31" s="122">
        <f>IF(AZ31=2,G31,0)</f>
        <v>0</v>
      </c>
      <c r="BC31" s="122">
        <f>IF(AZ31=3,G31,0)</f>
        <v>0</v>
      </c>
      <c r="BD31" s="122">
        <f>IF(AZ31=4,G31,0)</f>
        <v>0</v>
      </c>
      <c r="BE31" s="122">
        <f>IF(AZ31=5,G31,0)</f>
        <v>0</v>
      </c>
    </row>
    <row r="32" spans="1:15" ht="12.75">
      <c r="A32" s="154"/>
      <c r="B32" s="155"/>
      <c r="C32" s="196" t="s">
        <v>112</v>
      </c>
      <c r="D32" s="197"/>
      <c r="E32" s="156">
        <v>915</v>
      </c>
      <c r="F32" s="157"/>
      <c r="G32" s="158"/>
      <c r="H32" s="159"/>
      <c r="I32" s="159"/>
      <c r="M32" s="160" t="s">
        <v>112</v>
      </c>
      <c r="O32" s="146"/>
    </row>
    <row r="33" spans="1:57" ht="12.75">
      <c r="A33" s="147">
        <v>13</v>
      </c>
      <c r="B33" s="148" t="s">
        <v>113</v>
      </c>
      <c r="C33" s="149" t="s">
        <v>114</v>
      </c>
      <c r="D33" s="150" t="s">
        <v>91</v>
      </c>
      <c r="E33" s="151">
        <v>152.5</v>
      </c>
      <c r="F33" s="151">
        <v>0</v>
      </c>
      <c r="G33" s="152">
        <f>E33*F33</f>
        <v>0</v>
      </c>
      <c r="H33" s="153">
        <v>0.17418</v>
      </c>
      <c r="I33" s="153">
        <f>E33*H33</f>
        <v>26.562450000000002</v>
      </c>
      <c r="O33" s="146">
        <v>2</v>
      </c>
      <c r="AA33" s="122">
        <v>12</v>
      </c>
      <c r="AB33" s="122">
        <v>0</v>
      </c>
      <c r="AC33" s="122">
        <v>13</v>
      </c>
      <c r="AZ33" s="122">
        <v>1</v>
      </c>
      <c r="BA33" s="122">
        <f>IF(AZ33=1,G33,0)</f>
        <v>0</v>
      </c>
      <c r="BB33" s="122">
        <f>IF(AZ33=2,G33,0)</f>
        <v>0</v>
      </c>
      <c r="BC33" s="122">
        <f>IF(AZ33=3,G33,0)</f>
        <v>0</v>
      </c>
      <c r="BD33" s="122">
        <f>IF(AZ33=4,G33,0)</f>
        <v>0</v>
      </c>
      <c r="BE33" s="122">
        <f>IF(AZ33=5,G33,0)</f>
        <v>0</v>
      </c>
    </row>
    <row r="34" spans="1:15" ht="12.75">
      <c r="A34" s="154"/>
      <c r="B34" s="155"/>
      <c r="C34" s="196" t="s">
        <v>115</v>
      </c>
      <c r="D34" s="197"/>
      <c r="E34" s="156">
        <v>152.5</v>
      </c>
      <c r="F34" s="157"/>
      <c r="G34" s="158"/>
      <c r="H34" s="159"/>
      <c r="I34" s="159"/>
      <c r="M34" s="160" t="s">
        <v>115</v>
      </c>
      <c r="O34" s="146"/>
    </row>
    <row r="35" spans="1:57" ht="12.75">
      <c r="A35" s="161"/>
      <c r="B35" s="162" t="s">
        <v>70</v>
      </c>
      <c r="C35" s="163" t="str">
        <f>CONCATENATE(B24," ",C24)</f>
        <v>5 Komunikace</v>
      </c>
      <c r="D35" s="161"/>
      <c r="E35" s="164"/>
      <c r="F35" s="164"/>
      <c r="G35" s="165">
        <f>SUM(G24:G34)</f>
        <v>0</v>
      </c>
      <c r="H35" s="166"/>
      <c r="I35" s="167">
        <f>SUM(I24:I34)</f>
        <v>1207.308218</v>
      </c>
      <c r="O35" s="146">
        <v>4</v>
      </c>
      <c r="BA35" s="168">
        <f>SUM(BA24:BA34)</f>
        <v>0</v>
      </c>
      <c r="BB35" s="168">
        <f>SUM(BB24:BB34)</f>
        <v>0</v>
      </c>
      <c r="BC35" s="168">
        <f>SUM(BC24:BC34)</f>
        <v>0</v>
      </c>
      <c r="BD35" s="168">
        <f>SUM(BD24:BD34)</f>
        <v>0</v>
      </c>
      <c r="BE35" s="168">
        <f>SUM(BE24:BE34)</f>
        <v>0</v>
      </c>
    </row>
    <row r="36" spans="1:15" ht="12.75">
      <c r="A36" s="139" t="s">
        <v>67</v>
      </c>
      <c r="B36" s="140" t="s">
        <v>116</v>
      </c>
      <c r="C36" s="141" t="s">
        <v>117</v>
      </c>
      <c r="D36" s="142"/>
      <c r="E36" s="143"/>
      <c r="F36" s="143"/>
      <c r="G36" s="144"/>
      <c r="H36" s="145"/>
      <c r="I36" s="145"/>
      <c r="O36" s="146">
        <v>1</v>
      </c>
    </row>
    <row r="37" spans="1:57" ht="12.75">
      <c r="A37" s="147">
        <v>14</v>
      </c>
      <c r="B37" s="148" t="s">
        <v>118</v>
      </c>
      <c r="C37" s="149" t="s">
        <v>119</v>
      </c>
      <c r="D37" s="150" t="s">
        <v>87</v>
      </c>
      <c r="E37" s="151">
        <v>207.308</v>
      </c>
      <c r="F37" s="151">
        <v>0</v>
      </c>
      <c r="G37" s="152">
        <f>E37*F37</f>
        <v>0</v>
      </c>
      <c r="H37" s="153">
        <v>0</v>
      </c>
      <c r="I37" s="153">
        <f>E37*H37</f>
        <v>0</v>
      </c>
      <c r="O37" s="146">
        <v>2</v>
      </c>
      <c r="AA37" s="122">
        <v>12</v>
      </c>
      <c r="AB37" s="122">
        <v>0</v>
      </c>
      <c r="AC37" s="122">
        <v>14</v>
      </c>
      <c r="AZ37" s="122">
        <v>1</v>
      </c>
      <c r="BA37" s="122">
        <f>IF(AZ37=1,G37,0)</f>
        <v>0</v>
      </c>
      <c r="BB37" s="122">
        <f>IF(AZ37=2,G37,0)</f>
        <v>0</v>
      </c>
      <c r="BC37" s="122">
        <f>IF(AZ37=3,G37,0)</f>
        <v>0</v>
      </c>
      <c r="BD37" s="122">
        <f>IF(AZ37=4,G37,0)</f>
        <v>0</v>
      </c>
      <c r="BE37" s="122">
        <f>IF(AZ37=5,G37,0)</f>
        <v>0</v>
      </c>
    </row>
    <row r="38" spans="1:57" ht="12.75">
      <c r="A38" s="161"/>
      <c r="B38" s="162" t="s">
        <v>70</v>
      </c>
      <c r="C38" s="163" t="str">
        <f>CONCATENATE(B36," ",C36)</f>
        <v>99 Staveništní přesun hmot</v>
      </c>
      <c r="D38" s="161"/>
      <c r="E38" s="164"/>
      <c r="F38" s="164"/>
      <c r="G38" s="165">
        <f>SUM(G36:G37)</f>
        <v>0</v>
      </c>
      <c r="H38" s="166"/>
      <c r="I38" s="167">
        <f>SUM(I36:I37)</f>
        <v>0</v>
      </c>
      <c r="O38" s="146">
        <v>4</v>
      </c>
      <c r="BA38" s="168">
        <f>SUM(BA36:BA37)</f>
        <v>0</v>
      </c>
      <c r="BB38" s="168">
        <f>SUM(BB36:BB37)</f>
        <v>0</v>
      </c>
      <c r="BC38" s="168">
        <f>SUM(BC36:BC37)</f>
        <v>0</v>
      </c>
      <c r="BD38" s="168">
        <f>SUM(BD36:BD37)</f>
        <v>0</v>
      </c>
      <c r="BE38" s="168">
        <f>SUM(BE36:BE37)</f>
        <v>0</v>
      </c>
    </row>
    <row r="39" ht="12.75">
      <c r="E39" s="122"/>
    </row>
    <row r="40" ht="12.75">
      <c r="E40" s="122"/>
    </row>
    <row r="41" ht="12.75">
      <c r="E41" s="122"/>
    </row>
    <row r="42" ht="12.75">
      <c r="E42" s="122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spans="1:7" ht="12.75">
      <c r="A62" s="169"/>
      <c r="B62" s="169"/>
      <c r="C62" s="169"/>
      <c r="D62" s="169"/>
      <c r="E62" s="169"/>
      <c r="F62" s="169"/>
      <c r="G62" s="169"/>
    </row>
    <row r="63" spans="1:7" ht="12.75">
      <c r="A63" s="169"/>
      <c r="B63" s="169"/>
      <c r="C63" s="169"/>
      <c r="D63" s="169"/>
      <c r="E63" s="169"/>
      <c r="F63" s="169"/>
      <c r="G63" s="169"/>
    </row>
    <row r="64" spans="1:7" ht="12.75">
      <c r="A64" s="169"/>
      <c r="B64" s="169"/>
      <c r="C64" s="169"/>
      <c r="D64" s="169"/>
      <c r="E64" s="169"/>
      <c r="F64" s="169"/>
      <c r="G64" s="169"/>
    </row>
    <row r="65" spans="1:7" ht="12.75">
      <c r="A65" s="169"/>
      <c r="B65" s="169"/>
      <c r="C65" s="169"/>
      <c r="D65" s="169"/>
      <c r="E65" s="169"/>
      <c r="F65" s="169"/>
      <c r="G65" s="169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spans="1:2" ht="12.75">
      <c r="A91" s="170"/>
      <c r="B91" s="170"/>
    </row>
    <row r="92" spans="1:7" ht="12.75">
      <c r="A92" s="169"/>
      <c r="B92" s="169"/>
      <c r="C92" s="172"/>
      <c r="D92" s="172"/>
      <c r="E92" s="173"/>
      <c r="F92" s="172"/>
      <c r="G92" s="174"/>
    </row>
    <row r="93" spans="1:7" ht="12.75">
      <c r="A93" s="175"/>
      <c r="B93" s="175"/>
      <c r="C93" s="169"/>
      <c r="D93" s="169"/>
      <c r="E93" s="176"/>
      <c r="F93" s="169"/>
      <c r="G93" s="169"/>
    </row>
    <row r="94" spans="1:7" ht="12.75">
      <c r="A94" s="169"/>
      <c r="B94" s="169"/>
      <c r="C94" s="169"/>
      <c r="D94" s="169"/>
      <c r="E94" s="176"/>
      <c r="F94" s="169"/>
      <c r="G94" s="169"/>
    </row>
    <row r="95" spans="1:7" ht="12.75">
      <c r="A95" s="169"/>
      <c r="B95" s="169"/>
      <c r="C95" s="169"/>
      <c r="D95" s="169"/>
      <c r="E95" s="176"/>
      <c r="F95" s="169"/>
      <c r="G95" s="169"/>
    </row>
    <row r="96" spans="1:7" ht="12.75">
      <c r="A96" s="169"/>
      <c r="B96" s="169"/>
      <c r="C96" s="169"/>
      <c r="D96" s="169"/>
      <c r="E96" s="176"/>
      <c r="F96" s="169"/>
      <c r="G96" s="169"/>
    </row>
    <row r="97" spans="1:7" ht="12.75">
      <c r="A97" s="169"/>
      <c r="B97" s="169"/>
      <c r="C97" s="169"/>
      <c r="D97" s="169"/>
      <c r="E97" s="176"/>
      <c r="F97" s="169"/>
      <c r="G97" s="169"/>
    </row>
    <row r="98" spans="1:7" ht="12.75">
      <c r="A98" s="169"/>
      <c r="B98" s="169"/>
      <c r="C98" s="169"/>
      <c r="D98" s="169"/>
      <c r="E98" s="176"/>
      <c r="F98" s="169"/>
      <c r="G98" s="169"/>
    </row>
    <row r="99" spans="1:7" ht="12.75">
      <c r="A99" s="169"/>
      <c r="B99" s="169"/>
      <c r="C99" s="169"/>
      <c r="D99" s="169"/>
      <c r="E99" s="176"/>
      <c r="F99" s="169"/>
      <c r="G99" s="169"/>
    </row>
    <row r="100" spans="1:7" ht="12.75">
      <c r="A100" s="169"/>
      <c r="B100" s="169"/>
      <c r="C100" s="169"/>
      <c r="D100" s="169"/>
      <c r="E100" s="176"/>
      <c r="F100" s="169"/>
      <c r="G100" s="169"/>
    </row>
    <row r="101" spans="1:7" ht="12.75">
      <c r="A101" s="169"/>
      <c r="B101" s="169"/>
      <c r="C101" s="169"/>
      <c r="D101" s="169"/>
      <c r="E101" s="176"/>
      <c r="F101" s="169"/>
      <c r="G101" s="169"/>
    </row>
    <row r="102" spans="1:7" ht="12.75">
      <c r="A102" s="169"/>
      <c r="B102" s="169"/>
      <c r="C102" s="169"/>
      <c r="D102" s="169"/>
      <c r="E102" s="176"/>
      <c r="F102" s="169"/>
      <c r="G102" s="169"/>
    </row>
    <row r="103" spans="1:7" ht="12.75">
      <c r="A103" s="169"/>
      <c r="B103" s="169"/>
      <c r="C103" s="169"/>
      <c r="D103" s="169"/>
      <c r="E103" s="176"/>
      <c r="F103" s="169"/>
      <c r="G103" s="169"/>
    </row>
    <row r="104" spans="1:7" ht="12.75">
      <c r="A104" s="169"/>
      <c r="B104" s="169"/>
      <c r="C104" s="169"/>
      <c r="D104" s="169"/>
      <c r="E104" s="176"/>
      <c r="F104" s="169"/>
      <c r="G104" s="169"/>
    </row>
    <row r="105" spans="1:7" ht="12.75">
      <c r="A105" s="169"/>
      <c r="B105" s="169"/>
      <c r="C105" s="169"/>
      <c r="D105" s="169"/>
      <c r="E105" s="176"/>
      <c r="F105" s="169"/>
      <c r="G105" s="169"/>
    </row>
  </sheetData>
  <sheetProtection/>
  <mergeCells count="16">
    <mergeCell ref="C13:D13"/>
    <mergeCell ref="C16:D16"/>
    <mergeCell ref="A1:I1"/>
    <mergeCell ref="A3:B3"/>
    <mergeCell ref="A4:B4"/>
    <mergeCell ref="G4:I4"/>
    <mergeCell ref="C9:D9"/>
    <mergeCell ref="C11:D11"/>
    <mergeCell ref="C26:D26"/>
    <mergeCell ref="C28:D28"/>
    <mergeCell ref="C30:D30"/>
    <mergeCell ref="C32:D32"/>
    <mergeCell ref="C34:D34"/>
    <mergeCell ref="C18:D18"/>
    <mergeCell ref="C20:D20"/>
    <mergeCell ref="C22:D22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Agroprojekce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opravar</cp:lastModifiedBy>
  <dcterms:created xsi:type="dcterms:W3CDTF">2009-02-06T11:11:39Z</dcterms:created>
  <dcterms:modified xsi:type="dcterms:W3CDTF">2012-08-15T12:08:58Z</dcterms:modified>
  <cp:category/>
  <cp:version/>
  <cp:contentType/>
  <cp:contentStatus/>
</cp:coreProperties>
</file>