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000" sheetId="2" r:id="rId2"/>
    <sheet name="SO-01" sheetId="3" r:id="rId3"/>
    <sheet name="SO-02" sheetId="4" r:id="rId4"/>
    <sheet name="SO-03" sheetId="5" r:id="rId5"/>
    <sheet name="SO-04" sheetId="6" r:id="rId6"/>
    <sheet name="SO-05" sheetId="7" r:id="rId7"/>
    <sheet name="SO-06" sheetId="8" r:id="rId8"/>
    <sheet name="SO-07" sheetId="9" r:id="rId9"/>
  </sheets>
  <definedNames/>
  <calcPr fullCalcOnLoad="1"/>
</workbook>
</file>

<file path=xl/sharedStrings.xml><?xml version="1.0" encoding="utf-8"?>
<sst xmlns="http://schemas.openxmlformats.org/spreadsheetml/2006/main" count="1599" uniqueCount="301">
  <si>
    <t>Soupis objektů s DPH</t>
  </si>
  <si>
    <t>Stavba:Harcovský potok - oprava koryta, ř.km 0,000-4,250</t>
  </si>
  <si>
    <t>Varianta:1 - Harcovský potok-oprava koryta, ř.km 0,000-4,250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</si>
  <si>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</si>
  <si>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</si>
  <si>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</si>
  <si>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</si>
  <si>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</si>
  <si>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</si>
  <si>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</si>
  <si>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</si>
  <si>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</si>
  <si>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</si>
  <si>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</si>
  <si>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Dopravně inženýrská kancelář, s.r.o.</t>
  </si>
  <si>
    <t>Příloha k formuláři pro ocenění nabídky</t>
  </si>
  <si>
    <t>Stavba</t>
  </si>
  <si>
    <t>číslo a název SO</t>
  </si>
  <si>
    <t>číslo a název rozpočtu:</t>
  </si>
  <si>
    <t>Harcovský potok</t>
  </si>
  <si>
    <t>oprava koryta, ř.km 0,000-4,250</t>
  </si>
  <si>
    <t>SO 000</t>
  </si>
  <si>
    <t>Příprava staveniště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</si>
  <si>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</si>
  <si>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</si>
  <si>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</si>
  <si>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</si>
  <si>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</si>
  <si>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</si>
  <si>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</si>
  <si>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</si>
  <si>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</si>
  <si>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</si>
  <si>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</si>
  <si>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</si>
  <si>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</si>
  <si>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</si>
  <si>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</si>
  <si>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</si>
  <si>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</si>
  <si>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</si>
  <si>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</si>
  <si>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</si>
  <si>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02811</t>
  </si>
  <si>
    <t/>
  </si>
  <si>
    <t>PRŮZKUMNÉ PRÁCE GEOTECHNICKÉ NA POVRCHU
Pasportizace stávajících pozemků včetně příslušenství. Provedení před zahajením stavby a po dokončení stavby.</t>
  </si>
  <si>
    <t>zahrnuje veškeré náklady spojené s objednatelem požadovanými pracemi</t>
  </si>
  <si>
    <t>02911</t>
  </si>
  <si>
    <t>OSTATNÍ POŽADAVKY - GEODETICKÉ ZAMĚŘENÍ
Zaměření skutečného stavu</t>
  </si>
  <si>
    <t>02944</t>
  </si>
  <si>
    <t>OSTAT POŽADAVKY - DOKUMENTACE SKUTEČ PROVEDENÍ V DIGIT FORMĚ</t>
  </si>
  <si>
    <t>02950</t>
  </si>
  <si>
    <t>OSTATNÍ POŽADAVKY - POSUDKY, KONTROLY, REVIZNÍ ZPRÁVY
Povodňový plán</t>
  </si>
  <si>
    <t>OSTATNÍ POŽADAVKY - POSUDKY, KONTROLY, REVIZNÍ ZPRÁVY
Havarijní plán</t>
  </si>
  <si>
    <t>02960</t>
  </si>
  <si>
    <t>zahrnuje veškeré náklady spojené s objednatelem požadovaným dozorem</t>
  </si>
  <si>
    <t>03100</t>
  </si>
  <si>
    <t>ZAŘÍZENÍ STAVENIŠTĚ - Komplet
Provedení dle zadávací dokumentace.</t>
  </si>
  <si>
    <t>zahrnuje objednatelem povolené náklady na pořízení (event. pronájem), provozování, udržování a likvidaci zhotovitelova zařízení včetně přidružených mezideponií
zřízení nezbytných zpevněných ploch(napojení na komunikaci), případné sejmutí ornice a její zpětné rozprostření včetně založení trávníku</t>
  </si>
  <si>
    <t>R02920</t>
  </si>
  <si>
    <t>OSTATNÍ POŽADAVKY - odborné odlovení rybí obsádky z prostoru staveniště</t>
  </si>
  <si>
    <t>Ostatní konstrukce a práce</t>
  </si>
  <si>
    <t>9</t>
  </si>
  <si>
    <t>914124</t>
  </si>
  <si>
    <t>DOPRAV ZNAČKY ZÁKLAD VEL OCEL FÓLIE TŘ 1 - DOD, MONT, DEMONT</t>
  </si>
  <si>
    <t xml:space="preserve">KUS       </t>
  </si>
  <si>
    <t>položka zahrnuje:
- dodávku a montáž značek v požadovaném provedení včetně stojanu
- u dočasných (provizorních) značek a zařízení údržbu po celou dobu trvání funkce, náhradu zničených nebo ztracených kusů, nutnou opravu poškozených částí
- odstranění, demontáž a odklizení materiálu s odvozem na předepsané místo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</si>
  <si>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</si>
  <si>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</si>
  <si>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</si>
  <si>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</si>
  <si>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</si>
  <si>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</si>
  <si>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</si>
  <si>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SO-01</t>
  </si>
  <si>
    <t>Opravy na soutoku, ř.km 0,000 - 0,100</t>
  </si>
  <si>
    <t>R014102</t>
  </si>
  <si>
    <t>ULOŽENÍ NA SKLÁDKU
Vytěžená zemina s kamením (sediment ze dna).</t>
  </si>
  <si>
    <t xml:space="preserve">T         </t>
  </si>
  <si>
    <t>zahrnuje veškeré poplatky provozovateli skládky související s uložením odpadu na skládce.</t>
  </si>
  <si>
    <t>ULOŽENÍ NA SKLÁDKU
Vytěžený materiál (beton) z odstranění dlažby (bez lomového kamene, který je určen pro opětovné použití).</t>
  </si>
  <si>
    <t>Zemní práce</t>
  </si>
  <si>
    <t>11524</t>
  </si>
  <si>
    <t>PŘEVEDENÍ VODY POTRUBÍM DN 400 NEBO ŽLABY R.O. DO 1,4M
Provedení dle zadávací dokumentace.</t>
  </si>
  <si>
    <t xml:space="preserve">M         </t>
  </si>
  <si>
    <t>Položka převedení vody na povrchu zahrnuje zřízení, udržování a odstranění příslušného zařízení včetně svislé a vodorovné dopravy. Převedení vody se uvádí buď průměrem potrubí (DN) nebo délkou rozvinutého obvodu žlabu (r.o.).</t>
  </si>
  <si>
    <t>11526</t>
  </si>
  <si>
    <t>PŘEVEDENÍ VODY POTRUBÍM DN 800 NEBO ŽLABY R.O. DO 2,8M
Provedení dle zadávací dokumentace.</t>
  </si>
  <si>
    <t>Položka převedení vody na povrchu zahrnuje zřízení, udržování a odstranění příslušného zařízení. Převedení vody se uvádí buď průměrem potrubí (DN) nebo délkou rozvinutého obvodu žlabu (r.o.).</t>
  </si>
  <si>
    <t>17810</t>
  </si>
  <si>
    <t>ZÁSYP V UZAVŘENÝCH PROSTORÁCH ZE ZEMIN SE ZHUT
Provedení dle zadávací dokumentace a vzorového příčného řezu.
Štěrkopískový podsyp.</t>
  </si>
  <si>
    <t xml:space="preserve">M3        </t>
  </si>
  <si>
    <t>položka zahrnuje:
- kompletní provedení zemní konstrukce vč. výběru vhodného materiálu a jeho nákupu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</si>
  <si>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ZÁSYP V UZAVŘENÝCH PROSTORÁCH ZE ZEMIN SE ZHUT
Provedení dle zadávací dokumentace a vzorového příčného řezu.
Dorovnání roviny pod novou dlažbou. Případné použití zeminy z SO 05 (SO 07).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</si>
  <si>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</si>
  <si>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R111204</t>
  </si>
  <si>
    <t>ODSTRANĚNÍ KŘOVIN S ODVOZEM na skládku dodavatele
Provedení dle zadávací dokumentace a vzorového příčného řezu.</t>
  </si>
  <si>
    <t xml:space="preserve">M2        </t>
  </si>
  <si>
    <t>odstranění křovin a stromů do průměru 100 mm
doprava dřevin na předepsanou vzdálenost
likvidaci
včetně svislé a vodorovné dopravy</t>
  </si>
  <si>
    <t>R114158</t>
  </si>
  <si>
    <t>ODSTR DLAŽ VOD KOR Z LOMKAM NA MC VČET PODKL, ODVOZ na skládku dodavatele
Provedení dle zadávací dokumentace a podrobné situaci.
Lomový kámen roztřídit a uskladnit pro další použití v rámci objektu nebo stavby.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</si>
  <si>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</si>
  <si>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R124738</t>
  </si>
  <si>
    <t>VYKOPÁVKY PRO KORYTA VODOTEČÍ TŘ. I, ODVOZ na skládku dodavatele
Provedení dle zadávací dokumentace a příčného řezu.
Odstranění dnového sedimentu, případný lomový kámen roztřídit a uskladnit pro další použití v rámci objektu nebo stavby.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</si>
  <si>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</si>
  <si>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R124838</t>
  </si>
  <si>
    <t>VYKOPÁVKY PRO KORYTA VODOTEČÍ TŘ. II, ODVOZ na skládku dodavatele
Provedení dle zadávací dokumentace a vzorového příčného řezu.
Vykopávky pro prahy.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</si>
  <si>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</si>
  <si>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Základy</t>
  </si>
  <si>
    <t>23668</t>
  </si>
  <si>
    <t>TĚSNĚNÍ HRADÍCÍCH STĚN ZE ZEMIN DOČASNÉ VČETNĚ ODSTRANĚNÍ
Provedení dle zadávací dokumentace.</t>
  </si>
  <si>
    <t>položka zahrnuje zřízení těsnění ze zemin, jeho údržbu během trvání jeho funkce, odstranění a odvoz dle zadávací dokumentace</t>
  </si>
  <si>
    <t>272314</t>
  </si>
  <si>
    <t>ZÁKLADY Z PROSTÉHO BETONU DO C25/30 (B30)
Provedení dle zadávací dokumentace a vzorového příčného řezu.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</si>
  <si>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
- včetně svislé a vodorovné dopravy,</t>
  </si>
  <si>
    <t>Svislé konstrukce</t>
  </si>
  <si>
    <t>327215</t>
  </si>
  <si>
    <t>PŘEZDĚNÍ ZDÍ Z KAMENNÉHO ZDIVA
Provedení dle zadávací dokumentace a podrobné situace.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</si>
  <si>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</si>
  <si>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Vodorovné konstrukce</t>
  </si>
  <si>
    <t>451312</t>
  </si>
  <si>
    <t>PODKLADNÍ A VÝPLŇOVÉ VRSTVY Z PROSTÉHO BETONU C12/15
Provedení dle zadávací dokumentace a detailu.
Podkladní beton pod prahy.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</si>
  <si>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</si>
  <si>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465512</t>
  </si>
  <si>
    <t>DLAŽBY Z LOMOVÉHO KAMENE NA MC
Provedení dle zadávací dokumentace a vzorového příčného řezu.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</si>
  <si>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
- včetně svislé a vodorovné dopravy</t>
  </si>
  <si>
    <t>467384</t>
  </si>
  <si>
    <t>STUPNĚ A PRAHY VOD KORYT ZE ŽELBET DO C25/30 (B30) VČET VÝZT
Provedení dle zadávací dokumentace a detailu.</t>
  </si>
  <si>
    <t>položka zahrnuje:
- nutné zemní práce (hloubení rýh apod.)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povrchovou antikorozní úpravu výztuže,
- separaci výztuže
- včetně svislé a vodorovné dopravy</t>
  </si>
  <si>
    <t>Úpravy povrchů, podlahy, výplně otvorů</t>
  </si>
  <si>
    <t>62745</t>
  </si>
  <si>
    <t>SPÁROVÁNÍ STARÉHO ZDIVA CEMENTOVOU MALTOU
Provedení dle zadávací dokumentace a detailu.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</si>
  <si>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
včetně svislé a vodorovné dopravy</t>
  </si>
  <si>
    <t>93811</t>
  </si>
  <si>
    <t>OČIŠTĚNÍ ASFALTOVÝCH VOZOVEK UMYTÍM VODOU
V případě znečištění okolních ulic při svozu/odvozu mateiálu.</t>
  </si>
  <si>
    <t>položka zahrnuje očištění předepsaným způsobem včetně odklizení vzniklého odpadu</t>
  </si>
  <si>
    <t>93842</t>
  </si>
  <si>
    <t>OČIŠTĚNÍ ZDIVA OD VEGETACE
Dle zadávací dokumentace a podrobné situace.</t>
  </si>
  <si>
    <t>položka zahrnuje očištění předepsaným způsobem včetně odklizení vzniklého odpadu a svislé a vodorovné dopravy</t>
  </si>
  <si>
    <t>938443</t>
  </si>
  <si>
    <t>OČIŠTĚNÍ ZDIVA OTRYSKÁNÍM TLAKOVOU VODOU DO 1000 BARŮ
Provedení dle zadávací dokumentace a detailu.
Očištění po odstranění vegetace ze zdí.</t>
  </si>
  <si>
    <t>položka zahrnuje očištění předepsaným způsobem včetně odklizení vzniklého odpadu a vodorovné a svislé dopravy</t>
  </si>
  <si>
    <t>SO-02</t>
  </si>
  <si>
    <t>Opravy v zakrytém úseku, ř. km 0,100 - 0,510</t>
  </si>
  <si>
    <t>11120</t>
  </si>
  <si>
    <t>ODSTRANĚNÍ KŘOVIN</t>
  </si>
  <si>
    <t>odstranění křovin a stromů do průměru 100 mm
doprava dřevin bez ohledu na vzdálenost
spálení na hromadách nebo štěpkování</t>
  </si>
  <si>
    <t>124738</t>
  </si>
  <si>
    <t>VYKOPÁVKY PRO KORYTA VODOTEČÍ TŘ. I, bez odvozu-opětovné zasypání
Provedení dle zadávací dokumentace a vzorového příčného řezu.
Vykopávky pro opravu stropu.</t>
  </si>
  <si>
    <t>17421</t>
  </si>
  <si>
    <t>ZÁSYP JAM A RÝH ZEMINOU BEZ ZHUTNĚNÍ
Zásyp po opravě stropu.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</si>
  <si>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</si>
  <si>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261115</t>
  </si>
  <si>
    <t>VRTY PRO KOTVENÍ A INJEKTÁŽ NA POVRCHU TŘ. I D DO 50MM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</si>
  <si>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</si>
  <si>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281451</t>
  </si>
  <si>
    <t>INJEKTOVÁNÍ NÍZKOTLAKÉ Z CEMENTOVÉ MALTY NA POVRCHU</t>
  </si>
  <si>
    <t>Položka injektážních prací obsahuje kompletní práce, mimo zřízení vrtů (vykazují se položkami 261, 262), které jsou nutné pro předepsanou funkci injektáže (statickou, těsnící a pod.). 
Položka zahrnuje veškerý materiál, výrobky a polotovary, včetně mimostaveništní a vnitrostaveništní dopravy (rovněž přesuny), včetně naložení a složení, případně s uložením.</t>
  </si>
  <si>
    <t>311366</t>
  </si>
  <si>
    <t>VÝZTUŽ ZDÍ A STĚN PODP A VOL Z KARI-SÍTÍ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</si>
  <si>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</si>
  <si>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PŘEZDĚNÍ ZDÍ Z KAMENNÉHO ZDIVA
Provedení dle zadávací dokumentace a podrobné situace. JEdná se o přezdění předzákladu.</t>
  </si>
  <si>
    <t>41136</t>
  </si>
  <si>
    <t>VÝZTUŽ STROPŮ Z OCELI
Výztuž pro opravu stropu.</t>
  </si>
  <si>
    <t>626123</t>
  </si>
  <si>
    <t>REPROFIL PODHL, SVIS PLOCH SANAČ MALTOU DVOUVRST TL DO 60MM
Provedení dle zadávací dokumentace a detailu.</t>
  </si>
  <si>
    <t>položka zahrnuje:
dodávku veškerého materiálu potřebného pro předepsanou úpravu v předepsané kvalitě včetně vodorovné a svislé dopravy
nutné vyspravení podkladu včetně jeho očištění, případně zatření spar zdiva
položení vrstvy v předepsané tloušťce
potřebná lešení a podpěrné konstrukce</t>
  </si>
  <si>
    <t>626133</t>
  </si>
  <si>
    <t>REPROFIL PODHL, SVIS PLOCH SANAČ MALTOU TŘÍVRST TL DO 90MM
Provedení dle zadávací dokumentace a detailu.</t>
  </si>
  <si>
    <t>SPÁROVÁNÍ STARÉHO ZDIVA CEMENTOVOU MALTOU
Provedení dle zadávací dokumentace a detailu.</t>
  </si>
  <si>
    <t>Přidružená stavební výroba</t>
  </si>
  <si>
    <t>711112</t>
  </si>
  <si>
    <t>IZOLACE BĚŽNÝCH KONSTRUKCÍ PROTI ZEMNÍ VLHKOSTI ASFALTOVÝMI PÁSY
Provedení dle zadávací dokumentace a podrobné situace.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</si>
  <si>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</si>
  <si>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Potrubí</t>
  </si>
  <si>
    <t>87534</t>
  </si>
  <si>
    <t>POTRUBÍ DREN Z TRUB PLAST DN DO 200MM
Provedení dle zadávací dokumentace a podrobné situace.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</si>
  <si>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</si>
  <si>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R</t>
  </si>
  <si>
    <t>NASTŘELOVACÍ HŘEBY
Provedení dle zadávací dokumentace a podrobné situace.
Do betonu.</t>
  </si>
  <si>
    <t xml:space="preserve">KS        </t>
  </si>
  <si>
    <t>položka zahrnuje dodávku a zaražení hřebů předepsaných v zadávací dokumentaci</t>
  </si>
  <si>
    <t>R931337</t>
  </si>
  <si>
    <t>TĚSNĚNÍ DILATAČ SPAR POLYURETAN TMELEM PRŮŘ PŘES 800MM2
Provedení dle zadávací dokumentace a podrobné situace.</t>
  </si>
  <si>
    <t>položka zahrnuje dodávku a osazení předepsaného materiálu, očištění ploch spáry před úpravou, očištění okolí spáry po úpravě
včetně těsnící profil</t>
  </si>
  <si>
    <t>R966168</t>
  </si>
  <si>
    <t>BOURÁNÍ KONSTRUKCÍ ZE ŽELEZOBETONU S ODVOZEM na skládku dodavatele
Provedení dle zadávací dokumentace a podrobné situace.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</si>
  <si>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</si>
  <si>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SO-03</t>
  </si>
  <si>
    <t>Opravy v otevřených zdech, ř. km 0,650 - 0,900</t>
  </si>
  <si>
    <t>VYKOPÁVKY PRO KORYTA VODOTEČÍ TŘ. I, ODVOZ na skládku dodavatele
Provedení dle zadávací dokumentace a příčného řezu.
Odstranění dnového sedimentu případný lomový kámen roztřídit a uskladnit pro další použití v rámci objektu nebo stavby.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</si>
  <si>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</si>
  <si>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</si>
  <si>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položka zahrnuje:
- nutné zemní práce (hloubení rýh apod.)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povrchovou antikorozní úpravu výztuže,
- separaci výztuže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</si>
  <si>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</si>
  <si>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93832</t>
  </si>
  <si>
    <t>OČIŠTĚNÍ DLAŽEB OD VEGETACE
Provedení dle zadávací dokumentace a podrobné situace</t>
  </si>
  <si>
    <t>SO-04</t>
  </si>
  <si>
    <t>Opravy dlažeb, ř. km 1,400 – 1,650</t>
  </si>
  <si>
    <t>11232</t>
  </si>
  <si>
    <t>ŠTĚPKOVÁNÍ PAŘEZŮ D DO 0,9M
Provedení dle zadávací dokumentace a podrobné situace.</t>
  </si>
  <si>
    <t>zahrnuje potřebný stroj a likvidaci</t>
  </si>
  <si>
    <t>11233</t>
  </si>
  <si>
    <t>ŠTĚPKOVÁNÍ PAŘEZŮ D PŘES 0,9M
Provedení dle zadávací dokumentace a podrobné situace.</t>
  </si>
  <si>
    <t>184B11</t>
  </si>
  <si>
    <t>VYSAZOVÁNÍ STROMŮ LISTNATÝCH S BALEM OBVOD KMENE DO 8CM, VÝŠ DO 1,2M
Provedení dle zadávací dokumentace a podrobné situace.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</si>
  <si>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</si>
  <si>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ODSTRANĚNÍ KŘOVIN S ODVOZEM na skládku dodavatele
Provedení dle zadávací dokumentace a podrobné situace.</t>
  </si>
  <si>
    <t>odstranění křovin a stromů do průměru 100 mm
doprava dřevin na předepsanou vzdálenost
likvidaci</t>
  </si>
  <si>
    <t>R112024</t>
  </si>
  <si>
    <t>KÁCENÍ STROMŮ D KMENE DO 0,9M S ODSTRANĚNÍM PAŘEZŮ, ODVOZ na skládku dodavatele
Provedení dle zadávací dokumentace a podrobné situace.
Rozdělení na dřevo průměru nad 0,15m (to ponecháno objednavateli) a zbytek(ten na odvoz).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</si>
  <si>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</si>
  <si>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R112224</t>
  </si>
  <si>
    <t>ODSTRANĚNÍ PAŘEZŮ D DO 0,9M, ODVOZ na skládku dodavatele
Provedení dle zadávací dokumentace a podrobné situace.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</si>
  <si>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</si>
  <si>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R112234</t>
  </si>
  <si>
    <t>ODSTRANĚNÍ PAŘEZŮ D PŘES 0,9M, ODVOZ na skládku dodavatele
Provedení dle zadávací dokumentace a podrobné situace.</t>
  </si>
  <si>
    <t>ODSTR DLAŽ VOD KOR Z LOMKAM NA MC VČET PODKL, ODVOZ na skládku dodavtele
Provedení dle zadávací dokumentace a podrobné situaci.
Lomový kámen roztřídit a uskladnit pro další použití v rámci objektu nebo stavby.</t>
  </si>
  <si>
    <t>VYKOPÁVKY PRO KORYTA VODOTEČÍ TŘ. I, ODVOZ DO na skládku dodavatele
Provedení dle zadávací dokumentace a příčného řezu.
Odstranění dnového sedimentu případný lomový kámen roztřídit a uskladnit pro další použití v rámci objektu nebo stavby.</t>
  </si>
  <si>
    <t>465511</t>
  </si>
  <si>
    <t>DLAŽBY Z LOMOVÉHO KAMENE NA SUCHO
Provedení dle zadávací dokumentace a vzorového příčného řezu.</t>
  </si>
  <si>
    <t>položka zahrnuje:
- nutné zemní práce (svahování, úpravu pláně a pod.)
- dodávku a položení dlažby z lomového kamene do předepsaného tvaru
- spárování, těsnění, tmelení a vyplnění spar případně s vyklínováním
- úprava povrchu pro odvedení srážkové vody
- nezahrnuje podklad pod dlažbu, vykazuje se samostatně položkami SD 45</t>
  </si>
  <si>
    <t>465513</t>
  </si>
  <si>
    <t>PŘEDLÁŽDĚNÍ DLAŽBY Z LOMOVÉHO KAMENE
Provedení dle zadávací dokumentace a vzorového příčného řezu.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</si>
  <si>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nutné zemní práce (svahování, úpravu pláně a pod.)
- nezahrnuje podklad pod dlažbu, vykazuje se samostatně položkami SD 45</t>
  </si>
  <si>
    <t>Komunikace</t>
  </si>
  <si>
    <t>R87633</t>
  </si>
  <si>
    <t>CHRÁNIČKY Z TRUB PLASTOVÝCH DN DO 150MM
Provedení dle zadávací dokumentace.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</si>
  <si>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provedení rýhy pro uložení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</si>
  <si>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SO-05</t>
  </si>
  <si>
    <t>Opravy zdí a spádového stupně, ř. km 2,927 – 3,140</t>
  </si>
  <si>
    <t>122838</t>
  </si>
  <si>
    <t>ODKOPÁVKY A PROKOPÁVKY OBECNÉ TŘ. II, ODVOZ na skládku dodavatele
Výkopy zdí</t>
  </si>
  <si>
    <t>17451</t>
  </si>
  <si>
    <t>ZÁSYP JAM A RÝH ZE ZEMIN NEPROPUSTNÝCH
Provedení dle zadávací dokumentace a vzorového příčného řezu.
Zásyp za zdí.</t>
  </si>
  <si>
    <t>položka zahrnuje:
- kompletní provedení zemní konstrukce vč. výběru vhodného materiálu a jeho nákupu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</si>
  <si>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ZÁSYP V UZAVŘENÝCH PROSTORÁCH ZE ZEMIN SE ZHUT
Provedení dle zadávací dokumentace a vzorového příčného řezu.
Dorovnání roviny pod novou dlažbou. Použití zeminy z výkopů.</t>
  </si>
  <si>
    <t>18234</t>
  </si>
  <si>
    <t>ROZPROSTŘENÍ ORNICE V ROVINĚ V TL DO 0,25M
Provedení dle zadávací dokumentace.</t>
  </si>
  <si>
    <t>položka zahrnuje:
nutné přemístění ornice z dočasných skládek vzdálených do 50m
rozprostření ornice v předepsané tloušťce v rovině a ve svahu do 1:5</t>
  </si>
  <si>
    <t>184D11</t>
  </si>
  <si>
    <t>VYSAZOVÁNÍ STROMŮ JEHLIČNATÝCH S BALEM VÝŠKY KMENE DO 0,8M
Provedení dle zadávací dokumentace a podrobné situace.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</si>
  <si>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položka zahrnuje veškerý materiál, výrobky a polotovary, včetně mimostaveništní a vnitrostaveništní dopravy (rovněž přesuny), včetně naložení a složení, případně s uložením</t>
  </si>
  <si>
    <t>odstranění křovin a stromů do průměru 100 mm
doprava dřevin na předepsanou vzdálenost
spálení na hromadách nebo štěpkování</t>
  </si>
  <si>
    <t>R112014</t>
  </si>
  <si>
    <t>KÁCENÍ STROMŮ D KMENE DO 0,5M S ODSTRANĚNÍM PAŘEZŮ, ODVOZ na skládku dodavatele
Provedení dle zadávací dokumentace a podrobné situace.
Rozdělení na dřevo průměru nad 0,15m (to ponecháno majiteli) a zbytek(ten na odvoz).</t>
  </si>
  <si>
    <t>KÁCENÍ STROMŮ D KMENE DO 0,9M S ODSTRANĚNÍM PAŘEZŮ, ODVOZ na skládku dodavatele
Provedení dle zadávací dokumentace a podrobné situace.
Rozdělení na dřevo průměru nad 0,15m (to ponecháno majiteli) a zbytek(ten na odvoz).</t>
  </si>
  <si>
    <t>R112034</t>
  </si>
  <si>
    <t>KÁCENÍ STROMŮ D KMENE PŘES 0,9M S ODSTR PAŘEZŮ, ODVOZ na skládku dodavatele
Provedení dle zadávací dokumentace a podrobné situace.
Rozdělení na dřevo průměru nad 0,15m (to ponecháno majiteli) a zbytek(ten na odvoz).</t>
  </si>
  <si>
    <t>ODSTR DLAŽ VOD KOR Z LOMKAM NA MC VČET PODKL, ODVOZ na skladku dodavatele
Provedení dle zadávací dokumentace a podrobné situaci.
Lomový kámen roztřídit a uskladnit pro další použití v rámci objektu nebo stavby.</t>
  </si>
  <si>
    <t>R121108</t>
  </si>
  <si>
    <t>SEJMUTÍ ORNICE NEBO LESNÍ PŮDY S ODVOZEM na skladku dodavatele
Provedení dle zadávací dokumentace.</t>
  </si>
  <si>
    <t>položka zahrnuje sejmutí ornice bez ohledu na tloušťku vrstvy a její vodorovnou dopravu
nezahrnuje uložení na trvalou skládku</t>
  </si>
  <si>
    <t>R22695A</t>
  </si>
  <si>
    <t>PŘÍLOŽNÉ PAŽENÍ DOČASNÁ (PLOCHA)
Provedení dle zadávací dokumentace a vzorového příčného řezu.
Použití pro příložné pažení</t>
  </si>
  <si>
    <t>položka zahrnuje osazení pažin bez ohledu na druh, jejich opotřebení a jejich odstranění včetně tesařských parcí</t>
  </si>
  <si>
    <t>327213</t>
  </si>
  <si>
    <t>OBKLAD ZDÍ OPĚR, ZÁRUB, NÁBŘEŽ Z LOM KAMENE
Provedení dle zadávací dokumentace a vzorového příčného řezu.
Provádíme zároveň s provádění opěrné zdi.</t>
  </si>
  <si>
    <t>položka zahrnuje dodávku a osazení lomového kamene, jeho výběr a případnou úpravu, jeho případné kotvení se všemi souvisejícími materiály a pracemi, dodávku předepsané malty, spárování.</t>
  </si>
  <si>
    <t>327325</t>
  </si>
  <si>
    <t>ZDI OPĚRNÉ, ZÁRUBNÍ, NÁBŘEŽNÍ ZE ŽELEZOVÉHO BETONU DO C30/37 (B37)
Provedení dle zadávací dokumentace a vzorového příčného řezu.
Provádíme zároveň s obkladem z lomového kamene.</t>
  </si>
  <si>
    <t>32736</t>
  </si>
  <si>
    <t>VÝZTUŽ ZDÍ OPĚR, ZÁRUB, NÁBŘEŽ Z OCELI
Provedení dle zadávací dokumentace a vzorového příčného řezu.</t>
  </si>
  <si>
    <t>PODKLADNÍ A VÝPLŇOVÉ VRSTVY Z PROSTÉHO BETONU C12/15</t>
  </si>
  <si>
    <t>REPROFIL PODHL, SVIS PLOCH SANAČ MALTOU DVOUVRST TL DO 60MM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</si>
  <si>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</si>
  <si>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711321</t>
  </si>
  <si>
    <t>IZOLACE PODZEM OBJ PROTI TLAK VODĚ ASFALT NÁTĚRY
Asfaltový penetrační nátěr a dvojitý asfaltový izolační nátěr (1xAlp+2xAln)
Dle zadávací dokumentace a vzorového příčného řezu.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</si>
  <si>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</si>
  <si>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711519</t>
  </si>
  <si>
    <t>OCHRANA IZOLACE PODZEMNÍCH OBJEKTŮ TEXTILIÍ
Provedení dle zadávací dokumentace a vzorového řezu.</t>
  </si>
  <si>
    <t>položka zahrnuje:
- dodání  předepsaného ochranného materiálu
- zřízení ochrany izolace</t>
  </si>
  <si>
    <t>76792</t>
  </si>
  <si>
    <t>OPLOCENÍ Z DRÁTĚNÉHO PLETIVA POTAŽENÉHO PLASTEM
Dle zadávací dokumentace a podrobné situace.
Výstavba původního plotu.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</si>
  <si>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oplocení jsou zahrnuty i sloupky včetně kotvení, nejsou-li uvedeny zvlášť (SD 338), není zahrnuta podezdívka (SD 272), u doplňkových stavebních konstrukcí je zahrnuto drobné zasklení nebo jiná předepsaná výplň.</t>
  </si>
  <si>
    <t>76794</t>
  </si>
  <si>
    <t>OPLOCENÍ Z PLECHU
Dle zadávací dokumentace a podrobné situace.
Výstavba původního plotu.</t>
  </si>
  <si>
    <t>966842</t>
  </si>
  <si>
    <t>ODSTRANĚNÍ OPLOCENÍ Z DRÁT PLETIVA
Dle zadávací dokumentace a podrobné situace.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</si>
  <si>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,
- položka zahrnuje i odstranění sloupků z jiného materiálu, odstranění vrat a vrátek.</t>
  </si>
  <si>
    <t>966844</t>
  </si>
  <si>
    <t>ODSTRANĚNÍ OPLOCENÍ PLECHOVÉHO
Dle zadávací dokumentace a podrobné situace.</t>
  </si>
  <si>
    <t>R966158</t>
  </si>
  <si>
    <t>BOURÁNÍ KONSTRUKCÍ Z PROST BETONU S ODVOZEM na skládku dodavatele</t>
  </si>
  <si>
    <t>SO-06</t>
  </si>
  <si>
    <t>Opravy dlažeb, ř. km 3,140 – 4,070</t>
  </si>
  <si>
    <t>111204</t>
  </si>
  <si>
    <t>ODSTRANĚNÍ KŘOVIN S ODVOZEM DO 5KM
Provedení dle zadávací dokumentace a vzorového příčného řezu.</t>
  </si>
  <si>
    <t>567303</t>
  </si>
  <si>
    <t>VRSTVY PRO OBNOVU A OPRAVY ZE ŠTĚRKODRTI
Výsprava komunikace u garáží.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</si>
  <si>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</si>
  <si>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SO-07</t>
  </si>
  <si>
    <t>Opravy zdí, ř. km 4,070 – 4,250</t>
  </si>
  <si>
    <t>ODKOPÁVKY A PROKOPÁVKY OBECNÉ TŘ. II, ODVOZ na skládku dodavtele
Výkopy zdí</t>
  </si>
  <si>
    <t>ZÁSYP JAM A RÝH ZE ZEMIN NEPROPUSTNÝCH
Zásypy zdí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</si>
  <si>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</si>
  <si>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PŘÍLOŽNÉ PAŽENÍ DOČASNÁ (PLOCHA)</t>
  </si>
  <si>
    <t>položka zahrnuje osazení pažin bez ohledu na druh, jejich opotřebení a jejich odstranění</t>
  </si>
  <si>
    <t>PODKLADNÍ A VÝPLŇOVÉ VRSTVY Z PROSTÉHO BETONU C12/15
Provedení dle zadávací dokumentace a detailu.</t>
  </si>
  <si>
    <t>kpl</t>
  </si>
  <si>
    <t>OSTATNÍ POŽADAVKY - VYTYČENÍ INŽENÝRSKÝCH SÍTÍ
Šetření o IS a jejich zpětné převzetí od vlastníků či správců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</si>
</sst>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SUM(C11:C18)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SUM(E11:E18)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000'!H44</f>
        <v>0</v>
      </c>
      <c r="D11" s="10">
        <f>'SO 000'!P44</f>
        <v>0</v>
      </c>
      <c r="E11" s="10">
        <f aca="true" t="shared" si="0" ref="E11:E18">C11+D11</f>
        <v>0</v>
      </c>
    </row>
    <row r="12" spans="1:5" ht="12.75" customHeight="1">
      <c r="A12" s="6" t="s">
        <v>74</v>
      </c>
      <c r="B12" s="6" t="s">
        <v>75</v>
      </c>
      <c r="C12" s="10">
        <f>'SO-01'!H81</f>
        <v>0</v>
      </c>
      <c r="D12" s="10">
        <f>'SO-01'!P81</f>
        <v>0</v>
      </c>
      <c r="E12" s="10">
        <f t="shared" si="0"/>
        <v>0</v>
      </c>
    </row>
    <row r="13" spans="1:5" ht="12.75" customHeight="1">
      <c r="A13" s="6" t="s">
        <v>142</v>
      </c>
      <c r="B13" s="6" t="s">
        <v>143</v>
      </c>
      <c r="C13" s="10">
        <f>'SO-02'!H93</f>
        <v>0</v>
      </c>
      <c r="D13" s="10">
        <f>'SO-02'!P93</f>
        <v>0</v>
      </c>
      <c r="E13" s="10">
        <f t="shared" si="0"/>
        <v>0</v>
      </c>
    </row>
    <row r="14" spans="1:5" ht="12.75" customHeight="1">
      <c r="A14" s="6" t="s">
        <v>188</v>
      </c>
      <c r="B14" s="6" t="s">
        <v>189</v>
      </c>
      <c r="C14" s="10">
        <f>'SO-03'!H81</f>
        <v>0</v>
      </c>
      <c r="D14" s="10">
        <f>'SO-03'!P81</f>
        <v>0</v>
      </c>
      <c r="E14" s="10">
        <f t="shared" si="0"/>
        <v>0</v>
      </c>
    </row>
    <row r="15" spans="1:5" ht="12.75" customHeight="1">
      <c r="A15" s="6" t="s">
        <v>197</v>
      </c>
      <c r="B15" s="6" t="s">
        <v>198</v>
      </c>
      <c r="C15" s="10">
        <f>'SO-04'!H105</f>
        <v>0</v>
      </c>
      <c r="D15" s="10">
        <f>'SO-04'!P105</f>
        <v>0</v>
      </c>
      <c r="E15" s="10">
        <f t="shared" si="0"/>
        <v>0</v>
      </c>
    </row>
    <row r="16" spans="1:5" ht="12.75" customHeight="1">
      <c r="A16" s="6" t="s">
        <v>229</v>
      </c>
      <c r="B16" s="6" t="s">
        <v>230</v>
      </c>
      <c r="C16" s="10">
        <f>'SO-05'!H130</f>
        <v>0</v>
      </c>
      <c r="D16" s="10">
        <f>'SO-05'!P130</f>
        <v>0</v>
      </c>
      <c r="E16" s="10">
        <f t="shared" si="0"/>
        <v>0</v>
      </c>
    </row>
    <row r="17" spans="1:5" ht="12.75" customHeight="1">
      <c r="A17" s="6" t="s">
        <v>284</v>
      </c>
      <c r="B17" s="6" t="s">
        <v>285</v>
      </c>
      <c r="C17" s="10">
        <f>'SO-06'!H91</f>
        <v>0</v>
      </c>
      <c r="D17" s="10">
        <f>'SO-06'!P91</f>
        <v>0</v>
      </c>
      <c r="E17" s="10">
        <f t="shared" si="0"/>
        <v>0</v>
      </c>
    </row>
    <row r="18" spans="1:5" ht="12.75" customHeight="1">
      <c r="A18" s="6" t="s">
        <v>291</v>
      </c>
      <c r="B18" s="6" t="s">
        <v>292</v>
      </c>
      <c r="C18" s="10">
        <f>'SO-07'!H114</f>
        <v>0</v>
      </c>
      <c r="D18" s="10">
        <f>'SO-07'!P114</f>
        <v>0</v>
      </c>
      <c r="E18" s="10">
        <f t="shared" si="0"/>
        <v>0</v>
      </c>
    </row>
  </sheetData>
  <sheetProtection formatColumns="0"/>
  <hyperlinks>
    <hyperlink ref="A11" location="#'SO 000'!A1" tooltip="Odkaz na stranku objektu [SO 000]" display="SO 000"/>
    <hyperlink ref="A12" location="#'SO-01'!A1" tooltip="Odkaz na stranku objektu [SO-01]" display="SO-01"/>
    <hyperlink ref="A13" location="#'SO-02'!A1" tooltip="Odkaz na stranku objektu [SO-02]" display="SO-02"/>
    <hyperlink ref="A14" location="#'SO-03'!A1" tooltip="Odkaz na stranku objektu [SO-03]" display="SO-03"/>
    <hyperlink ref="A15" location="#'SO-04'!A1" tooltip="Odkaz na stranku objektu [SO-04]" display="SO-04"/>
    <hyperlink ref="A16" location="#'SO-05'!A1" tooltip="Odkaz na stranku objektu [SO-05]" display="SO-05"/>
    <hyperlink ref="A17" location="#'SO-06'!A1" tooltip="Odkaz na stranku objektu [SO-06]" display="SO-06"/>
    <hyperlink ref="A18" location="#'SO-07'!A1" tooltip="Odkaz na stranku objektu [SO-07]" display="SO-07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22" sqref="D22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3</v>
      </c>
      <c r="B12" s="6" t="s">
        <v>43</v>
      </c>
      <c r="C12" s="6" t="s">
        <v>44</v>
      </c>
      <c r="D12" s="6" t="s">
        <v>45</v>
      </c>
      <c r="E12" s="6" t="s">
        <v>299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46</v>
      </c>
    </row>
    <row r="14" spans="1:16" ht="25.5">
      <c r="A14" s="6">
        <v>1</v>
      </c>
      <c r="B14" s="6" t="s">
        <v>47</v>
      </c>
      <c r="C14" s="6" t="s">
        <v>44</v>
      </c>
      <c r="D14" s="6" t="s">
        <v>48</v>
      </c>
      <c r="E14" s="6" t="s">
        <v>299</v>
      </c>
      <c r="F14" s="8">
        <v>1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46</v>
      </c>
    </row>
    <row r="16" spans="1:16" ht="12.75">
      <c r="A16" s="6">
        <v>9</v>
      </c>
      <c r="B16" s="6" t="s">
        <v>49</v>
      </c>
      <c r="C16" s="6" t="s">
        <v>44</v>
      </c>
      <c r="D16" s="6" t="s">
        <v>50</v>
      </c>
      <c r="E16" s="6" t="s">
        <v>299</v>
      </c>
      <c r="F16" s="8">
        <v>1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12.75">
      <c r="D17" s="12" t="s">
        <v>46</v>
      </c>
    </row>
    <row r="18" spans="1:16" ht="25.5">
      <c r="A18" s="6">
        <v>5</v>
      </c>
      <c r="B18" s="6" t="s">
        <v>51</v>
      </c>
      <c r="C18" s="6" t="s">
        <v>24</v>
      </c>
      <c r="D18" s="6" t="s">
        <v>52</v>
      </c>
      <c r="E18" s="6" t="s">
        <v>299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46</v>
      </c>
    </row>
    <row r="20" spans="1:16" ht="25.5">
      <c r="A20" s="6">
        <v>6</v>
      </c>
      <c r="B20" s="6" t="s">
        <v>51</v>
      </c>
      <c r="C20" s="6" t="s">
        <v>34</v>
      </c>
      <c r="D20" s="6" t="s">
        <v>53</v>
      </c>
      <c r="E20" s="6" t="s">
        <v>299</v>
      </c>
      <c r="F20" s="8">
        <v>1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46</v>
      </c>
    </row>
    <row r="22" spans="1:16" ht="25.5">
      <c r="A22" s="6">
        <v>4</v>
      </c>
      <c r="B22" s="6" t="s">
        <v>54</v>
      </c>
      <c r="C22" s="6" t="s">
        <v>44</v>
      </c>
      <c r="D22" s="6" t="s">
        <v>300</v>
      </c>
      <c r="E22" s="6" t="s">
        <v>299</v>
      </c>
      <c r="F22" s="8">
        <v>1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12.75">
      <c r="D23" s="12" t="s">
        <v>55</v>
      </c>
    </row>
    <row r="24" spans="1:16" ht="25.5">
      <c r="A24" s="6">
        <v>8</v>
      </c>
      <c r="B24" s="6" t="s">
        <v>56</v>
      </c>
      <c r="C24" s="6" t="s">
        <v>44</v>
      </c>
      <c r="D24" s="6" t="s">
        <v>57</v>
      </c>
      <c r="E24" s="6" t="s">
        <v>299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51">
      <c r="D25" s="12" t="s">
        <v>58</v>
      </c>
    </row>
    <row r="26" spans="1:16" ht="12.75">
      <c r="A26" s="6">
        <v>7</v>
      </c>
      <c r="B26" s="6" t="s">
        <v>59</v>
      </c>
      <c r="C26" s="6" t="s">
        <v>44</v>
      </c>
      <c r="D26" s="6" t="s">
        <v>60</v>
      </c>
      <c r="E26" s="6" t="s">
        <v>299</v>
      </c>
      <c r="F26" s="8">
        <v>1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46</v>
      </c>
    </row>
    <row r="28" spans="1:16" ht="12.75" customHeight="1">
      <c r="A28" s="13"/>
      <c r="B28" s="13"/>
      <c r="C28" s="13" t="s">
        <v>42</v>
      </c>
      <c r="D28" s="13" t="s">
        <v>41</v>
      </c>
      <c r="E28" s="13"/>
      <c r="F28" s="13"/>
      <c r="G28" s="13"/>
      <c r="H28" s="13">
        <f>SUM(H12:H27)</f>
        <v>0</v>
      </c>
      <c r="P28">
        <f>ROUND(SUM(P12:P27),2)</f>
        <v>0</v>
      </c>
    </row>
    <row r="30" spans="1:8" ht="12.75" customHeight="1">
      <c r="A30" s="7"/>
      <c r="B30" s="7"/>
      <c r="C30" s="7" t="s">
        <v>62</v>
      </c>
      <c r="D30" s="7" t="s">
        <v>61</v>
      </c>
      <c r="E30" s="7"/>
      <c r="F30" s="9"/>
      <c r="G30" s="7"/>
      <c r="H30" s="9"/>
    </row>
    <row r="31" spans="1:16" ht="12.75">
      <c r="A31" s="6">
        <v>2</v>
      </c>
      <c r="B31" s="6" t="s">
        <v>63</v>
      </c>
      <c r="C31" s="6" t="s">
        <v>44</v>
      </c>
      <c r="D31" s="6" t="s">
        <v>64</v>
      </c>
      <c r="E31" s="6" t="s">
        <v>65</v>
      </c>
      <c r="F31" s="8">
        <v>40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63.75">
      <c r="D32" s="12" t="s">
        <v>66</v>
      </c>
    </row>
    <row r="33" spans="1:16" ht="12.75" customHeight="1">
      <c r="A33" s="13"/>
      <c r="B33" s="13"/>
      <c r="C33" s="13" t="s">
        <v>62</v>
      </c>
      <c r="D33" s="13" t="s">
        <v>61</v>
      </c>
      <c r="E33" s="13"/>
      <c r="F33" s="13"/>
      <c r="G33" s="13"/>
      <c r="H33" s="13">
        <f>SUM(H31:H32)</f>
        <v>0</v>
      </c>
      <c r="P33">
        <f>ROUND(SUM(P31:P32),2)</f>
        <v>0</v>
      </c>
    </row>
    <row r="35" spans="1:16" ht="12.75" customHeight="1">
      <c r="A35" s="13"/>
      <c r="B35" s="13"/>
      <c r="C35" s="13"/>
      <c r="D35" s="13" t="s">
        <v>67</v>
      </c>
      <c r="E35" s="13"/>
      <c r="F35" s="13"/>
      <c r="G35" s="13"/>
      <c r="H35" s="13">
        <f>+H28+H33</f>
        <v>0</v>
      </c>
      <c r="P35">
        <f>+P28+P33</f>
        <v>0</v>
      </c>
    </row>
    <row r="37" spans="1:8" ht="12.75" customHeight="1">
      <c r="A37" s="7" t="s">
        <v>68</v>
      </c>
      <c r="B37" s="7"/>
      <c r="C37" s="7"/>
      <c r="D37" s="7"/>
      <c r="E37" s="7"/>
      <c r="F37" s="7"/>
      <c r="G37" s="7"/>
      <c r="H37" s="7"/>
    </row>
    <row r="38" spans="1:8" ht="12.75" customHeight="1">
      <c r="A38" s="7"/>
      <c r="B38" s="7"/>
      <c r="C38" s="7"/>
      <c r="D38" s="7" t="s">
        <v>69</v>
      </c>
      <c r="E38" s="7"/>
      <c r="F38" s="7"/>
      <c r="G38" s="7"/>
      <c r="H38" s="7"/>
    </row>
    <row r="39" spans="1:16" ht="12.75" customHeight="1">
      <c r="A39" s="13"/>
      <c r="B39" s="13"/>
      <c r="C39" s="13"/>
      <c r="D39" s="13" t="s">
        <v>70</v>
      </c>
      <c r="E39" s="13"/>
      <c r="F39" s="13"/>
      <c r="G39" s="13"/>
      <c r="H39" s="13">
        <v>0</v>
      </c>
      <c r="P39">
        <v>0</v>
      </c>
    </row>
    <row r="40" spans="1:8" ht="12.75" customHeight="1">
      <c r="A40" s="13"/>
      <c r="B40" s="13"/>
      <c r="C40" s="13"/>
      <c r="D40" s="13" t="s">
        <v>71</v>
      </c>
      <c r="E40" s="13"/>
      <c r="F40" s="13"/>
      <c r="G40" s="13"/>
      <c r="H40" s="13"/>
    </row>
    <row r="41" spans="1:16" ht="12.75" customHeight="1">
      <c r="A41" s="13"/>
      <c r="B41" s="13"/>
      <c r="C41" s="13"/>
      <c r="D41" s="13" t="s">
        <v>72</v>
      </c>
      <c r="E41" s="13"/>
      <c r="F41" s="13"/>
      <c r="G41" s="13"/>
      <c r="H41" s="13">
        <v>0</v>
      </c>
      <c r="P41">
        <v>0</v>
      </c>
    </row>
    <row r="42" spans="1:16" ht="12.75" customHeight="1">
      <c r="A42" s="13"/>
      <c r="B42" s="13"/>
      <c r="C42" s="13"/>
      <c r="D42" s="13" t="s">
        <v>73</v>
      </c>
      <c r="E42" s="13"/>
      <c r="F42" s="13"/>
      <c r="G42" s="13"/>
      <c r="H42" s="13">
        <f>H39+H41</f>
        <v>0</v>
      </c>
      <c r="P42">
        <f>P39+P41</f>
        <v>0</v>
      </c>
    </row>
    <row r="44" spans="1:16" ht="12.75" customHeight="1">
      <c r="A44" s="13"/>
      <c r="B44" s="13"/>
      <c r="C44" s="13"/>
      <c r="D44" s="13" t="s">
        <v>73</v>
      </c>
      <c r="E44" s="13"/>
      <c r="F44" s="13"/>
      <c r="G44" s="13"/>
      <c r="H44" s="13">
        <f>H35+H42</f>
        <v>0</v>
      </c>
      <c r="P44">
        <f>P35+P42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74</v>
      </c>
      <c r="D5" s="5" t="s">
        <v>75</v>
      </c>
      <c r="E5" s="5"/>
    </row>
    <row r="6" spans="1:5" ht="12.75" customHeight="1">
      <c r="A6" t="s">
        <v>18</v>
      </c>
      <c r="C6" s="5" t="s">
        <v>74</v>
      </c>
      <c r="D6" s="5" t="s">
        <v>75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185.357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38.25">
      <c r="A14" s="6">
        <v>19</v>
      </c>
      <c r="B14" s="6" t="s">
        <v>76</v>
      </c>
      <c r="C14" s="6" t="s">
        <v>34</v>
      </c>
      <c r="D14" s="6" t="s">
        <v>80</v>
      </c>
      <c r="E14" s="6" t="s">
        <v>78</v>
      </c>
      <c r="F14" s="8">
        <v>314.025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79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5.5">
      <c r="A19" s="6">
        <v>13</v>
      </c>
      <c r="B19" s="6" t="s">
        <v>82</v>
      </c>
      <c r="C19" s="6" t="s">
        <v>44</v>
      </c>
      <c r="D19" s="6" t="s">
        <v>83</v>
      </c>
      <c r="E19" s="6" t="s">
        <v>84</v>
      </c>
      <c r="F19" s="8">
        <v>25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38.25">
      <c r="D20" s="12" t="s">
        <v>85</v>
      </c>
    </row>
    <row r="21" spans="1:16" ht="25.5">
      <c r="A21" s="6">
        <v>12</v>
      </c>
      <c r="B21" s="6" t="s">
        <v>86</v>
      </c>
      <c r="C21" s="6" t="s">
        <v>44</v>
      </c>
      <c r="D21" s="6" t="s">
        <v>87</v>
      </c>
      <c r="E21" s="6" t="s">
        <v>84</v>
      </c>
      <c r="F21" s="8">
        <v>50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8.25">
      <c r="D22" s="12" t="s">
        <v>88</v>
      </c>
    </row>
    <row r="23" spans="1:16" ht="38.25">
      <c r="A23" s="6">
        <v>15</v>
      </c>
      <c r="B23" s="6" t="s">
        <v>89</v>
      </c>
      <c r="C23" s="6" t="s">
        <v>24</v>
      </c>
      <c r="D23" s="6" t="s">
        <v>90</v>
      </c>
      <c r="E23" s="6" t="s">
        <v>91</v>
      </c>
      <c r="F23" s="8">
        <v>23.7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42.25">
      <c r="D24" s="12" t="s">
        <v>92</v>
      </c>
    </row>
    <row r="25" spans="1:16" ht="38.25">
      <c r="A25" s="6">
        <v>16</v>
      </c>
      <c r="B25" s="6" t="s">
        <v>89</v>
      </c>
      <c r="C25" s="6" t="s">
        <v>34</v>
      </c>
      <c r="D25" s="6" t="s">
        <v>93</v>
      </c>
      <c r="E25" s="6" t="s">
        <v>91</v>
      </c>
      <c r="F25" s="8">
        <v>35.55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42.25">
      <c r="D26" s="12" t="s">
        <v>94</v>
      </c>
    </row>
    <row r="27" spans="1:16" ht="25.5">
      <c r="A27" s="6">
        <v>1</v>
      </c>
      <c r="B27" s="6" t="s">
        <v>95</v>
      </c>
      <c r="C27" s="6" t="s">
        <v>44</v>
      </c>
      <c r="D27" s="6" t="s">
        <v>96</v>
      </c>
      <c r="E27" s="6" t="s">
        <v>97</v>
      </c>
      <c r="F27" s="8">
        <v>36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51">
      <c r="D28" s="12" t="s">
        <v>98</v>
      </c>
    </row>
    <row r="29" spans="1:16" ht="51">
      <c r="A29" s="6">
        <v>6</v>
      </c>
      <c r="B29" s="6" t="s">
        <v>99</v>
      </c>
      <c r="C29" s="6" t="s">
        <v>44</v>
      </c>
      <c r="D29" s="6" t="s">
        <v>100</v>
      </c>
      <c r="E29" s="6" t="s">
        <v>91</v>
      </c>
      <c r="F29" s="8">
        <v>118.5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76.5">
      <c r="D30" s="12" t="s">
        <v>101</v>
      </c>
    </row>
    <row r="31" spans="1:16" ht="51">
      <c r="A31" s="6">
        <v>7</v>
      </c>
      <c r="B31" s="6" t="s">
        <v>102</v>
      </c>
      <c r="C31" s="6" t="s">
        <v>44</v>
      </c>
      <c r="D31" s="6" t="s">
        <v>103</v>
      </c>
      <c r="E31" s="6" t="s">
        <v>91</v>
      </c>
      <c r="F31" s="8">
        <v>94.8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369.75">
      <c r="D32" s="12" t="s">
        <v>104</v>
      </c>
    </row>
    <row r="33" spans="1:16" ht="38.25">
      <c r="A33" s="6">
        <v>8</v>
      </c>
      <c r="B33" s="6" t="s">
        <v>105</v>
      </c>
      <c r="C33" s="6" t="s">
        <v>44</v>
      </c>
      <c r="D33" s="6" t="s">
        <v>106</v>
      </c>
      <c r="E33" s="6" t="s">
        <v>91</v>
      </c>
      <c r="F33" s="8">
        <v>8.176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369.75">
      <c r="D34" s="12" t="s">
        <v>107</v>
      </c>
    </row>
    <row r="35" spans="1:16" ht="12.75" customHeight="1">
      <c r="A35" s="13"/>
      <c r="B35" s="13"/>
      <c r="C35" s="13" t="s">
        <v>24</v>
      </c>
      <c r="D35" s="13" t="s">
        <v>81</v>
      </c>
      <c r="E35" s="13"/>
      <c r="F35" s="13"/>
      <c r="G35" s="13"/>
      <c r="H35" s="13">
        <f>SUM(H19:H34)</f>
        <v>0</v>
      </c>
      <c r="P35">
        <f>ROUND(SUM(P19:P34),2)</f>
        <v>0</v>
      </c>
    </row>
    <row r="37" spans="1:8" ht="12.75" customHeight="1">
      <c r="A37" s="7"/>
      <c r="B37" s="7"/>
      <c r="C37" s="7" t="s">
        <v>34</v>
      </c>
      <c r="D37" s="7" t="s">
        <v>108</v>
      </c>
      <c r="E37" s="7"/>
      <c r="F37" s="9"/>
      <c r="G37" s="7"/>
      <c r="H37" s="9"/>
    </row>
    <row r="38" spans="1:16" ht="25.5">
      <c r="A38" s="6">
        <v>20</v>
      </c>
      <c r="B38" s="6" t="s">
        <v>109</v>
      </c>
      <c r="C38" s="6" t="s">
        <v>44</v>
      </c>
      <c r="D38" s="6" t="s">
        <v>110</v>
      </c>
      <c r="E38" s="6" t="s">
        <v>91</v>
      </c>
      <c r="F38" s="8">
        <v>27.75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25.5">
      <c r="D39" s="12" t="s">
        <v>111</v>
      </c>
    </row>
    <row r="40" spans="1:16" ht="25.5">
      <c r="A40" s="6">
        <v>14</v>
      </c>
      <c r="B40" s="6" t="s">
        <v>112</v>
      </c>
      <c r="C40" s="6" t="s">
        <v>44</v>
      </c>
      <c r="D40" s="6" t="s">
        <v>113</v>
      </c>
      <c r="E40" s="6" t="s">
        <v>91</v>
      </c>
      <c r="F40" s="8">
        <v>35.55</v>
      </c>
      <c r="G40" s="11"/>
      <c r="H40" s="10">
        <f>ROUND((G40*F40),2)</f>
        <v>0</v>
      </c>
      <c r="O40">
        <f>rekapitulace!H8</f>
        <v>21</v>
      </c>
      <c r="P40">
        <f>O40/100*H40</f>
        <v>0</v>
      </c>
    </row>
    <row r="41" ht="369.75">
      <c r="D41" s="12" t="s">
        <v>114</v>
      </c>
    </row>
    <row r="42" spans="1:16" ht="12.75" customHeight="1">
      <c r="A42" s="13"/>
      <c r="B42" s="13"/>
      <c r="C42" s="13" t="s">
        <v>34</v>
      </c>
      <c r="D42" s="13" t="s">
        <v>108</v>
      </c>
      <c r="E42" s="13"/>
      <c r="F42" s="13"/>
      <c r="G42" s="13"/>
      <c r="H42" s="13">
        <f>SUM(H38:H41)</f>
        <v>0</v>
      </c>
      <c r="P42">
        <f>ROUND(SUM(P38:P41),2)</f>
        <v>0</v>
      </c>
    </row>
    <row r="44" spans="1:8" ht="12.75" customHeight="1">
      <c r="A44" s="7"/>
      <c r="B44" s="7"/>
      <c r="C44" s="7" t="s">
        <v>35</v>
      </c>
      <c r="D44" s="7" t="s">
        <v>115</v>
      </c>
      <c r="E44" s="7"/>
      <c r="F44" s="9"/>
      <c r="G44" s="7"/>
      <c r="H44" s="9"/>
    </row>
    <row r="45" spans="1:16" ht="25.5">
      <c r="A45" s="6">
        <v>4</v>
      </c>
      <c r="B45" s="6" t="s">
        <v>116</v>
      </c>
      <c r="C45" s="6" t="s">
        <v>44</v>
      </c>
      <c r="D45" s="6" t="s">
        <v>117</v>
      </c>
      <c r="E45" s="6" t="s">
        <v>91</v>
      </c>
      <c r="F45" s="8">
        <v>12.75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51">
      <c r="D46" s="12" t="s">
        <v>118</v>
      </c>
    </row>
    <row r="47" spans="1:16" ht="12.75" customHeight="1">
      <c r="A47" s="13"/>
      <c r="B47" s="13"/>
      <c r="C47" s="13" t="s">
        <v>35</v>
      </c>
      <c r="D47" s="13" t="s">
        <v>115</v>
      </c>
      <c r="E47" s="13"/>
      <c r="F47" s="13"/>
      <c r="G47" s="13"/>
      <c r="H47" s="13">
        <f>SUM(H45:H46)</f>
        <v>0</v>
      </c>
      <c r="P47">
        <f>ROUND(SUM(P45:P46),2)</f>
        <v>0</v>
      </c>
    </row>
    <row r="49" spans="1:8" ht="12.75" customHeight="1">
      <c r="A49" s="7"/>
      <c r="B49" s="7"/>
      <c r="C49" s="7" t="s">
        <v>36</v>
      </c>
      <c r="D49" s="7" t="s">
        <v>119</v>
      </c>
      <c r="E49" s="7"/>
      <c r="F49" s="9"/>
      <c r="G49" s="7"/>
      <c r="H49" s="9"/>
    </row>
    <row r="50" spans="1:16" ht="38.25">
      <c r="A50" s="6">
        <v>9</v>
      </c>
      <c r="B50" s="6" t="s">
        <v>120</v>
      </c>
      <c r="C50" s="6" t="s">
        <v>44</v>
      </c>
      <c r="D50" s="6" t="s">
        <v>121</v>
      </c>
      <c r="E50" s="6" t="s">
        <v>91</v>
      </c>
      <c r="F50" s="8">
        <v>1.168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357">
      <c r="D51" s="12" t="s">
        <v>122</v>
      </c>
    </row>
    <row r="52" spans="1:16" ht="25.5">
      <c r="A52" s="6">
        <v>11</v>
      </c>
      <c r="B52" s="6" t="s">
        <v>123</v>
      </c>
      <c r="C52" s="6" t="s">
        <v>44</v>
      </c>
      <c r="D52" s="6" t="s">
        <v>124</v>
      </c>
      <c r="E52" s="6" t="s">
        <v>91</v>
      </c>
      <c r="F52" s="8">
        <v>59.25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114.75">
      <c r="D53" s="12" t="s">
        <v>125</v>
      </c>
    </row>
    <row r="54" spans="1:16" ht="25.5">
      <c r="A54" s="6">
        <v>10</v>
      </c>
      <c r="B54" s="6" t="s">
        <v>126</v>
      </c>
      <c r="C54" s="6" t="s">
        <v>44</v>
      </c>
      <c r="D54" s="6" t="s">
        <v>127</v>
      </c>
      <c r="E54" s="6" t="s">
        <v>91</v>
      </c>
      <c r="F54" s="8">
        <v>7.008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409.5">
      <c r="D55" s="12" t="s">
        <v>128</v>
      </c>
    </row>
    <row r="56" spans="1:16" ht="12.75" customHeight="1">
      <c r="A56" s="13"/>
      <c r="B56" s="13"/>
      <c r="C56" s="13" t="s">
        <v>36</v>
      </c>
      <c r="D56" s="13" t="s">
        <v>119</v>
      </c>
      <c r="E56" s="13"/>
      <c r="F56" s="13"/>
      <c r="G56" s="13"/>
      <c r="H56" s="13">
        <f>SUM(H50:H55)</f>
        <v>0</v>
      </c>
      <c r="P56">
        <f>ROUND(SUM(P50:P55),2)</f>
        <v>0</v>
      </c>
    </row>
    <row r="58" spans="1:8" ht="12.75" customHeight="1">
      <c r="A58" s="7"/>
      <c r="B58" s="7"/>
      <c r="C58" s="7" t="s">
        <v>38</v>
      </c>
      <c r="D58" s="7" t="s">
        <v>129</v>
      </c>
      <c r="E58" s="7"/>
      <c r="F58" s="9"/>
      <c r="G58" s="7"/>
      <c r="H58" s="9"/>
    </row>
    <row r="59" spans="1:16" ht="38.25">
      <c r="A59" s="6">
        <v>5</v>
      </c>
      <c r="B59" s="6" t="s">
        <v>130</v>
      </c>
      <c r="C59" s="6" t="s">
        <v>44</v>
      </c>
      <c r="D59" s="6" t="s">
        <v>131</v>
      </c>
      <c r="E59" s="6" t="s">
        <v>97</v>
      </c>
      <c r="F59" s="8">
        <v>273.8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89.25">
      <c r="D60" s="12" t="s">
        <v>132</v>
      </c>
    </row>
    <row r="61" spans="1:16" ht="12.75" customHeight="1">
      <c r="A61" s="13"/>
      <c r="B61" s="13"/>
      <c r="C61" s="13" t="s">
        <v>38</v>
      </c>
      <c r="D61" s="13" t="s">
        <v>129</v>
      </c>
      <c r="E61" s="13"/>
      <c r="F61" s="13"/>
      <c r="G61" s="13"/>
      <c r="H61" s="13">
        <f>SUM(H59:H60)</f>
        <v>0</v>
      </c>
      <c r="P61">
        <f>ROUND(SUM(P59:P60),2)</f>
        <v>0</v>
      </c>
    </row>
    <row r="63" spans="1:8" ht="12.75" customHeight="1">
      <c r="A63" s="7"/>
      <c r="B63" s="7"/>
      <c r="C63" s="7" t="s">
        <v>62</v>
      </c>
      <c r="D63" s="7" t="s">
        <v>61</v>
      </c>
      <c r="E63" s="7"/>
      <c r="F63" s="9"/>
      <c r="G63" s="7"/>
      <c r="H63" s="9"/>
    </row>
    <row r="64" spans="1:16" ht="25.5">
      <c r="A64" s="6">
        <v>17</v>
      </c>
      <c r="B64" s="6" t="s">
        <v>133</v>
      </c>
      <c r="C64" s="6" t="s">
        <v>44</v>
      </c>
      <c r="D64" s="6" t="s">
        <v>134</v>
      </c>
      <c r="E64" s="6" t="s">
        <v>97</v>
      </c>
      <c r="F64" s="8">
        <v>2100</v>
      </c>
      <c r="G64" s="11"/>
      <c r="H64" s="10">
        <f>ROUND((G64*F64),2)</f>
        <v>0</v>
      </c>
      <c r="O64">
        <f>rekapitulace!H8</f>
        <v>21</v>
      </c>
      <c r="P64">
        <f>O64/100*H64</f>
        <v>0</v>
      </c>
    </row>
    <row r="65" ht="12.75">
      <c r="D65" s="12" t="s">
        <v>135</v>
      </c>
    </row>
    <row r="66" spans="1:16" ht="25.5">
      <c r="A66" s="6">
        <v>2</v>
      </c>
      <c r="B66" s="6" t="s">
        <v>136</v>
      </c>
      <c r="C66" s="6" t="s">
        <v>44</v>
      </c>
      <c r="D66" s="6" t="s">
        <v>137</v>
      </c>
      <c r="E66" s="6" t="s">
        <v>97</v>
      </c>
      <c r="F66" s="8">
        <v>113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25.5">
      <c r="D67" s="12" t="s">
        <v>138</v>
      </c>
    </row>
    <row r="68" spans="1:16" ht="38.25">
      <c r="A68" s="6">
        <v>3</v>
      </c>
      <c r="B68" s="6" t="s">
        <v>139</v>
      </c>
      <c r="C68" s="6" t="s">
        <v>44</v>
      </c>
      <c r="D68" s="6" t="s">
        <v>140</v>
      </c>
      <c r="E68" s="6" t="s">
        <v>97</v>
      </c>
      <c r="F68" s="8">
        <v>113</v>
      </c>
      <c r="G68" s="11"/>
      <c r="H68" s="10">
        <f>ROUND((G68*F68),2)</f>
        <v>0</v>
      </c>
      <c r="O68">
        <f>rekapitulace!H8</f>
        <v>21</v>
      </c>
      <c r="P68">
        <f>O68/100*H68</f>
        <v>0</v>
      </c>
    </row>
    <row r="69" ht="25.5">
      <c r="D69" s="12" t="s">
        <v>141</v>
      </c>
    </row>
    <row r="70" spans="1:16" ht="12.75" customHeight="1">
      <c r="A70" s="13"/>
      <c r="B70" s="13"/>
      <c r="C70" s="13" t="s">
        <v>62</v>
      </c>
      <c r="D70" s="13" t="s">
        <v>61</v>
      </c>
      <c r="E70" s="13"/>
      <c r="F70" s="13"/>
      <c r="G70" s="13"/>
      <c r="H70" s="13">
        <f>SUM(H64:H69)</f>
        <v>0</v>
      </c>
      <c r="P70">
        <f>ROUND(SUM(P64:P69),2)</f>
        <v>0</v>
      </c>
    </row>
    <row r="72" spans="1:16" ht="12.75" customHeight="1">
      <c r="A72" s="13"/>
      <c r="B72" s="13"/>
      <c r="C72" s="13"/>
      <c r="D72" s="13" t="s">
        <v>67</v>
      </c>
      <c r="E72" s="13"/>
      <c r="F72" s="13"/>
      <c r="G72" s="13"/>
      <c r="H72" s="13">
        <f>+H16+H35+H42+H47+H56+H61+H70</f>
        <v>0</v>
      </c>
      <c r="P72">
        <f>+P16+P35+P42+P47+P56+P61+P70</f>
        <v>0</v>
      </c>
    </row>
    <row r="74" spans="1:8" ht="12.75" customHeight="1">
      <c r="A74" s="7" t="s">
        <v>68</v>
      </c>
      <c r="B74" s="7"/>
      <c r="C74" s="7"/>
      <c r="D74" s="7"/>
      <c r="E74" s="7"/>
      <c r="F74" s="7"/>
      <c r="G74" s="7"/>
      <c r="H74" s="7"/>
    </row>
    <row r="75" spans="1:8" ht="12.75" customHeight="1">
      <c r="A75" s="7"/>
      <c r="B75" s="7"/>
      <c r="C75" s="7"/>
      <c r="D75" s="7" t="s">
        <v>69</v>
      </c>
      <c r="E75" s="7"/>
      <c r="F75" s="7"/>
      <c r="G75" s="7"/>
      <c r="H75" s="7"/>
    </row>
    <row r="76" spans="1:16" ht="12.75" customHeight="1">
      <c r="A76" s="13"/>
      <c r="B76" s="13"/>
      <c r="C76" s="13"/>
      <c r="D76" s="13" t="s">
        <v>70</v>
      </c>
      <c r="E76" s="13"/>
      <c r="F76" s="13"/>
      <c r="G76" s="13"/>
      <c r="H76" s="13">
        <v>0</v>
      </c>
      <c r="P76">
        <v>0</v>
      </c>
    </row>
    <row r="77" spans="1:8" ht="12.75" customHeight="1">
      <c r="A77" s="13"/>
      <c r="B77" s="13"/>
      <c r="C77" s="13"/>
      <c r="D77" s="13" t="s">
        <v>71</v>
      </c>
      <c r="E77" s="13"/>
      <c r="F77" s="13"/>
      <c r="G77" s="13"/>
      <c r="H77" s="13"/>
    </row>
    <row r="78" spans="1:16" ht="12.75" customHeight="1">
      <c r="A78" s="13"/>
      <c r="B78" s="13"/>
      <c r="C78" s="13"/>
      <c r="D78" s="13" t="s">
        <v>72</v>
      </c>
      <c r="E78" s="13"/>
      <c r="F78" s="13"/>
      <c r="G78" s="13"/>
      <c r="H78" s="13">
        <v>0</v>
      </c>
      <c r="P78">
        <v>0</v>
      </c>
    </row>
    <row r="79" spans="1:16" ht="12.75" customHeight="1">
      <c r="A79" s="13"/>
      <c r="B79" s="13"/>
      <c r="C79" s="13"/>
      <c r="D79" s="13" t="s">
        <v>73</v>
      </c>
      <c r="E79" s="13"/>
      <c r="F79" s="13"/>
      <c r="G79" s="13"/>
      <c r="H79" s="13">
        <f>H76+H78</f>
        <v>0</v>
      </c>
      <c r="P79">
        <f>P76+P78</f>
        <v>0</v>
      </c>
    </row>
    <row r="81" spans="1:16" ht="12.75" customHeight="1">
      <c r="A81" s="13"/>
      <c r="B81" s="13"/>
      <c r="C81" s="13"/>
      <c r="D81" s="13" t="s">
        <v>73</v>
      </c>
      <c r="E81" s="13"/>
      <c r="F81" s="13"/>
      <c r="G81" s="13"/>
      <c r="H81" s="13">
        <f>H72+H79</f>
        <v>0</v>
      </c>
      <c r="P81">
        <f>P72+P79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142</v>
      </c>
      <c r="D5" s="5" t="s">
        <v>143</v>
      </c>
      <c r="E5" s="5"/>
    </row>
    <row r="6" spans="1:5" ht="12.75" customHeight="1">
      <c r="A6" t="s">
        <v>18</v>
      </c>
      <c r="C6" s="5" t="s">
        <v>142</v>
      </c>
      <c r="D6" s="5" t="s">
        <v>143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423.945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12.75" customHeight="1">
      <c r="A14" s="13"/>
      <c r="B14" s="13"/>
      <c r="C14" s="13" t="s">
        <v>42</v>
      </c>
      <c r="D14" s="13" t="s">
        <v>41</v>
      </c>
      <c r="E14" s="13"/>
      <c r="F14" s="13"/>
      <c r="G14" s="13"/>
      <c r="H14" s="13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12.75">
      <c r="A17" s="6">
        <v>28</v>
      </c>
      <c r="B17" s="6" t="s">
        <v>144</v>
      </c>
      <c r="C17" s="6" t="s">
        <v>44</v>
      </c>
      <c r="D17" s="6" t="s">
        <v>145</v>
      </c>
      <c r="E17" s="6" t="s">
        <v>97</v>
      </c>
      <c r="F17" s="8">
        <v>2.25</v>
      </c>
      <c r="G17" s="11"/>
      <c r="H17" s="10">
        <f>ROUND((G17*F17),2)</f>
        <v>0</v>
      </c>
      <c r="O17">
        <f>rekapitulace!H8</f>
        <v>21</v>
      </c>
      <c r="P17">
        <f>O17/100*H17</f>
        <v>0</v>
      </c>
    </row>
    <row r="18" ht="38.25">
      <c r="D18" s="12" t="s">
        <v>146</v>
      </c>
    </row>
    <row r="19" spans="1:16" ht="25.5">
      <c r="A19" s="6">
        <v>13</v>
      </c>
      <c r="B19" s="6" t="s">
        <v>82</v>
      </c>
      <c r="C19" s="6" t="s">
        <v>44</v>
      </c>
      <c r="D19" s="6" t="s">
        <v>83</v>
      </c>
      <c r="E19" s="6" t="s">
        <v>84</v>
      </c>
      <c r="F19" s="8">
        <v>10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38.25">
      <c r="D20" s="12" t="s">
        <v>85</v>
      </c>
    </row>
    <row r="21" spans="1:16" ht="38.25">
      <c r="A21" s="6">
        <v>8</v>
      </c>
      <c r="B21" s="6" t="s">
        <v>147</v>
      </c>
      <c r="C21" s="6" t="s">
        <v>44</v>
      </c>
      <c r="D21" s="6" t="s">
        <v>148</v>
      </c>
      <c r="E21" s="6" t="s">
        <v>91</v>
      </c>
      <c r="F21" s="8">
        <v>1.125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69.75">
      <c r="D22" s="12" t="s">
        <v>104</v>
      </c>
    </row>
    <row r="23" spans="1:16" ht="25.5">
      <c r="A23" s="6">
        <v>29</v>
      </c>
      <c r="B23" s="6" t="s">
        <v>149</v>
      </c>
      <c r="C23" s="6" t="s">
        <v>44</v>
      </c>
      <c r="D23" s="6" t="s">
        <v>150</v>
      </c>
      <c r="E23" s="6" t="s">
        <v>91</v>
      </c>
      <c r="F23" s="8">
        <v>1.125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04">
      <c r="D24" s="12" t="s">
        <v>151</v>
      </c>
    </row>
    <row r="25" spans="1:16" ht="38.25">
      <c r="A25" s="6">
        <v>15</v>
      </c>
      <c r="B25" s="6" t="s">
        <v>89</v>
      </c>
      <c r="C25" s="6" t="s">
        <v>44</v>
      </c>
      <c r="D25" s="6" t="s">
        <v>90</v>
      </c>
      <c r="E25" s="6" t="s">
        <v>91</v>
      </c>
      <c r="F25" s="8">
        <v>5.9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42.25">
      <c r="D26" s="12" t="s">
        <v>92</v>
      </c>
    </row>
    <row r="27" spans="1:16" ht="51">
      <c r="A27" s="6">
        <v>7</v>
      </c>
      <c r="B27" s="6" t="s">
        <v>102</v>
      </c>
      <c r="C27" s="6" t="s">
        <v>44</v>
      </c>
      <c r="D27" s="6" t="s">
        <v>103</v>
      </c>
      <c r="E27" s="6" t="s">
        <v>91</v>
      </c>
      <c r="F27" s="8">
        <v>234.4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369.75">
      <c r="D28" s="12" t="s">
        <v>104</v>
      </c>
    </row>
    <row r="29" spans="1:16" ht="12.75" customHeight="1">
      <c r="A29" s="13"/>
      <c r="B29" s="13"/>
      <c r="C29" s="13" t="s">
        <v>24</v>
      </c>
      <c r="D29" s="13" t="s">
        <v>81</v>
      </c>
      <c r="E29" s="13"/>
      <c r="F29" s="13"/>
      <c r="G29" s="13"/>
      <c r="H29" s="13">
        <f>SUM(H17:H28)</f>
        <v>0</v>
      </c>
      <c r="P29">
        <f>ROUND(SUM(P17:P28),2)</f>
        <v>0</v>
      </c>
    </row>
    <row r="31" spans="1:8" ht="12.75" customHeight="1">
      <c r="A31" s="7"/>
      <c r="B31" s="7"/>
      <c r="C31" s="7" t="s">
        <v>34</v>
      </c>
      <c r="D31" s="7" t="s">
        <v>108</v>
      </c>
      <c r="E31" s="7"/>
      <c r="F31" s="9"/>
      <c r="G31" s="7"/>
      <c r="H31" s="9"/>
    </row>
    <row r="32" spans="1:16" ht="25.5">
      <c r="A32" s="6">
        <v>20</v>
      </c>
      <c r="B32" s="6" t="s">
        <v>109</v>
      </c>
      <c r="C32" s="6" t="s">
        <v>44</v>
      </c>
      <c r="D32" s="6" t="s">
        <v>110</v>
      </c>
      <c r="E32" s="6" t="s">
        <v>91</v>
      </c>
      <c r="F32" s="8">
        <v>6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25.5">
      <c r="D33" s="12" t="s">
        <v>111</v>
      </c>
    </row>
    <row r="34" spans="1:16" ht="12.75">
      <c r="A34" s="6">
        <v>22</v>
      </c>
      <c r="B34" s="6" t="s">
        <v>152</v>
      </c>
      <c r="C34" s="6" t="s">
        <v>44</v>
      </c>
      <c r="D34" s="6" t="s">
        <v>153</v>
      </c>
      <c r="E34" s="6" t="s">
        <v>84</v>
      </c>
      <c r="F34" s="8">
        <v>219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63.75">
      <c r="D35" s="12" t="s">
        <v>154</v>
      </c>
    </row>
    <row r="36" spans="1:16" ht="25.5">
      <c r="A36" s="6">
        <v>14</v>
      </c>
      <c r="B36" s="6" t="s">
        <v>112</v>
      </c>
      <c r="C36" s="6" t="s">
        <v>44</v>
      </c>
      <c r="D36" s="6" t="s">
        <v>113</v>
      </c>
      <c r="E36" s="6" t="s">
        <v>91</v>
      </c>
      <c r="F36" s="8">
        <v>8.85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369.75">
      <c r="D37" s="12" t="s">
        <v>114</v>
      </c>
    </row>
    <row r="38" spans="1:16" ht="12.75">
      <c r="A38" s="6">
        <v>21</v>
      </c>
      <c r="B38" s="6" t="s">
        <v>155</v>
      </c>
      <c r="C38" s="6" t="s">
        <v>44</v>
      </c>
      <c r="D38" s="6" t="s">
        <v>156</v>
      </c>
      <c r="E38" s="6" t="s">
        <v>91</v>
      </c>
      <c r="F38" s="8">
        <v>7.238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76.5">
      <c r="D39" s="12" t="s">
        <v>157</v>
      </c>
    </row>
    <row r="40" spans="1:16" ht="12.75" customHeight="1">
      <c r="A40" s="13"/>
      <c r="B40" s="13"/>
      <c r="C40" s="13" t="s">
        <v>34</v>
      </c>
      <c r="D40" s="13" t="s">
        <v>108</v>
      </c>
      <c r="E40" s="13"/>
      <c r="F40" s="13"/>
      <c r="G40" s="13"/>
      <c r="H40" s="13">
        <f>SUM(H32:H39)</f>
        <v>0</v>
      </c>
      <c r="P40">
        <f>ROUND(SUM(P32:P39),2)</f>
        <v>0</v>
      </c>
    </row>
    <row r="42" spans="1:8" ht="12.75" customHeight="1">
      <c r="A42" s="7"/>
      <c r="B42" s="7"/>
      <c r="C42" s="7" t="s">
        <v>35</v>
      </c>
      <c r="D42" s="7" t="s">
        <v>115</v>
      </c>
      <c r="E42" s="7"/>
      <c r="F42" s="9"/>
      <c r="G42" s="7"/>
      <c r="H42" s="9"/>
    </row>
    <row r="43" spans="1:16" ht="12.75">
      <c r="A43" s="6">
        <v>24</v>
      </c>
      <c r="B43" s="6" t="s">
        <v>158</v>
      </c>
      <c r="C43" s="6" t="s">
        <v>44</v>
      </c>
      <c r="D43" s="6" t="s">
        <v>159</v>
      </c>
      <c r="E43" s="6" t="s">
        <v>78</v>
      </c>
      <c r="F43" s="8">
        <v>0.103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267.75">
      <c r="D44" s="12" t="s">
        <v>160</v>
      </c>
    </row>
    <row r="45" spans="1:16" ht="38.25">
      <c r="A45" s="6">
        <v>4</v>
      </c>
      <c r="B45" s="6" t="s">
        <v>116</v>
      </c>
      <c r="C45" s="6" t="s">
        <v>44</v>
      </c>
      <c r="D45" s="6" t="s">
        <v>161</v>
      </c>
      <c r="E45" s="6" t="s">
        <v>91</v>
      </c>
      <c r="F45" s="8">
        <v>6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51">
      <c r="D46" s="12" t="s">
        <v>118</v>
      </c>
    </row>
    <row r="47" spans="1:16" ht="12.75" customHeight="1">
      <c r="A47" s="13"/>
      <c r="B47" s="13"/>
      <c r="C47" s="13" t="s">
        <v>35</v>
      </c>
      <c r="D47" s="13" t="s">
        <v>115</v>
      </c>
      <c r="E47" s="13"/>
      <c r="F47" s="13"/>
      <c r="G47" s="13"/>
      <c r="H47" s="13">
        <f>SUM(H43:H46)</f>
        <v>0</v>
      </c>
      <c r="P47">
        <f>ROUND(SUM(P43:P46),2)</f>
        <v>0</v>
      </c>
    </row>
    <row r="49" spans="1:8" ht="12.75" customHeight="1">
      <c r="A49" s="7"/>
      <c r="B49" s="7"/>
      <c r="C49" s="7" t="s">
        <v>36</v>
      </c>
      <c r="D49" s="7" t="s">
        <v>119</v>
      </c>
      <c r="E49" s="7"/>
      <c r="F49" s="9"/>
      <c r="G49" s="7"/>
      <c r="H49" s="9"/>
    </row>
    <row r="50" spans="1:16" ht="25.5">
      <c r="A50" s="6">
        <v>25</v>
      </c>
      <c r="B50" s="6" t="s">
        <v>162</v>
      </c>
      <c r="C50" s="6" t="s">
        <v>44</v>
      </c>
      <c r="D50" s="6" t="s">
        <v>163</v>
      </c>
      <c r="E50" s="6" t="s">
        <v>78</v>
      </c>
      <c r="F50" s="8">
        <v>0.065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267.75">
      <c r="D51" s="12" t="s">
        <v>160</v>
      </c>
    </row>
    <row r="52" spans="1:16" ht="25.5">
      <c r="A52" s="6">
        <v>11</v>
      </c>
      <c r="B52" s="6" t="s">
        <v>123</v>
      </c>
      <c r="C52" s="6" t="s">
        <v>44</v>
      </c>
      <c r="D52" s="6" t="s">
        <v>124</v>
      </c>
      <c r="E52" s="6" t="s">
        <v>91</v>
      </c>
      <c r="F52" s="8">
        <v>14.75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114.75">
      <c r="D53" s="12" t="s">
        <v>125</v>
      </c>
    </row>
    <row r="54" spans="1:16" ht="12.75" customHeight="1">
      <c r="A54" s="13"/>
      <c r="B54" s="13"/>
      <c r="C54" s="13" t="s">
        <v>36</v>
      </c>
      <c r="D54" s="13" t="s">
        <v>119</v>
      </c>
      <c r="E54" s="13"/>
      <c r="F54" s="13"/>
      <c r="G54" s="13"/>
      <c r="H54" s="13">
        <f>SUM(H50:H53)</f>
        <v>0</v>
      </c>
      <c r="P54">
        <f>ROUND(SUM(P50:P53),2)</f>
        <v>0</v>
      </c>
    </row>
    <row r="56" spans="1:8" ht="12.75" customHeight="1">
      <c r="A56" s="7"/>
      <c r="B56" s="7"/>
      <c r="C56" s="7" t="s">
        <v>38</v>
      </c>
      <c r="D56" s="7" t="s">
        <v>129</v>
      </c>
      <c r="E56" s="7"/>
      <c r="F56" s="9"/>
      <c r="G56" s="7"/>
      <c r="H56" s="9"/>
    </row>
    <row r="57" spans="1:16" ht="25.5">
      <c r="A57" s="6">
        <v>4</v>
      </c>
      <c r="B57" s="6" t="s">
        <v>164</v>
      </c>
      <c r="C57" s="6" t="s">
        <v>44</v>
      </c>
      <c r="D57" s="6" t="s">
        <v>165</v>
      </c>
      <c r="E57" s="6" t="s">
        <v>97</v>
      </c>
      <c r="F57" s="8">
        <v>341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76.5">
      <c r="D58" s="12" t="s">
        <v>166</v>
      </c>
    </row>
    <row r="59" spans="1:16" ht="25.5">
      <c r="A59" s="6">
        <v>5</v>
      </c>
      <c r="B59" s="6" t="s">
        <v>167</v>
      </c>
      <c r="C59" s="6" t="s">
        <v>44</v>
      </c>
      <c r="D59" s="6" t="s">
        <v>168</v>
      </c>
      <c r="E59" s="6" t="s">
        <v>97</v>
      </c>
      <c r="F59" s="8">
        <v>430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76.5">
      <c r="D60" s="12" t="s">
        <v>166</v>
      </c>
    </row>
    <row r="61" spans="1:16" ht="25.5">
      <c r="A61" s="6">
        <v>5</v>
      </c>
      <c r="B61" s="6" t="s">
        <v>130</v>
      </c>
      <c r="C61" s="6" t="s">
        <v>44</v>
      </c>
      <c r="D61" s="6" t="s">
        <v>169</v>
      </c>
      <c r="E61" s="6" t="s">
        <v>97</v>
      </c>
      <c r="F61" s="8">
        <v>29.28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89.25">
      <c r="D62" s="12" t="s">
        <v>132</v>
      </c>
    </row>
    <row r="63" spans="1:16" ht="12.75" customHeight="1">
      <c r="A63" s="13"/>
      <c r="B63" s="13"/>
      <c r="C63" s="13" t="s">
        <v>38</v>
      </c>
      <c r="D63" s="13" t="s">
        <v>129</v>
      </c>
      <c r="E63" s="13"/>
      <c r="F63" s="13"/>
      <c r="G63" s="13"/>
      <c r="H63" s="13">
        <f>SUM(H57:H62)</f>
        <v>0</v>
      </c>
      <c r="P63">
        <f>ROUND(SUM(P57:P62),2)</f>
        <v>0</v>
      </c>
    </row>
    <row r="65" spans="1:8" ht="12.75" customHeight="1">
      <c r="A65" s="7"/>
      <c r="B65" s="7"/>
      <c r="C65" s="7" t="s">
        <v>39</v>
      </c>
      <c r="D65" s="7" t="s">
        <v>170</v>
      </c>
      <c r="E65" s="7"/>
      <c r="F65" s="9"/>
      <c r="G65" s="7"/>
      <c r="H65" s="9"/>
    </row>
    <row r="66" spans="1:16" ht="25.5">
      <c r="A66" s="6">
        <v>26</v>
      </c>
      <c r="B66" s="6" t="s">
        <v>171</v>
      </c>
      <c r="C66" s="6" t="s">
        <v>44</v>
      </c>
      <c r="D66" s="6" t="s">
        <v>172</v>
      </c>
      <c r="E66" s="6" t="s">
        <v>97</v>
      </c>
      <c r="F66" s="8">
        <v>2.25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91.25">
      <c r="D67" s="12" t="s">
        <v>173</v>
      </c>
    </row>
    <row r="68" spans="1:16" ht="12.75" customHeight="1">
      <c r="A68" s="13"/>
      <c r="B68" s="13"/>
      <c r="C68" s="13" t="s">
        <v>39</v>
      </c>
      <c r="D68" s="13" t="s">
        <v>170</v>
      </c>
      <c r="E68" s="13"/>
      <c r="F68" s="13"/>
      <c r="G68" s="13"/>
      <c r="H68" s="13">
        <f>SUM(H66:H67)</f>
        <v>0</v>
      </c>
      <c r="P68">
        <f>ROUND(SUM(P66:P67),2)</f>
        <v>0</v>
      </c>
    </row>
    <row r="70" spans="1:8" ht="12.75" customHeight="1">
      <c r="A70" s="7"/>
      <c r="B70" s="7"/>
      <c r="C70" s="7" t="s">
        <v>40</v>
      </c>
      <c r="D70" s="7" t="s">
        <v>174</v>
      </c>
      <c r="E70" s="7"/>
      <c r="F70" s="9"/>
      <c r="G70" s="7"/>
      <c r="H70" s="9"/>
    </row>
    <row r="71" spans="1:16" ht="25.5">
      <c r="A71" s="6">
        <v>30</v>
      </c>
      <c r="B71" s="6" t="s">
        <v>175</v>
      </c>
      <c r="C71" s="6" t="s">
        <v>44</v>
      </c>
      <c r="D71" s="6" t="s">
        <v>176</v>
      </c>
      <c r="E71" s="6" t="s">
        <v>84</v>
      </c>
      <c r="F71" s="8">
        <v>8</v>
      </c>
      <c r="G71" s="11"/>
      <c r="H71" s="10">
        <f>ROUND((G71*F71),2)</f>
        <v>0</v>
      </c>
      <c r="O71">
        <f>rekapitulace!H8</f>
        <v>21</v>
      </c>
      <c r="P71">
        <f>O71/100*H71</f>
        <v>0</v>
      </c>
    </row>
    <row r="72" ht="242.25">
      <c r="D72" s="12" t="s">
        <v>177</v>
      </c>
    </row>
    <row r="73" spans="1:16" ht="12.75" customHeight="1">
      <c r="A73" s="13"/>
      <c r="B73" s="13"/>
      <c r="C73" s="13" t="s">
        <v>40</v>
      </c>
      <c r="D73" s="13" t="s">
        <v>174</v>
      </c>
      <c r="E73" s="13"/>
      <c r="F73" s="13"/>
      <c r="G73" s="13"/>
      <c r="H73" s="13">
        <f>SUM(H71:H72)</f>
        <v>0</v>
      </c>
      <c r="P73">
        <f>ROUND(SUM(P71:P72),2)</f>
        <v>0</v>
      </c>
    </row>
    <row r="75" spans="1:8" ht="12.75" customHeight="1">
      <c r="A75" s="7"/>
      <c r="B75" s="7"/>
      <c r="C75" s="7" t="s">
        <v>62</v>
      </c>
      <c r="D75" s="7" t="s">
        <v>61</v>
      </c>
      <c r="E75" s="7"/>
      <c r="F75" s="9"/>
      <c r="G75" s="7"/>
      <c r="H75" s="9"/>
    </row>
    <row r="76" spans="1:16" ht="38.25">
      <c r="A76" s="6">
        <v>23</v>
      </c>
      <c r="B76" s="6" t="s">
        <v>178</v>
      </c>
      <c r="C76" s="6" t="s">
        <v>44</v>
      </c>
      <c r="D76" s="6" t="s">
        <v>179</v>
      </c>
      <c r="E76" s="6" t="s">
        <v>180</v>
      </c>
      <c r="F76" s="8">
        <v>80</v>
      </c>
      <c r="G76" s="11"/>
      <c r="H76" s="10">
        <f>ROUND((G76*F76),2)</f>
        <v>0</v>
      </c>
      <c r="O76">
        <f>rekapitulace!H8</f>
        <v>21</v>
      </c>
      <c r="P76">
        <f>O76/100*H76</f>
        <v>0</v>
      </c>
    </row>
    <row r="77" ht="12.75">
      <c r="D77" s="12" t="s">
        <v>181</v>
      </c>
    </row>
    <row r="78" spans="1:16" ht="25.5">
      <c r="A78" s="6">
        <v>2</v>
      </c>
      <c r="B78" s="6" t="s">
        <v>182</v>
      </c>
      <c r="C78" s="6" t="s">
        <v>44</v>
      </c>
      <c r="D78" s="6" t="s">
        <v>183</v>
      </c>
      <c r="E78" s="6" t="s">
        <v>84</v>
      </c>
      <c r="F78" s="8">
        <v>141.1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38.25">
      <c r="D79" s="12" t="s">
        <v>184</v>
      </c>
    </row>
    <row r="80" spans="1:16" ht="25.5">
      <c r="A80" s="6">
        <v>27</v>
      </c>
      <c r="B80" s="6" t="s">
        <v>185</v>
      </c>
      <c r="C80" s="6" t="s">
        <v>44</v>
      </c>
      <c r="D80" s="6" t="s">
        <v>186</v>
      </c>
      <c r="E80" s="6" t="s">
        <v>91</v>
      </c>
      <c r="F80" s="8">
        <v>0.96</v>
      </c>
      <c r="G80" s="11"/>
      <c r="H80" s="10">
        <f>ROUND((G80*F80),2)</f>
        <v>0</v>
      </c>
      <c r="O80">
        <f>rekapitulace!H8</f>
        <v>21</v>
      </c>
      <c r="P80">
        <f>O80/100*H80</f>
        <v>0</v>
      </c>
    </row>
    <row r="81" ht="102">
      <c r="D81" s="12" t="s">
        <v>187</v>
      </c>
    </row>
    <row r="82" spans="1:16" ht="12.75" customHeight="1">
      <c r="A82" s="13"/>
      <c r="B82" s="13"/>
      <c r="C82" s="13" t="s">
        <v>62</v>
      </c>
      <c r="D82" s="13" t="s">
        <v>61</v>
      </c>
      <c r="E82" s="13"/>
      <c r="F82" s="13"/>
      <c r="G82" s="13"/>
      <c r="H82" s="13">
        <f>SUM(H76:H81)</f>
        <v>0</v>
      </c>
      <c r="P82">
        <f>ROUND(SUM(P76:P81),2)</f>
        <v>0</v>
      </c>
    </row>
    <row r="84" spans="1:16" ht="12.75" customHeight="1">
      <c r="A84" s="13"/>
      <c r="B84" s="13"/>
      <c r="C84" s="13"/>
      <c r="D84" s="13" t="s">
        <v>67</v>
      </c>
      <c r="E84" s="13"/>
      <c r="F84" s="13"/>
      <c r="G84" s="13"/>
      <c r="H84" s="13">
        <f>+H14+H29+H40+H47+H54+H63+H68+H73+H82</f>
        <v>0</v>
      </c>
      <c r="P84">
        <f>+P14+P29+P40+P47+P54+P63+P68+P73+P82</f>
        <v>0</v>
      </c>
    </row>
    <row r="86" spans="1:8" ht="12.75" customHeight="1">
      <c r="A86" s="7" t="s">
        <v>68</v>
      </c>
      <c r="B86" s="7"/>
      <c r="C86" s="7"/>
      <c r="D86" s="7"/>
      <c r="E86" s="7"/>
      <c r="F86" s="7"/>
      <c r="G86" s="7"/>
      <c r="H86" s="7"/>
    </row>
    <row r="87" spans="1:8" ht="12.75" customHeight="1">
      <c r="A87" s="7"/>
      <c r="B87" s="7"/>
      <c r="C87" s="7"/>
      <c r="D87" s="7" t="s">
        <v>69</v>
      </c>
      <c r="E87" s="7"/>
      <c r="F87" s="7"/>
      <c r="G87" s="7"/>
      <c r="H87" s="7"/>
    </row>
    <row r="88" spans="1:16" ht="12.75" customHeight="1">
      <c r="A88" s="13"/>
      <c r="B88" s="13"/>
      <c r="C88" s="13"/>
      <c r="D88" s="13" t="s">
        <v>70</v>
      </c>
      <c r="E88" s="13"/>
      <c r="F88" s="13"/>
      <c r="G88" s="13"/>
      <c r="H88" s="13">
        <v>0</v>
      </c>
      <c r="P88">
        <v>0</v>
      </c>
    </row>
    <row r="89" spans="1:8" ht="12.75" customHeight="1">
      <c r="A89" s="13"/>
      <c r="B89" s="13"/>
      <c r="C89" s="13"/>
      <c r="D89" s="13" t="s">
        <v>71</v>
      </c>
      <c r="E89" s="13"/>
      <c r="F89" s="13"/>
      <c r="G89" s="13"/>
      <c r="H89" s="13"/>
    </row>
    <row r="90" spans="1:16" ht="12.75" customHeight="1">
      <c r="A90" s="13"/>
      <c r="B90" s="13"/>
      <c r="C90" s="13"/>
      <c r="D90" s="13" t="s">
        <v>72</v>
      </c>
      <c r="E90" s="13"/>
      <c r="F90" s="13"/>
      <c r="G90" s="13"/>
      <c r="H90" s="13">
        <v>0</v>
      </c>
      <c r="P90">
        <v>0</v>
      </c>
    </row>
    <row r="91" spans="1:16" ht="12.75" customHeight="1">
      <c r="A91" s="13"/>
      <c r="B91" s="13"/>
      <c r="C91" s="13"/>
      <c r="D91" s="13" t="s">
        <v>73</v>
      </c>
      <c r="E91" s="13"/>
      <c r="F91" s="13"/>
      <c r="G91" s="13"/>
      <c r="H91" s="13">
        <f>H88+H90</f>
        <v>0</v>
      </c>
      <c r="P91">
        <f>P88+P90</f>
        <v>0</v>
      </c>
    </row>
    <row r="93" spans="1:16" ht="12.75" customHeight="1">
      <c r="A93" s="13"/>
      <c r="B93" s="13"/>
      <c r="C93" s="13"/>
      <c r="D93" s="13" t="s">
        <v>73</v>
      </c>
      <c r="E93" s="13"/>
      <c r="F93" s="13"/>
      <c r="G93" s="13"/>
      <c r="H93" s="13">
        <f>H84+H91</f>
        <v>0</v>
      </c>
      <c r="P93">
        <f>P84+P91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188</v>
      </c>
      <c r="D5" s="5" t="s">
        <v>189</v>
      </c>
      <c r="E5" s="5"/>
    </row>
    <row r="6" spans="1:5" ht="12.75" customHeight="1">
      <c r="A6" t="s">
        <v>18</v>
      </c>
      <c r="C6" s="5" t="s">
        <v>188</v>
      </c>
      <c r="D6" s="5" t="s">
        <v>189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168.57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38.25">
      <c r="A14" s="6">
        <v>19</v>
      </c>
      <c r="B14" s="6" t="s">
        <v>76</v>
      </c>
      <c r="C14" s="6" t="s">
        <v>34</v>
      </c>
      <c r="D14" s="6" t="s">
        <v>80</v>
      </c>
      <c r="E14" s="6" t="s">
        <v>78</v>
      </c>
      <c r="F14" s="8">
        <v>66.25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79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5.5">
      <c r="A19" s="6">
        <v>13</v>
      </c>
      <c r="B19" s="6" t="s">
        <v>82</v>
      </c>
      <c r="C19" s="6" t="s">
        <v>44</v>
      </c>
      <c r="D19" s="6" t="s">
        <v>83</v>
      </c>
      <c r="E19" s="6" t="s">
        <v>84</v>
      </c>
      <c r="F19" s="8">
        <v>90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38.25">
      <c r="D20" s="12" t="s">
        <v>88</v>
      </c>
    </row>
    <row r="21" spans="1:16" ht="38.25">
      <c r="A21" s="6">
        <v>15</v>
      </c>
      <c r="B21" s="6" t="s">
        <v>89</v>
      </c>
      <c r="C21" s="6" t="s">
        <v>44</v>
      </c>
      <c r="D21" s="6" t="s">
        <v>90</v>
      </c>
      <c r="E21" s="6" t="s">
        <v>91</v>
      </c>
      <c r="F21" s="8">
        <v>5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242.25">
      <c r="D22" s="12" t="s">
        <v>92</v>
      </c>
    </row>
    <row r="23" spans="1:16" ht="38.25">
      <c r="A23" s="6">
        <v>16</v>
      </c>
      <c r="B23" s="6" t="s">
        <v>89</v>
      </c>
      <c r="C23" s="6" t="s">
        <v>34</v>
      </c>
      <c r="D23" s="6" t="s">
        <v>93</v>
      </c>
      <c r="E23" s="6" t="s">
        <v>91</v>
      </c>
      <c r="F23" s="8">
        <v>5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42.25">
      <c r="D24" s="12" t="s">
        <v>92</v>
      </c>
    </row>
    <row r="25" spans="1:16" ht="25.5">
      <c r="A25" s="6">
        <v>1</v>
      </c>
      <c r="B25" s="6" t="s">
        <v>95</v>
      </c>
      <c r="C25" s="6" t="s">
        <v>44</v>
      </c>
      <c r="D25" s="6" t="s">
        <v>96</v>
      </c>
      <c r="E25" s="6" t="s">
        <v>97</v>
      </c>
      <c r="F25" s="8">
        <v>101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51">
      <c r="D26" s="12" t="s">
        <v>98</v>
      </c>
    </row>
    <row r="27" spans="1:16" ht="51">
      <c r="A27" s="6">
        <v>6</v>
      </c>
      <c r="B27" s="6" t="s">
        <v>99</v>
      </c>
      <c r="C27" s="6" t="s">
        <v>44</v>
      </c>
      <c r="D27" s="6" t="s">
        <v>100</v>
      </c>
      <c r="E27" s="6" t="s">
        <v>91</v>
      </c>
      <c r="F27" s="8">
        <v>25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76.5">
      <c r="D28" s="12" t="s">
        <v>101</v>
      </c>
    </row>
    <row r="29" spans="1:16" ht="51">
      <c r="A29" s="6">
        <v>7</v>
      </c>
      <c r="B29" s="6" t="s">
        <v>102</v>
      </c>
      <c r="C29" s="6" t="s">
        <v>44</v>
      </c>
      <c r="D29" s="6" t="s">
        <v>190</v>
      </c>
      <c r="E29" s="6" t="s">
        <v>91</v>
      </c>
      <c r="F29" s="8">
        <v>88.75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369.75">
      <c r="D30" s="12" t="s">
        <v>104</v>
      </c>
    </row>
    <row r="31" spans="1:16" ht="38.25">
      <c r="A31" s="6">
        <v>8</v>
      </c>
      <c r="B31" s="6" t="s">
        <v>105</v>
      </c>
      <c r="C31" s="6" t="s">
        <v>44</v>
      </c>
      <c r="D31" s="6" t="s">
        <v>106</v>
      </c>
      <c r="E31" s="6" t="s">
        <v>91</v>
      </c>
      <c r="F31" s="8">
        <v>4.883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369.75">
      <c r="D32" s="12" t="s">
        <v>107</v>
      </c>
    </row>
    <row r="33" spans="1:16" ht="12.75" customHeight="1">
      <c r="A33" s="13"/>
      <c r="B33" s="13"/>
      <c r="C33" s="13" t="s">
        <v>24</v>
      </c>
      <c r="D33" s="13" t="s">
        <v>81</v>
      </c>
      <c r="E33" s="13"/>
      <c r="F33" s="13"/>
      <c r="G33" s="13"/>
      <c r="H33" s="13">
        <f>SUM(H19:H32)</f>
        <v>0</v>
      </c>
      <c r="P33">
        <f>ROUND(SUM(P19:P32),2)</f>
        <v>0</v>
      </c>
    </row>
    <row r="35" spans="1:8" ht="12.75" customHeight="1">
      <c r="A35" s="7"/>
      <c r="B35" s="7"/>
      <c r="C35" s="7" t="s">
        <v>34</v>
      </c>
      <c r="D35" s="7" t="s">
        <v>108</v>
      </c>
      <c r="E35" s="7"/>
      <c r="F35" s="9"/>
      <c r="G35" s="7"/>
      <c r="H35" s="9"/>
    </row>
    <row r="36" spans="1:16" ht="25.5">
      <c r="A36" s="6">
        <v>20</v>
      </c>
      <c r="B36" s="6" t="s">
        <v>109</v>
      </c>
      <c r="C36" s="6" t="s">
        <v>44</v>
      </c>
      <c r="D36" s="6" t="s">
        <v>110</v>
      </c>
      <c r="E36" s="6" t="s">
        <v>91</v>
      </c>
      <c r="F36" s="8">
        <v>12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25.5">
      <c r="D37" s="12" t="s">
        <v>111</v>
      </c>
    </row>
    <row r="38" spans="1:16" ht="25.5">
      <c r="A38" s="6">
        <v>14</v>
      </c>
      <c r="B38" s="6" t="s">
        <v>112</v>
      </c>
      <c r="C38" s="6" t="s">
        <v>44</v>
      </c>
      <c r="D38" s="6" t="s">
        <v>113</v>
      </c>
      <c r="E38" s="6" t="s">
        <v>91</v>
      </c>
      <c r="F38" s="8">
        <v>7.5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357">
      <c r="D39" s="12" t="s">
        <v>191</v>
      </c>
    </row>
    <row r="40" spans="1:16" ht="12.75" customHeight="1">
      <c r="A40" s="13"/>
      <c r="B40" s="13"/>
      <c r="C40" s="13" t="s">
        <v>34</v>
      </c>
      <c r="D40" s="13" t="s">
        <v>108</v>
      </c>
      <c r="E40" s="13"/>
      <c r="F40" s="13"/>
      <c r="G40" s="13"/>
      <c r="H40" s="13">
        <f>SUM(H36:H39)</f>
        <v>0</v>
      </c>
      <c r="P40">
        <f>ROUND(SUM(P36:P39),2)</f>
        <v>0</v>
      </c>
    </row>
    <row r="42" spans="1:8" ht="12.75" customHeight="1">
      <c r="A42" s="7"/>
      <c r="B42" s="7"/>
      <c r="C42" s="7" t="s">
        <v>35</v>
      </c>
      <c r="D42" s="7" t="s">
        <v>115</v>
      </c>
      <c r="E42" s="7"/>
      <c r="F42" s="9"/>
      <c r="G42" s="7"/>
      <c r="H42" s="9"/>
    </row>
    <row r="43" spans="1:16" ht="25.5">
      <c r="A43" s="6">
        <v>4</v>
      </c>
      <c r="B43" s="6" t="s">
        <v>116</v>
      </c>
      <c r="C43" s="6" t="s">
        <v>44</v>
      </c>
      <c r="D43" s="6" t="s">
        <v>117</v>
      </c>
      <c r="E43" s="6" t="s">
        <v>91</v>
      </c>
      <c r="F43" s="8">
        <v>22.8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51">
      <c r="D44" s="12" t="s">
        <v>118</v>
      </c>
    </row>
    <row r="45" spans="1:16" ht="12.75" customHeight="1">
      <c r="A45" s="13"/>
      <c r="B45" s="13"/>
      <c r="C45" s="13" t="s">
        <v>35</v>
      </c>
      <c r="D45" s="13" t="s">
        <v>115</v>
      </c>
      <c r="E45" s="13"/>
      <c r="F45" s="13"/>
      <c r="G45" s="13"/>
      <c r="H45" s="13">
        <f>SUM(H43:H44)</f>
        <v>0</v>
      </c>
      <c r="P45">
        <f>ROUND(SUM(P43:P44),2)</f>
        <v>0</v>
      </c>
    </row>
    <row r="47" spans="1:8" ht="12.75" customHeight="1">
      <c r="A47" s="7"/>
      <c r="B47" s="7"/>
      <c r="C47" s="7" t="s">
        <v>36</v>
      </c>
      <c r="D47" s="7" t="s">
        <v>119</v>
      </c>
      <c r="E47" s="7"/>
      <c r="F47" s="9"/>
      <c r="G47" s="7"/>
      <c r="H47" s="9"/>
    </row>
    <row r="48" spans="1:16" ht="38.25">
      <c r="A48" s="6">
        <v>9</v>
      </c>
      <c r="B48" s="6" t="s">
        <v>120</v>
      </c>
      <c r="C48" s="6" t="s">
        <v>44</v>
      </c>
      <c r="D48" s="6" t="s">
        <v>121</v>
      </c>
      <c r="E48" s="6" t="s">
        <v>91</v>
      </c>
      <c r="F48" s="8">
        <v>0.698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357">
      <c r="D49" s="12" t="s">
        <v>122</v>
      </c>
    </row>
    <row r="50" spans="1:16" ht="25.5">
      <c r="A50" s="6">
        <v>11</v>
      </c>
      <c r="B50" s="6" t="s">
        <v>123</v>
      </c>
      <c r="C50" s="6" t="s">
        <v>44</v>
      </c>
      <c r="D50" s="6" t="s">
        <v>124</v>
      </c>
      <c r="E50" s="6" t="s">
        <v>91</v>
      </c>
      <c r="F50" s="8">
        <v>12.5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102">
      <c r="D51" s="12" t="s">
        <v>192</v>
      </c>
    </row>
    <row r="52" spans="1:16" ht="25.5">
      <c r="A52" s="6">
        <v>10</v>
      </c>
      <c r="B52" s="6" t="s">
        <v>126</v>
      </c>
      <c r="C52" s="6" t="s">
        <v>44</v>
      </c>
      <c r="D52" s="6" t="s">
        <v>127</v>
      </c>
      <c r="E52" s="6" t="s">
        <v>91</v>
      </c>
      <c r="F52" s="8">
        <v>4.327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409.5">
      <c r="D53" s="12" t="s">
        <v>193</v>
      </c>
    </row>
    <row r="54" spans="1:16" ht="12.75" customHeight="1">
      <c r="A54" s="13"/>
      <c r="B54" s="13"/>
      <c r="C54" s="13" t="s">
        <v>36</v>
      </c>
      <c r="D54" s="13" t="s">
        <v>119</v>
      </c>
      <c r="E54" s="13"/>
      <c r="F54" s="13"/>
      <c r="G54" s="13"/>
      <c r="H54" s="13">
        <f>SUM(H48:H53)</f>
        <v>0</v>
      </c>
      <c r="P54">
        <f>ROUND(SUM(P48:P53),2)</f>
        <v>0</v>
      </c>
    </row>
    <row r="56" spans="1:8" ht="12.75" customHeight="1">
      <c r="A56" s="7"/>
      <c r="B56" s="7"/>
      <c r="C56" s="7" t="s">
        <v>38</v>
      </c>
      <c r="D56" s="7" t="s">
        <v>129</v>
      </c>
      <c r="E56" s="7"/>
      <c r="F56" s="9"/>
      <c r="G56" s="7"/>
      <c r="H56" s="9"/>
    </row>
    <row r="57" spans="1:16" ht="38.25">
      <c r="A57" s="6">
        <v>5</v>
      </c>
      <c r="B57" s="6" t="s">
        <v>130</v>
      </c>
      <c r="C57" s="6" t="s">
        <v>44</v>
      </c>
      <c r="D57" s="6" t="s">
        <v>131</v>
      </c>
      <c r="E57" s="6" t="s">
        <v>97</v>
      </c>
      <c r="F57" s="8">
        <v>191.42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76.5">
      <c r="D58" s="12" t="s">
        <v>194</v>
      </c>
    </row>
    <row r="59" spans="1:16" ht="12.75" customHeight="1">
      <c r="A59" s="13"/>
      <c r="B59" s="13"/>
      <c r="C59" s="13" t="s">
        <v>38</v>
      </c>
      <c r="D59" s="13" t="s">
        <v>129</v>
      </c>
      <c r="E59" s="13"/>
      <c r="F59" s="13"/>
      <c r="G59" s="13"/>
      <c r="H59" s="13">
        <f>SUM(H57:H58)</f>
        <v>0</v>
      </c>
      <c r="P59">
        <f>ROUND(SUM(P57:P58),2)</f>
        <v>0</v>
      </c>
    </row>
    <row r="61" spans="1:8" ht="12.75" customHeight="1">
      <c r="A61" s="7"/>
      <c r="B61" s="7"/>
      <c r="C61" s="7" t="s">
        <v>62</v>
      </c>
      <c r="D61" s="7" t="s">
        <v>61</v>
      </c>
      <c r="E61" s="7"/>
      <c r="F61" s="9"/>
      <c r="G61" s="7"/>
      <c r="H61" s="9"/>
    </row>
    <row r="62" spans="1:16" ht="25.5">
      <c r="A62" s="6">
        <v>17</v>
      </c>
      <c r="B62" s="6" t="s">
        <v>133</v>
      </c>
      <c r="C62" s="6" t="s">
        <v>44</v>
      </c>
      <c r="D62" s="6" t="s">
        <v>134</v>
      </c>
      <c r="E62" s="6" t="s">
        <v>97</v>
      </c>
      <c r="F62" s="8">
        <v>2100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12.75">
      <c r="D63" s="12" t="s">
        <v>135</v>
      </c>
    </row>
    <row r="64" spans="1:16" ht="25.5">
      <c r="A64" s="6">
        <v>19</v>
      </c>
      <c r="B64" s="6" t="s">
        <v>195</v>
      </c>
      <c r="C64" s="6" t="s">
        <v>44</v>
      </c>
      <c r="D64" s="6" t="s">
        <v>196</v>
      </c>
      <c r="E64" s="6" t="s">
        <v>97</v>
      </c>
      <c r="F64" s="8">
        <v>115</v>
      </c>
      <c r="G64" s="11"/>
      <c r="H64" s="10">
        <f>ROUND((G64*F64),2)</f>
        <v>0</v>
      </c>
      <c r="O64">
        <f>rekapitulace!H8</f>
        <v>21</v>
      </c>
      <c r="P64">
        <f>O64/100*H64</f>
        <v>0</v>
      </c>
    </row>
    <row r="65" ht="12.75">
      <c r="D65" s="12" t="s">
        <v>135</v>
      </c>
    </row>
    <row r="66" spans="1:16" ht="25.5">
      <c r="A66" s="6">
        <v>2</v>
      </c>
      <c r="B66" s="6" t="s">
        <v>136</v>
      </c>
      <c r="C66" s="6" t="s">
        <v>44</v>
      </c>
      <c r="D66" s="6" t="s">
        <v>137</v>
      </c>
      <c r="E66" s="6" t="s">
        <v>97</v>
      </c>
      <c r="F66" s="8">
        <v>34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2.75">
      <c r="D67" s="12" t="s">
        <v>135</v>
      </c>
    </row>
    <row r="68" spans="1:16" ht="38.25">
      <c r="A68" s="6">
        <v>3</v>
      </c>
      <c r="B68" s="6" t="s">
        <v>139</v>
      </c>
      <c r="C68" s="6" t="s">
        <v>44</v>
      </c>
      <c r="D68" s="6" t="s">
        <v>140</v>
      </c>
      <c r="E68" s="6" t="s">
        <v>97</v>
      </c>
      <c r="F68" s="8">
        <v>34</v>
      </c>
      <c r="G68" s="11"/>
      <c r="H68" s="10">
        <f>ROUND((G68*F68),2)</f>
        <v>0</v>
      </c>
      <c r="O68">
        <f>rekapitulace!H8</f>
        <v>21</v>
      </c>
      <c r="P68">
        <f>O68/100*H68</f>
        <v>0</v>
      </c>
    </row>
    <row r="69" ht="12.75">
      <c r="D69" s="12" t="s">
        <v>135</v>
      </c>
    </row>
    <row r="70" spans="1:16" ht="12.75" customHeight="1">
      <c r="A70" s="13"/>
      <c r="B70" s="13"/>
      <c r="C70" s="13" t="s">
        <v>62</v>
      </c>
      <c r="D70" s="13" t="s">
        <v>61</v>
      </c>
      <c r="E70" s="13"/>
      <c r="F70" s="13"/>
      <c r="G70" s="13"/>
      <c r="H70" s="13">
        <f>SUM(H62:H69)</f>
        <v>0</v>
      </c>
      <c r="P70">
        <f>ROUND(SUM(P62:P69),2)</f>
        <v>0</v>
      </c>
    </row>
    <row r="72" spans="1:16" ht="12.75" customHeight="1">
      <c r="A72" s="13"/>
      <c r="B72" s="13"/>
      <c r="C72" s="13"/>
      <c r="D72" s="13" t="s">
        <v>67</v>
      </c>
      <c r="E72" s="13"/>
      <c r="F72" s="13"/>
      <c r="G72" s="13"/>
      <c r="H72" s="13">
        <f>+H16+H33+H40+H45+H54+H59+H70</f>
        <v>0</v>
      </c>
      <c r="P72">
        <f>+P16+P33+P40+P45+P54+P59+P70</f>
        <v>0</v>
      </c>
    </row>
    <row r="74" spans="1:8" ht="12.75" customHeight="1">
      <c r="A74" s="7" t="s">
        <v>68</v>
      </c>
      <c r="B74" s="7"/>
      <c r="C74" s="7"/>
      <c r="D74" s="7"/>
      <c r="E74" s="7"/>
      <c r="F74" s="7"/>
      <c r="G74" s="7"/>
      <c r="H74" s="7"/>
    </row>
    <row r="75" spans="1:8" ht="12.75" customHeight="1">
      <c r="A75" s="7"/>
      <c r="B75" s="7"/>
      <c r="C75" s="7"/>
      <c r="D75" s="7" t="s">
        <v>69</v>
      </c>
      <c r="E75" s="7"/>
      <c r="F75" s="7"/>
      <c r="G75" s="7"/>
      <c r="H75" s="7"/>
    </row>
    <row r="76" spans="1:16" ht="12.75" customHeight="1">
      <c r="A76" s="13"/>
      <c r="B76" s="13"/>
      <c r="C76" s="13"/>
      <c r="D76" s="13" t="s">
        <v>70</v>
      </c>
      <c r="E76" s="13"/>
      <c r="F76" s="13"/>
      <c r="G76" s="13"/>
      <c r="H76" s="13">
        <v>0</v>
      </c>
      <c r="P76">
        <v>0</v>
      </c>
    </row>
    <row r="77" spans="1:8" ht="12.75" customHeight="1">
      <c r="A77" s="13"/>
      <c r="B77" s="13"/>
      <c r="C77" s="13"/>
      <c r="D77" s="13" t="s">
        <v>71</v>
      </c>
      <c r="E77" s="13"/>
      <c r="F77" s="13"/>
      <c r="G77" s="13"/>
      <c r="H77" s="13"/>
    </row>
    <row r="78" spans="1:16" ht="12.75" customHeight="1">
      <c r="A78" s="13"/>
      <c r="B78" s="13"/>
      <c r="C78" s="13"/>
      <c r="D78" s="13" t="s">
        <v>72</v>
      </c>
      <c r="E78" s="13"/>
      <c r="F78" s="13"/>
      <c r="G78" s="13"/>
      <c r="H78" s="13">
        <v>0</v>
      </c>
      <c r="P78">
        <v>0</v>
      </c>
    </row>
    <row r="79" spans="1:16" ht="12.75" customHeight="1">
      <c r="A79" s="13"/>
      <c r="B79" s="13"/>
      <c r="C79" s="13"/>
      <c r="D79" s="13" t="s">
        <v>73</v>
      </c>
      <c r="E79" s="13"/>
      <c r="F79" s="13"/>
      <c r="G79" s="13"/>
      <c r="H79" s="13">
        <f>H76+H78</f>
        <v>0</v>
      </c>
      <c r="P79">
        <f>P76+P78</f>
        <v>0</v>
      </c>
    </row>
    <row r="81" spans="1:16" ht="12.75" customHeight="1">
      <c r="A81" s="13"/>
      <c r="B81" s="13"/>
      <c r="C81" s="13"/>
      <c r="D81" s="13" t="s">
        <v>73</v>
      </c>
      <c r="E81" s="13"/>
      <c r="F81" s="13"/>
      <c r="G81" s="13"/>
      <c r="H81" s="13">
        <f>H72+H79</f>
        <v>0</v>
      </c>
      <c r="P81">
        <f>P72+P79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197</v>
      </c>
      <c r="D5" s="5" t="s">
        <v>198</v>
      </c>
      <c r="E5" s="5"/>
    </row>
    <row r="6" spans="1:5" ht="12.75" customHeight="1">
      <c r="A6" t="s">
        <v>18</v>
      </c>
      <c r="C6" s="5" t="s">
        <v>197</v>
      </c>
      <c r="D6" s="5" t="s">
        <v>198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827.19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38.25">
      <c r="A14" s="6">
        <v>19</v>
      </c>
      <c r="B14" s="6" t="s">
        <v>76</v>
      </c>
      <c r="C14" s="6" t="s">
        <v>34</v>
      </c>
      <c r="D14" s="6" t="s">
        <v>80</v>
      </c>
      <c r="E14" s="6" t="s">
        <v>78</v>
      </c>
      <c r="F14" s="8">
        <v>934.92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79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5.5">
      <c r="A19" s="6">
        <v>22</v>
      </c>
      <c r="B19" s="6" t="s">
        <v>199</v>
      </c>
      <c r="C19" s="6" t="s">
        <v>44</v>
      </c>
      <c r="D19" s="6" t="s">
        <v>200</v>
      </c>
      <c r="E19" s="6" t="s">
        <v>65</v>
      </c>
      <c r="F19" s="8">
        <v>5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12.75">
      <c r="D20" s="12" t="s">
        <v>201</v>
      </c>
    </row>
    <row r="21" spans="1:16" ht="25.5">
      <c r="A21" s="6">
        <v>23</v>
      </c>
      <c r="B21" s="6" t="s">
        <v>202</v>
      </c>
      <c r="C21" s="6" t="s">
        <v>44</v>
      </c>
      <c r="D21" s="6" t="s">
        <v>203</v>
      </c>
      <c r="E21" s="6" t="s">
        <v>65</v>
      </c>
      <c r="F21" s="8">
        <v>6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201</v>
      </c>
    </row>
    <row r="23" spans="1:16" ht="25.5">
      <c r="A23" s="6">
        <v>13</v>
      </c>
      <c r="B23" s="6" t="s">
        <v>82</v>
      </c>
      <c r="C23" s="6" t="s">
        <v>44</v>
      </c>
      <c r="D23" s="6" t="s">
        <v>83</v>
      </c>
      <c r="E23" s="6" t="s">
        <v>84</v>
      </c>
      <c r="F23" s="8">
        <v>235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38.25">
      <c r="D24" s="12" t="s">
        <v>88</v>
      </c>
    </row>
    <row r="25" spans="1:16" ht="38.25">
      <c r="A25" s="6">
        <v>15</v>
      </c>
      <c r="B25" s="6" t="s">
        <v>89</v>
      </c>
      <c r="C25" s="6" t="s">
        <v>24</v>
      </c>
      <c r="D25" s="6" t="s">
        <v>90</v>
      </c>
      <c r="E25" s="6" t="s">
        <v>91</v>
      </c>
      <c r="F25" s="8">
        <v>170.5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42.25">
      <c r="D26" s="12" t="s">
        <v>92</v>
      </c>
    </row>
    <row r="27" spans="1:16" ht="38.25">
      <c r="A27" s="6">
        <v>16</v>
      </c>
      <c r="B27" s="6" t="s">
        <v>89</v>
      </c>
      <c r="C27" s="6" t="s">
        <v>34</v>
      </c>
      <c r="D27" s="6" t="s">
        <v>93</v>
      </c>
      <c r="E27" s="6" t="s">
        <v>91</v>
      </c>
      <c r="F27" s="8">
        <v>88.2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242.25">
      <c r="D28" s="12" t="s">
        <v>92</v>
      </c>
    </row>
    <row r="29" spans="1:16" ht="38.25">
      <c r="A29" s="6">
        <v>25</v>
      </c>
      <c r="B29" s="6" t="s">
        <v>204</v>
      </c>
      <c r="C29" s="6" t="s">
        <v>44</v>
      </c>
      <c r="D29" s="6" t="s">
        <v>205</v>
      </c>
      <c r="E29" s="6" t="s">
        <v>65</v>
      </c>
      <c r="F29" s="8">
        <v>1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102">
      <c r="D30" s="12" t="s">
        <v>206</v>
      </c>
    </row>
    <row r="31" spans="1:16" ht="25.5">
      <c r="A31" s="6">
        <v>1</v>
      </c>
      <c r="B31" s="6" t="s">
        <v>95</v>
      </c>
      <c r="C31" s="6" t="s">
        <v>44</v>
      </c>
      <c r="D31" s="6" t="s">
        <v>207</v>
      </c>
      <c r="E31" s="6" t="s">
        <v>97</v>
      </c>
      <c r="F31" s="8">
        <v>411.5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38.25">
      <c r="D32" s="12" t="s">
        <v>208</v>
      </c>
    </row>
    <row r="33" spans="1:16" ht="63.75">
      <c r="A33" s="6">
        <v>24</v>
      </c>
      <c r="B33" s="6" t="s">
        <v>209</v>
      </c>
      <c r="C33" s="6" t="s">
        <v>44</v>
      </c>
      <c r="D33" s="6" t="s">
        <v>210</v>
      </c>
      <c r="E33" s="6" t="s">
        <v>65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65.75">
      <c r="D34" s="12" t="s">
        <v>211</v>
      </c>
    </row>
    <row r="35" spans="1:16" ht="25.5">
      <c r="A35" s="6">
        <v>20</v>
      </c>
      <c r="B35" s="6" t="s">
        <v>212</v>
      </c>
      <c r="C35" s="6" t="s">
        <v>44</v>
      </c>
      <c r="D35" s="6" t="s">
        <v>213</v>
      </c>
      <c r="E35" s="6" t="s">
        <v>65</v>
      </c>
      <c r="F35" s="8">
        <v>5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89.25">
      <c r="D36" s="12" t="s">
        <v>214</v>
      </c>
    </row>
    <row r="37" spans="1:16" ht="25.5">
      <c r="A37" s="6">
        <v>21</v>
      </c>
      <c r="B37" s="6" t="s">
        <v>215</v>
      </c>
      <c r="C37" s="6" t="s">
        <v>44</v>
      </c>
      <c r="D37" s="6" t="s">
        <v>216</v>
      </c>
      <c r="E37" s="6" t="s">
        <v>65</v>
      </c>
      <c r="F37" s="8">
        <v>6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89.25">
      <c r="D38" s="12" t="s">
        <v>214</v>
      </c>
    </row>
    <row r="39" spans="1:16" ht="51">
      <c r="A39" s="6">
        <v>6</v>
      </c>
      <c r="B39" s="6" t="s">
        <v>99</v>
      </c>
      <c r="C39" s="6" t="s">
        <v>44</v>
      </c>
      <c r="D39" s="6" t="s">
        <v>217</v>
      </c>
      <c r="E39" s="6" t="s">
        <v>91</v>
      </c>
      <c r="F39" s="8">
        <v>352.8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76.5">
      <c r="D40" s="12" t="s">
        <v>101</v>
      </c>
    </row>
    <row r="41" spans="1:16" ht="51">
      <c r="A41" s="6">
        <v>7</v>
      </c>
      <c r="B41" s="6" t="s">
        <v>102</v>
      </c>
      <c r="C41" s="6" t="s">
        <v>44</v>
      </c>
      <c r="D41" s="6" t="s">
        <v>218</v>
      </c>
      <c r="E41" s="6" t="s">
        <v>91</v>
      </c>
      <c r="F41" s="8">
        <v>435.65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369.75">
      <c r="D42" s="12" t="s">
        <v>104</v>
      </c>
    </row>
    <row r="43" spans="1:16" ht="38.25">
      <c r="A43" s="6">
        <v>8</v>
      </c>
      <c r="B43" s="6" t="s">
        <v>105</v>
      </c>
      <c r="C43" s="6" t="s">
        <v>44</v>
      </c>
      <c r="D43" s="6" t="s">
        <v>106</v>
      </c>
      <c r="E43" s="6" t="s">
        <v>91</v>
      </c>
      <c r="F43" s="8">
        <v>23.856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369.75">
      <c r="D44" s="12" t="s">
        <v>107</v>
      </c>
    </row>
    <row r="45" spans="1:16" ht="12.75" customHeight="1">
      <c r="A45" s="13"/>
      <c r="B45" s="13"/>
      <c r="C45" s="13" t="s">
        <v>24</v>
      </c>
      <c r="D45" s="13" t="s">
        <v>81</v>
      </c>
      <c r="E45" s="13"/>
      <c r="F45" s="13"/>
      <c r="G45" s="13"/>
      <c r="H45" s="13">
        <f>SUM(H19:H44)</f>
        <v>0</v>
      </c>
      <c r="P45">
        <f>ROUND(SUM(P19:P44),2)</f>
        <v>0</v>
      </c>
    </row>
    <row r="47" spans="1:8" ht="12.75" customHeight="1">
      <c r="A47" s="7"/>
      <c r="B47" s="7"/>
      <c r="C47" s="7" t="s">
        <v>34</v>
      </c>
      <c r="D47" s="7" t="s">
        <v>108</v>
      </c>
      <c r="E47" s="7"/>
      <c r="F47" s="9"/>
      <c r="G47" s="7"/>
      <c r="H47" s="9"/>
    </row>
    <row r="48" spans="1:16" ht="25.5">
      <c r="A48" s="6">
        <v>20</v>
      </c>
      <c r="B48" s="6" t="s">
        <v>109</v>
      </c>
      <c r="C48" s="6" t="s">
        <v>44</v>
      </c>
      <c r="D48" s="6" t="s">
        <v>110</v>
      </c>
      <c r="E48" s="6" t="s">
        <v>91</v>
      </c>
      <c r="F48" s="8">
        <v>31.5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25.5">
      <c r="D49" s="12" t="s">
        <v>111</v>
      </c>
    </row>
    <row r="50" spans="1:16" ht="25.5">
      <c r="A50" s="6">
        <v>14</v>
      </c>
      <c r="B50" s="6" t="s">
        <v>112</v>
      </c>
      <c r="C50" s="6" t="s">
        <v>44</v>
      </c>
      <c r="D50" s="6" t="s">
        <v>113</v>
      </c>
      <c r="E50" s="6" t="s">
        <v>91</v>
      </c>
      <c r="F50" s="8">
        <v>132.3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357">
      <c r="D51" s="12" t="s">
        <v>191</v>
      </c>
    </row>
    <row r="52" spans="1:16" ht="12.75" customHeight="1">
      <c r="A52" s="13"/>
      <c r="B52" s="13"/>
      <c r="C52" s="13" t="s">
        <v>34</v>
      </c>
      <c r="D52" s="13" t="s">
        <v>108</v>
      </c>
      <c r="E52" s="13"/>
      <c r="F52" s="13"/>
      <c r="G52" s="13"/>
      <c r="H52" s="13">
        <f>SUM(H48:H51)</f>
        <v>0</v>
      </c>
      <c r="P52">
        <f>ROUND(SUM(P48:P51),2)</f>
        <v>0</v>
      </c>
    </row>
    <row r="54" spans="1:8" ht="12.75" customHeight="1">
      <c r="A54" s="7"/>
      <c r="B54" s="7"/>
      <c r="C54" s="7" t="s">
        <v>35</v>
      </c>
      <c r="D54" s="7" t="s">
        <v>115</v>
      </c>
      <c r="E54" s="7"/>
      <c r="F54" s="9"/>
      <c r="G54" s="7"/>
      <c r="H54" s="9"/>
    </row>
    <row r="55" spans="1:16" ht="25.5">
      <c r="A55" s="6">
        <v>4</v>
      </c>
      <c r="B55" s="6" t="s">
        <v>116</v>
      </c>
      <c r="C55" s="6" t="s">
        <v>44</v>
      </c>
      <c r="D55" s="6" t="s">
        <v>117</v>
      </c>
      <c r="E55" s="6" t="s">
        <v>91</v>
      </c>
      <c r="F55" s="8">
        <v>3</v>
      </c>
      <c r="G55" s="11"/>
      <c r="H55" s="10">
        <f>ROUND((G55*F55),2)</f>
        <v>0</v>
      </c>
      <c r="O55">
        <f>rekapitulace!H8</f>
        <v>21</v>
      </c>
      <c r="P55">
        <f>O55/100*H55</f>
        <v>0</v>
      </c>
    </row>
    <row r="56" ht="51">
      <c r="D56" s="12" t="s">
        <v>118</v>
      </c>
    </row>
    <row r="57" spans="1:16" ht="12.75" customHeight="1">
      <c r="A57" s="13"/>
      <c r="B57" s="13"/>
      <c r="C57" s="13" t="s">
        <v>35</v>
      </c>
      <c r="D57" s="13" t="s">
        <v>115</v>
      </c>
      <c r="E57" s="13"/>
      <c r="F57" s="13"/>
      <c r="G57" s="13"/>
      <c r="H57" s="13">
        <f>SUM(H55:H56)</f>
        <v>0</v>
      </c>
      <c r="P57">
        <f>ROUND(SUM(P55:P56),2)</f>
        <v>0</v>
      </c>
    </row>
    <row r="59" spans="1:8" ht="12.75" customHeight="1">
      <c r="A59" s="7"/>
      <c r="B59" s="7"/>
      <c r="C59" s="7" t="s">
        <v>36</v>
      </c>
      <c r="D59" s="7" t="s">
        <v>119</v>
      </c>
      <c r="E59" s="7"/>
      <c r="F59" s="9"/>
      <c r="G59" s="7"/>
      <c r="H59" s="9"/>
    </row>
    <row r="60" spans="1:16" ht="38.25">
      <c r="A60" s="6">
        <v>9</v>
      </c>
      <c r="B60" s="6" t="s">
        <v>120</v>
      </c>
      <c r="C60" s="6" t="s">
        <v>44</v>
      </c>
      <c r="D60" s="6" t="s">
        <v>121</v>
      </c>
      <c r="E60" s="6" t="s">
        <v>91</v>
      </c>
      <c r="F60" s="8">
        <v>0.341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357">
      <c r="D61" s="12" t="s">
        <v>122</v>
      </c>
    </row>
    <row r="62" spans="1:16" ht="25.5">
      <c r="A62" s="6">
        <v>21</v>
      </c>
      <c r="B62" s="6" t="s">
        <v>219</v>
      </c>
      <c r="C62" s="6" t="s">
        <v>44</v>
      </c>
      <c r="D62" s="6" t="s">
        <v>220</v>
      </c>
      <c r="E62" s="6" t="s">
        <v>91</v>
      </c>
      <c r="F62" s="8">
        <v>50.4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76.5">
      <c r="D63" s="12" t="s">
        <v>221</v>
      </c>
    </row>
    <row r="64" spans="1:16" ht="25.5">
      <c r="A64" s="6">
        <v>11</v>
      </c>
      <c r="B64" s="6" t="s">
        <v>123</v>
      </c>
      <c r="C64" s="6" t="s">
        <v>44</v>
      </c>
      <c r="D64" s="6" t="s">
        <v>124</v>
      </c>
      <c r="E64" s="6" t="s">
        <v>91</v>
      </c>
      <c r="F64" s="8">
        <v>264.6</v>
      </c>
      <c r="G64" s="11"/>
      <c r="H64" s="10">
        <f>ROUND((G64*F64),2)</f>
        <v>0</v>
      </c>
      <c r="O64">
        <f>rekapitulace!H8</f>
        <v>21</v>
      </c>
      <c r="P64">
        <f>O64/100*H64</f>
        <v>0</v>
      </c>
    </row>
    <row r="65" ht="102">
      <c r="D65" s="12" t="s">
        <v>192</v>
      </c>
    </row>
    <row r="66" spans="1:16" ht="25.5">
      <c r="A66" s="6">
        <v>20</v>
      </c>
      <c r="B66" s="6" t="s">
        <v>222</v>
      </c>
      <c r="C66" s="6" t="s">
        <v>44</v>
      </c>
      <c r="D66" s="6" t="s">
        <v>223</v>
      </c>
      <c r="E66" s="6" t="s">
        <v>91</v>
      </c>
      <c r="F66" s="8">
        <v>329.2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02">
      <c r="D67" s="12" t="s">
        <v>224</v>
      </c>
    </row>
    <row r="68" spans="1:16" ht="25.5">
      <c r="A68" s="6">
        <v>10</v>
      </c>
      <c r="B68" s="6" t="s">
        <v>126</v>
      </c>
      <c r="C68" s="6" t="s">
        <v>44</v>
      </c>
      <c r="D68" s="6" t="s">
        <v>127</v>
      </c>
      <c r="E68" s="6" t="s">
        <v>91</v>
      </c>
      <c r="F68" s="8">
        <v>20.448</v>
      </c>
      <c r="G68" s="11"/>
      <c r="H68" s="10">
        <f>ROUND((G68*F68),2)</f>
        <v>0</v>
      </c>
      <c r="O68">
        <f>rekapitulace!H8</f>
        <v>21</v>
      </c>
      <c r="P68">
        <f>O68/100*H68</f>
        <v>0</v>
      </c>
    </row>
    <row r="69" ht="409.5">
      <c r="D69" s="12" t="s">
        <v>193</v>
      </c>
    </row>
    <row r="70" spans="1:16" ht="12.75" customHeight="1">
      <c r="A70" s="13"/>
      <c r="B70" s="13"/>
      <c r="C70" s="13" t="s">
        <v>36</v>
      </c>
      <c r="D70" s="13" t="s">
        <v>119</v>
      </c>
      <c r="E70" s="13"/>
      <c r="F70" s="13"/>
      <c r="G70" s="13"/>
      <c r="H70" s="13">
        <f>SUM(H60:H69)</f>
        <v>0</v>
      </c>
      <c r="P70">
        <f>ROUND(SUM(P60:P69),2)</f>
        <v>0</v>
      </c>
    </row>
    <row r="72" spans="1:8" ht="12.75" customHeight="1">
      <c r="A72" s="7"/>
      <c r="B72" s="7"/>
      <c r="C72" s="7" t="s">
        <v>37</v>
      </c>
      <c r="D72" s="7" t="s">
        <v>225</v>
      </c>
      <c r="E72" s="7"/>
      <c r="F72" s="7"/>
      <c r="G72" s="7"/>
      <c r="H72" s="7"/>
    </row>
    <row r="73" spans="1:8" ht="12.75" customHeight="1">
      <c r="A73" s="13"/>
      <c r="B73" s="13"/>
      <c r="C73" s="13" t="s">
        <v>37</v>
      </c>
      <c r="D73" s="13" t="s">
        <v>225</v>
      </c>
      <c r="E73" s="13"/>
      <c r="F73" s="13"/>
      <c r="G73" s="13"/>
      <c r="H73" s="13"/>
    </row>
    <row r="75" spans="1:8" ht="12.75" customHeight="1">
      <c r="A75" s="7"/>
      <c r="B75" s="7"/>
      <c r="C75" s="7" t="s">
        <v>38</v>
      </c>
      <c r="D75" s="7" t="s">
        <v>129</v>
      </c>
      <c r="E75" s="7"/>
      <c r="F75" s="9"/>
      <c r="G75" s="7"/>
      <c r="H75" s="9"/>
    </row>
    <row r="76" spans="1:16" ht="25.5">
      <c r="A76" s="6">
        <v>5</v>
      </c>
      <c r="B76" s="6" t="s">
        <v>130</v>
      </c>
      <c r="C76" s="6" t="s">
        <v>44</v>
      </c>
      <c r="D76" s="6" t="s">
        <v>169</v>
      </c>
      <c r="E76" s="6" t="s">
        <v>97</v>
      </c>
      <c r="F76" s="8">
        <v>49</v>
      </c>
      <c r="G76" s="11"/>
      <c r="H76" s="10">
        <f>ROUND((G76*F76),2)</f>
        <v>0</v>
      </c>
      <c r="O76">
        <f>rekapitulace!H8</f>
        <v>21</v>
      </c>
      <c r="P76">
        <f>O76/100*H76</f>
        <v>0</v>
      </c>
    </row>
    <row r="77" ht="76.5">
      <c r="D77" s="12" t="s">
        <v>194</v>
      </c>
    </row>
    <row r="78" spans="1:16" ht="12.75" customHeight="1">
      <c r="A78" s="13"/>
      <c r="B78" s="13"/>
      <c r="C78" s="13" t="s">
        <v>38</v>
      </c>
      <c r="D78" s="13" t="s">
        <v>129</v>
      </c>
      <c r="E78" s="13"/>
      <c r="F78" s="13"/>
      <c r="G78" s="13"/>
      <c r="H78" s="13">
        <f>SUM(H76:H77)</f>
        <v>0</v>
      </c>
      <c r="P78">
        <f>ROUND(SUM(P76:P77),2)</f>
        <v>0</v>
      </c>
    </row>
    <row r="80" spans="1:8" ht="12.75" customHeight="1">
      <c r="A80" s="7"/>
      <c r="B80" s="7"/>
      <c r="C80" s="7" t="s">
        <v>40</v>
      </c>
      <c r="D80" s="7" t="s">
        <v>174</v>
      </c>
      <c r="E80" s="7"/>
      <c r="F80" s="9"/>
      <c r="G80" s="7"/>
      <c r="H80" s="9"/>
    </row>
    <row r="81" spans="1:16" ht="25.5">
      <c r="A81" s="6">
        <v>26</v>
      </c>
      <c r="B81" s="6" t="s">
        <v>226</v>
      </c>
      <c r="C81" s="6" t="s">
        <v>44</v>
      </c>
      <c r="D81" s="6" t="s">
        <v>227</v>
      </c>
      <c r="E81" s="6" t="s">
        <v>84</v>
      </c>
      <c r="F81" s="8">
        <v>260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255">
      <c r="D82" s="12" t="s">
        <v>228</v>
      </c>
    </row>
    <row r="83" spans="1:16" ht="12.75" customHeight="1">
      <c r="A83" s="13"/>
      <c r="B83" s="13"/>
      <c r="C83" s="13" t="s">
        <v>40</v>
      </c>
      <c r="D83" s="13" t="s">
        <v>174</v>
      </c>
      <c r="E83" s="13"/>
      <c r="F83" s="13"/>
      <c r="G83" s="13"/>
      <c r="H83" s="13">
        <f>SUM(H81:H82)</f>
        <v>0</v>
      </c>
      <c r="P83">
        <f>ROUND(SUM(P81:P82),2)</f>
        <v>0</v>
      </c>
    </row>
    <row r="85" spans="1:8" ht="12.75" customHeight="1">
      <c r="A85" s="7"/>
      <c r="B85" s="7"/>
      <c r="C85" s="7" t="s">
        <v>62</v>
      </c>
      <c r="D85" s="7" t="s">
        <v>61</v>
      </c>
      <c r="E85" s="7"/>
      <c r="F85" s="9"/>
      <c r="G85" s="7"/>
      <c r="H85" s="9"/>
    </row>
    <row r="86" spans="1:16" ht="25.5">
      <c r="A86" s="6">
        <v>17</v>
      </c>
      <c r="B86" s="6" t="s">
        <v>133</v>
      </c>
      <c r="C86" s="6" t="s">
        <v>44</v>
      </c>
      <c r="D86" s="6" t="s">
        <v>134</v>
      </c>
      <c r="E86" s="6" t="s">
        <v>97</v>
      </c>
      <c r="F86" s="8">
        <v>700</v>
      </c>
      <c r="G86" s="11"/>
      <c r="H86" s="10">
        <f>ROUND((G86*F86),2)</f>
        <v>0</v>
      </c>
      <c r="O86">
        <f>rekapitulace!H8</f>
        <v>21</v>
      </c>
      <c r="P86">
        <f>O86/100*H86</f>
        <v>0</v>
      </c>
    </row>
    <row r="87" ht="12.75">
      <c r="D87" s="12" t="s">
        <v>135</v>
      </c>
    </row>
    <row r="88" spans="1:16" ht="25.5">
      <c r="A88" s="6">
        <v>19</v>
      </c>
      <c r="B88" s="6" t="s">
        <v>195</v>
      </c>
      <c r="C88" s="6" t="s">
        <v>44</v>
      </c>
      <c r="D88" s="6" t="s">
        <v>196</v>
      </c>
      <c r="E88" s="6" t="s">
        <v>97</v>
      </c>
      <c r="F88" s="8">
        <v>823</v>
      </c>
      <c r="G88" s="11"/>
      <c r="H88" s="10">
        <f>ROUND((G88*F88),2)</f>
        <v>0</v>
      </c>
      <c r="O88">
        <f>rekapitulace!H8</f>
        <v>21</v>
      </c>
      <c r="P88">
        <f>O88/100*H88</f>
        <v>0</v>
      </c>
    </row>
    <row r="89" ht="12.75">
      <c r="D89" s="12" t="s">
        <v>135</v>
      </c>
    </row>
    <row r="90" spans="1:16" ht="25.5">
      <c r="A90" s="6">
        <v>2</v>
      </c>
      <c r="B90" s="6" t="s">
        <v>136</v>
      </c>
      <c r="C90" s="6" t="s">
        <v>44</v>
      </c>
      <c r="D90" s="6" t="s">
        <v>137</v>
      </c>
      <c r="E90" s="6" t="s">
        <v>97</v>
      </c>
      <c r="F90" s="8">
        <v>49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135</v>
      </c>
    </row>
    <row r="92" spans="1:16" ht="38.25">
      <c r="A92" s="6">
        <v>3</v>
      </c>
      <c r="B92" s="6" t="s">
        <v>139</v>
      </c>
      <c r="C92" s="6" t="s">
        <v>44</v>
      </c>
      <c r="D92" s="6" t="s">
        <v>140</v>
      </c>
      <c r="E92" s="6" t="s">
        <v>97</v>
      </c>
      <c r="F92" s="8">
        <v>34</v>
      </c>
      <c r="G92" s="11"/>
      <c r="H92" s="10">
        <f>ROUND((G92*F92),2)</f>
        <v>0</v>
      </c>
      <c r="O92">
        <f>rekapitulace!H8</f>
        <v>21</v>
      </c>
      <c r="P92">
        <f>O92/100*H92</f>
        <v>0</v>
      </c>
    </row>
    <row r="93" ht="12.75">
      <c r="D93" s="12" t="s">
        <v>135</v>
      </c>
    </row>
    <row r="94" spans="1:16" ht="12.75" customHeight="1">
      <c r="A94" s="13"/>
      <c r="B94" s="13"/>
      <c r="C94" s="13" t="s">
        <v>62</v>
      </c>
      <c r="D94" s="13" t="s">
        <v>61</v>
      </c>
      <c r="E94" s="13"/>
      <c r="F94" s="13"/>
      <c r="G94" s="13"/>
      <c r="H94" s="13">
        <f>SUM(H86:H93)</f>
        <v>0</v>
      </c>
      <c r="P94">
        <f>ROUND(SUM(P86:P93),2)</f>
        <v>0</v>
      </c>
    </row>
    <row r="96" spans="1:16" ht="12.75" customHeight="1">
      <c r="A96" s="13"/>
      <c r="B96" s="13"/>
      <c r="C96" s="13"/>
      <c r="D96" s="13" t="s">
        <v>67</v>
      </c>
      <c r="E96" s="13"/>
      <c r="F96" s="13"/>
      <c r="G96" s="13"/>
      <c r="H96" s="13">
        <f>+H16+H45+H52+H57+H70+H73+H78+H83+H94</f>
        <v>0</v>
      </c>
      <c r="P96">
        <f>+P16+P45+P52+P57+P70+P73+P78+P83+P94</f>
        <v>0</v>
      </c>
    </row>
    <row r="98" spans="1:8" ht="12.75" customHeight="1">
      <c r="A98" s="7" t="s">
        <v>68</v>
      </c>
      <c r="B98" s="7"/>
      <c r="C98" s="7"/>
      <c r="D98" s="7"/>
      <c r="E98" s="7"/>
      <c r="F98" s="7"/>
      <c r="G98" s="7"/>
      <c r="H98" s="7"/>
    </row>
    <row r="99" spans="1:8" ht="12.75" customHeight="1">
      <c r="A99" s="7"/>
      <c r="B99" s="7"/>
      <c r="C99" s="7"/>
      <c r="D99" s="7" t="s">
        <v>69</v>
      </c>
      <c r="E99" s="7"/>
      <c r="F99" s="7"/>
      <c r="G99" s="7"/>
      <c r="H99" s="7"/>
    </row>
    <row r="100" spans="1:16" ht="12.75" customHeight="1">
      <c r="A100" s="13"/>
      <c r="B100" s="13"/>
      <c r="C100" s="13"/>
      <c r="D100" s="13" t="s">
        <v>70</v>
      </c>
      <c r="E100" s="13"/>
      <c r="F100" s="13"/>
      <c r="G100" s="13"/>
      <c r="H100" s="13">
        <v>0</v>
      </c>
      <c r="P100">
        <v>0</v>
      </c>
    </row>
    <row r="101" spans="1:8" ht="12.75" customHeight="1">
      <c r="A101" s="13"/>
      <c r="B101" s="13"/>
      <c r="C101" s="13"/>
      <c r="D101" s="13" t="s">
        <v>71</v>
      </c>
      <c r="E101" s="13"/>
      <c r="F101" s="13"/>
      <c r="G101" s="13"/>
      <c r="H101" s="13"/>
    </row>
    <row r="102" spans="1:16" ht="12.75" customHeight="1">
      <c r="A102" s="13"/>
      <c r="B102" s="13"/>
      <c r="C102" s="13"/>
      <c r="D102" s="13" t="s">
        <v>72</v>
      </c>
      <c r="E102" s="13"/>
      <c r="F102" s="13"/>
      <c r="G102" s="13"/>
      <c r="H102" s="13">
        <v>0</v>
      </c>
      <c r="P102">
        <v>0</v>
      </c>
    </row>
    <row r="103" spans="1:16" ht="12.75" customHeight="1">
      <c r="A103" s="13"/>
      <c r="B103" s="13"/>
      <c r="C103" s="13"/>
      <c r="D103" s="13" t="s">
        <v>73</v>
      </c>
      <c r="E103" s="13"/>
      <c r="F103" s="13"/>
      <c r="G103" s="13"/>
      <c r="H103" s="13">
        <f>H100+H102</f>
        <v>0</v>
      </c>
      <c r="P103">
        <f>P100+P102</f>
        <v>0</v>
      </c>
    </row>
    <row r="105" spans="1:16" ht="12.75" customHeight="1">
      <c r="A105" s="13"/>
      <c r="B105" s="13"/>
      <c r="C105" s="13"/>
      <c r="D105" s="13" t="s">
        <v>73</v>
      </c>
      <c r="E105" s="13"/>
      <c r="F105" s="13"/>
      <c r="G105" s="13"/>
      <c r="H105" s="13">
        <f>H96+H103</f>
        <v>0</v>
      </c>
      <c r="P105">
        <f>P96+P103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229</v>
      </c>
      <c r="D5" s="5" t="s">
        <v>230</v>
      </c>
      <c r="E5" s="5"/>
    </row>
    <row r="6" spans="1:5" ht="12.75" customHeight="1">
      <c r="A6" t="s">
        <v>18</v>
      </c>
      <c r="C6" s="5" t="s">
        <v>229</v>
      </c>
      <c r="D6" s="5" t="s">
        <v>230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3087.936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38.25">
      <c r="A14" s="6">
        <v>19</v>
      </c>
      <c r="B14" s="6" t="s">
        <v>76</v>
      </c>
      <c r="C14" s="6" t="s">
        <v>34</v>
      </c>
      <c r="D14" s="6" t="s">
        <v>80</v>
      </c>
      <c r="E14" s="6" t="s">
        <v>78</v>
      </c>
      <c r="F14" s="8">
        <v>2925.203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79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5.5">
      <c r="A19" s="6">
        <v>13</v>
      </c>
      <c r="B19" s="6" t="s">
        <v>82</v>
      </c>
      <c r="C19" s="6" t="s">
        <v>44</v>
      </c>
      <c r="D19" s="6" t="s">
        <v>83</v>
      </c>
      <c r="E19" s="6" t="s">
        <v>84</v>
      </c>
      <c r="F19" s="8">
        <v>210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38.25">
      <c r="D20" s="12" t="s">
        <v>88</v>
      </c>
    </row>
    <row r="21" spans="1:16" ht="25.5">
      <c r="A21" s="6">
        <v>36</v>
      </c>
      <c r="B21" s="6" t="s">
        <v>231</v>
      </c>
      <c r="C21" s="6" t="s">
        <v>44</v>
      </c>
      <c r="D21" s="6" t="s">
        <v>232</v>
      </c>
      <c r="E21" s="6" t="s">
        <v>91</v>
      </c>
      <c r="F21" s="8">
        <v>1502.9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69.75">
      <c r="D22" s="12" t="s">
        <v>107</v>
      </c>
    </row>
    <row r="23" spans="1:16" ht="38.25">
      <c r="A23" s="6">
        <v>37</v>
      </c>
      <c r="B23" s="6" t="s">
        <v>233</v>
      </c>
      <c r="C23" s="6" t="s">
        <v>44</v>
      </c>
      <c r="D23" s="6" t="s">
        <v>234</v>
      </c>
      <c r="E23" s="6" t="s">
        <v>91</v>
      </c>
      <c r="F23" s="8">
        <v>1470.5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29.5">
      <c r="D24" s="12" t="s">
        <v>235</v>
      </c>
    </row>
    <row r="25" spans="1:16" ht="38.25">
      <c r="A25" s="6">
        <v>15</v>
      </c>
      <c r="B25" s="6" t="s">
        <v>89</v>
      </c>
      <c r="C25" s="6" t="s">
        <v>24</v>
      </c>
      <c r="D25" s="6" t="s">
        <v>90</v>
      </c>
      <c r="E25" s="6" t="s">
        <v>91</v>
      </c>
      <c r="F25" s="8">
        <v>80.9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42.25">
      <c r="D26" s="12" t="s">
        <v>92</v>
      </c>
    </row>
    <row r="27" spans="1:16" ht="38.25">
      <c r="A27" s="6">
        <v>16</v>
      </c>
      <c r="B27" s="6" t="s">
        <v>89</v>
      </c>
      <c r="C27" s="6" t="s">
        <v>34</v>
      </c>
      <c r="D27" s="6" t="s">
        <v>236</v>
      </c>
      <c r="E27" s="6" t="s">
        <v>91</v>
      </c>
      <c r="F27" s="8">
        <v>80.9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242.25">
      <c r="D28" s="12" t="s">
        <v>94</v>
      </c>
    </row>
    <row r="29" spans="1:16" ht="25.5">
      <c r="A29" s="6">
        <v>39</v>
      </c>
      <c r="B29" s="6" t="s">
        <v>237</v>
      </c>
      <c r="C29" s="6" t="s">
        <v>44</v>
      </c>
      <c r="D29" s="6" t="s">
        <v>238</v>
      </c>
      <c r="E29" s="6" t="s">
        <v>97</v>
      </c>
      <c r="F29" s="8">
        <v>504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38.25">
      <c r="D30" s="12" t="s">
        <v>239</v>
      </c>
    </row>
    <row r="31" spans="1:16" ht="38.25">
      <c r="A31" s="6">
        <v>25</v>
      </c>
      <c r="B31" s="6" t="s">
        <v>204</v>
      </c>
      <c r="C31" s="6" t="s">
        <v>44</v>
      </c>
      <c r="D31" s="6" t="s">
        <v>205</v>
      </c>
      <c r="E31" s="6" t="s">
        <v>65</v>
      </c>
      <c r="F31" s="8">
        <v>1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102">
      <c r="D32" s="12" t="s">
        <v>206</v>
      </c>
    </row>
    <row r="33" spans="1:16" ht="25.5">
      <c r="A33" s="6">
        <v>27</v>
      </c>
      <c r="B33" s="6" t="s">
        <v>240</v>
      </c>
      <c r="C33" s="6" t="s">
        <v>44</v>
      </c>
      <c r="D33" s="6" t="s">
        <v>241</v>
      </c>
      <c r="E33" s="6" t="s">
        <v>65</v>
      </c>
      <c r="F33" s="8">
        <v>8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89.25">
      <c r="D34" s="12" t="s">
        <v>242</v>
      </c>
    </row>
    <row r="35" spans="1:16" ht="25.5">
      <c r="A35" s="6">
        <v>1</v>
      </c>
      <c r="B35" s="6" t="s">
        <v>95</v>
      </c>
      <c r="C35" s="6" t="s">
        <v>44</v>
      </c>
      <c r="D35" s="6" t="s">
        <v>207</v>
      </c>
      <c r="E35" s="6" t="s">
        <v>97</v>
      </c>
      <c r="F35" s="8">
        <v>385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38.25">
      <c r="D36" s="12" t="s">
        <v>243</v>
      </c>
    </row>
    <row r="37" spans="1:16" ht="51">
      <c r="A37" s="6">
        <v>25</v>
      </c>
      <c r="B37" s="6" t="s">
        <v>244</v>
      </c>
      <c r="C37" s="6" t="s">
        <v>44</v>
      </c>
      <c r="D37" s="6" t="s">
        <v>245</v>
      </c>
      <c r="E37" s="6" t="s">
        <v>65</v>
      </c>
      <c r="F37" s="8">
        <v>1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165.75">
      <c r="D38" s="12" t="s">
        <v>211</v>
      </c>
    </row>
    <row r="39" spans="1:16" ht="51">
      <c r="A39" s="6">
        <v>24</v>
      </c>
      <c r="B39" s="6" t="s">
        <v>209</v>
      </c>
      <c r="C39" s="6" t="s">
        <v>44</v>
      </c>
      <c r="D39" s="6" t="s">
        <v>246</v>
      </c>
      <c r="E39" s="6" t="s">
        <v>65</v>
      </c>
      <c r="F39" s="8">
        <v>5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65.75">
      <c r="D40" s="12" t="s">
        <v>211</v>
      </c>
    </row>
    <row r="41" spans="1:16" ht="51">
      <c r="A41" s="6">
        <v>26</v>
      </c>
      <c r="B41" s="6" t="s">
        <v>247</v>
      </c>
      <c r="C41" s="6" t="s">
        <v>44</v>
      </c>
      <c r="D41" s="6" t="s">
        <v>248</v>
      </c>
      <c r="E41" s="6" t="s">
        <v>65</v>
      </c>
      <c r="F41" s="8">
        <v>4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165.75">
      <c r="D42" s="12" t="s">
        <v>211</v>
      </c>
    </row>
    <row r="43" spans="1:16" ht="51">
      <c r="A43" s="6">
        <v>6</v>
      </c>
      <c r="B43" s="6" t="s">
        <v>99</v>
      </c>
      <c r="C43" s="6" t="s">
        <v>44</v>
      </c>
      <c r="D43" s="6" t="s">
        <v>249</v>
      </c>
      <c r="E43" s="6" t="s">
        <v>91</v>
      </c>
      <c r="F43" s="8">
        <v>404.5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76.5">
      <c r="D44" s="12" t="s">
        <v>101</v>
      </c>
    </row>
    <row r="45" spans="1:16" ht="25.5">
      <c r="A45" s="6">
        <v>38</v>
      </c>
      <c r="B45" s="6" t="s">
        <v>250</v>
      </c>
      <c r="C45" s="6" t="s">
        <v>44</v>
      </c>
      <c r="D45" s="6" t="s">
        <v>251</v>
      </c>
      <c r="E45" s="6" t="s">
        <v>91</v>
      </c>
      <c r="F45" s="8">
        <v>100.8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25.5">
      <c r="D46" s="12" t="s">
        <v>252</v>
      </c>
    </row>
    <row r="47" spans="1:16" ht="51">
      <c r="A47" s="6">
        <v>7</v>
      </c>
      <c r="B47" s="6" t="s">
        <v>102</v>
      </c>
      <c r="C47" s="6" t="s">
        <v>44</v>
      </c>
      <c r="D47" s="6" t="s">
        <v>190</v>
      </c>
      <c r="E47" s="6" t="s">
        <v>91</v>
      </c>
      <c r="F47" s="8">
        <v>200.9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369.75">
      <c r="D48" s="12" t="s">
        <v>104</v>
      </c>
    </row>
    <row r="49" spans="1:16" ht="38.25">
      <c r="A49" s="6">
        <v>8</v>
      </c>
      <c r="B49" s="6" t="s">
        <v>105</v>
      </c>
      <c r="C49" s="6" t="s">
        <v>44</v>
      </c>
      <c r="D49" s="6" t="s">
        <v>106</v>
      </c>
      <c r="E49" s="6" t="s">
        <v>91</v>
      </c>
      <c r="F49" s="8">
        <v>11.712</v>
      </c>
      <c r="G49" s="11"/>
      <c r="H49" s="10">
        <f>ROUND((G49*F49),2)</f>
        <v>0</v>
      </c>
      <c r="O49">
        <f>rekapitulace!H8</f>
        <v>21</v>
      </c>
      <c r="P49">
        <f>O49/100*H49</f>
        <v>0</v>
      </c>
    </row>
    <row r="50" ht="369.75">
      <c r="D50" s="12" t="s">
        <v>107</v>
      </c>
    </row>
    <row r="51" spans="1:16" ht="12.75" customHeight="1">
      <c r="A51" s="13"/>
      <c r="B51" s="13"/>
      <c r="C51" s="13" t="s">
        <v>24</v>
      </c>
      <c r="D51" s="13" t="s">
        <v>81</v>
      </c>
      <c r="E51" s="13"/>
      <c r="F51" s="13"/>
      <c r="G51" s="13"/>
      <c r="H51" s="13">
        <f>SUM(H19:H50)</f>
        <v>0</v>
      </c>
      <c r="P51">
        <f>ROUND(SUM(P19:P50),2)</f>
        <v>0</v>
      </c>
    </row>
    <row r="53" spans="1:8" ht="12.75" customHeight="1">
      <c r="A53" s="7"/>
      <c r="B53" s="7"/>
      <c r="C53" s="7" t="s">
        <v>34</v>
      </c>
      <c r="D53" s="7" t="s">
        <v>108</v>
      </c>
      <c r="E53" s="7"/>
      <c r="F53" s="9"/>
      <c r="G53" s="7"/>
      <c r="H53" s="9"/>
    </row>
    <row r="54" spans="1:16" ht="25.5">
      <c r="A54" s="6">
        <v>20</v>
      </c>
      <c r="B54" s="6" t="s">
        <v>109</v>
      </c>
      <c r="C54" s="6" t="s">
        <v>44</v>
      </c>
      <c r="D54" s="6" t="s">
        <v>110</v>
      </c>
      <c r="E54" s="6" t="s">
        <v>91</v>
      </c>
      <c r="F54" s="8">
        <v>63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25.5">
      <c r="D55" s="12" t="s">
        <v>111</v>
      </c>
    </row>
    <row r="56" spans="1:16" ht="12.75">
      <c r="A56" s="6">
        <v>42</v>
      </c>
      <c r="B56" s="6" t="s">
        <v>152</v>
      </c>
      <c r="C56" s="6" t="s">
        <v>44</v>
      </c>
      <c r="D56" s="6" t="s">
        <v>153</v>
      </c>
      <c r="E56" s="6" t="s">
        <v>84</v>
      </c>
      <c r="F56" s="8">
        <v>96</v>
      </c>
      <c r="G56" s="11"/>
      <c r="H56" s="10">
        <f>ROUND((G56*F56),2)</f>
        <v>0</v>
      </c>
      <c r="O56">
        <f>rekapitulace!H8</f>
        <v>21</v>
      </c>
      <c r="P56">
        <f>O56/100*H56</f>
        <v>0</v>
      </c>
    </row>
    <row r="57" ht="63.75">
      <c r="D57" s="12" t="s">
        <v>154</v>
      </c>
    </row>
    <row r="58" spans="1:16" ht="25.5">
      <c r="A58" s="6">
        <v>14</v>
      </c>
      <c r="B58" s="6" t="s">
        <v>112</v>
      </c>
      <c r="C58" s="6" t="s">
        <v>44</v>
      </c>
      <c r="D58" s="6" t="s">
        <v>113</v>
      </c>
      <c r="E58" s="6" t="s">
        <v>91</v>
      </c>
      <c r="F58" s="8">
        <v>153.75</v>
      </c>
      <c r="G58" s="11"/>
      <c r="H58" s="10">
        <f>ROUND((G58*F58),2)</f>
        <v>0</v>
      </c>
      <c r="O58">
        <f>rekapitulace!H8</f>
        <v>21</v>
      </c>
      <c r="P58">
        <f>O58/100*H58</f>
        <v>0</v>
      </c>
    </row>
    <row r="59" ht="357">
      <c r="D59" s="12" t="s">
        <v>191</v>
      </c>
    </row>
    <row r="60" spans="1:16" ht="12.75">
      <c r="A60" s="6">
        <v>43</v>
      </c>
      <c r="B60" s="6" t="s">
        <v>155</v>
      </c>
      <c r="C60" s="6" t="s">
        <v>44</v>
      </c>
      <c r="D60" s="6" t="s">
        <v>156</v>
      </c>
      <c r="E60" s="6" t="s">
        <v>91</v>
      </c>
      <c r="F60" s="8">
        <v>9.8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76.5">
      <c r="D61" s="12" t="s">
        <v>157</v>
      </c>
    </row>
    <row r="62" spans="1:16" ht="38.25">
      <c r="A62" s="6">
        <v>33</v>
      </c>
      <c r="B62" s="6" t="s">
        <v>253</v>
      </c>
      <c r="C62" s="6" t="s">
        <v>44</v>
      </c>
      <c r="D62" s="6" t="s">
        <v>254</v>
      </c>
      <c r="E62" s="6" t="s">
        <v>97</v>
      </c>
      <c r="F62" s="8">
        <v>879.25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25.5">
      <c r="D63" s="12" t="s">
        <v>255</v>
      </c>
    </row>
    <row r="64" spans="1:16" ht="12.75" customHeight="1">
      <c r="A64" s="13"/>
      <c r="B64" s="13"/>
      <c r="C64" s="13" t="s">
        <v>34</v>
      </c>
      <c r="D64" s="13" t="s">
        <v>108</v>
      </c>
      <c r="E64" s="13"/>
      <c r="F64" s="13"/>
      <c r="G64" s="13"/>
      <c r="H64" s="13">
        <f>SUM(H54:H63)</f>
        <v>0</v>
      </c>
      <c r="P64">
        <f>ROUND(SUM(P54:P63),2)</f>
        <v>0</v>
      </c>
    </row>
    <row r="66" spans="1:8" ht="12.75" customHeight="1">
      <c r="A66" s="7"/>
      <c r="B66" s="7"/>
      <c r="C66" s="7" t="s">
        <v>35</v>
      </c>
      <c r="D66" s="7" t="s">
        <v>115</v>
      </c>
      <c r="E66" s="7"/>
      <c r="F66" s="9"/>
      <c r="G66" s="7"/>
      <c r="H66" s="9"/>
    </row>
    <row r="67" spans="1:16" ht="38.25">
      <c r="A67" s="6">
        <v>22</v>
      </c>
      <c r="B67" s="6" t="s">
        <v>256</v>
      </c>
      <c r="C67" s="6" t="s">
        <v>44</v>
      </c>
      <c r="D67" s="6" t="s">
        <v>257</v>
      </c>
      <c r="E67" s="6" t="s">
        <v>91</v>
      </c>
      <c r="F67" s="8">
        <v>342.1</v>
      </c>
      <c r="G67" s="11"/>
      <c r="H67" s="10">
        <f>ROUND((G67*F67),2)</f>
        <v>0</v>
      </c>
      <c r="O67">
        <f>rekapitulace!H8</f>
        <v>21</v>
      </c>
      <c r="P67">
        <f>O67/100*H67</f>
        <v>0</v>
      </c>
    </row>
    <row r="68" ht="38.25">
      <c r="D68" s="12" t="s">
        <v>258</v>
      </c>
    </row>
    <row r="69" spans="1:16" ht="25.5">
      <c r="A69" s="6">
        <v>4</v>
      </c>
      <c r="B69" s="6" t="s">
        <v>116</v>
      </c>
      <c r="C69" s="6" t="s">
        <v>44</v>
      </c>
      <c r="D69" s="6" t="s">
        <v>117</v>
      </c>
      <c r="E69" s="6" t="s">
        <v>91</v>
      </c>
      <c r="F69" s="8">
        <v>28.2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51">
      <c r="D70" s="12" t="s">
        <v>118</v>
      </c>
    </row>
    <row r="71" spans="1:16" ht="38.25">
      <c r="A71" s="6">
        <v>23</v>
      </c>
      <c r="B71" s="6" t="s">
        <v>259</v>
      </c>
      <c r="C71" s="6" t="s">
        <v>44</v>
      </c>
      <c r="D71" s="6" t="s">
        <v>260</v>
      </c>
      <c r="E71" s="6" t="s">
        <v>91</v>
      </c>
      <c r="F71" s="8">
        <v>769.05</v>
      </c>
      <c r="G71" s="11"/>
      <c r="H71" s="10">
        <f>ROUND((G71*F71),2)</f>
        <v>0</v>
      </c>
      <c r="O71">
        <f>rekapitulace!H8</f>
        <v>21</v>
      </c>
      <c r="P71">
        <f>O71/100*H71</f>
        <v>0</v>
      </c>
    </row>
    <row r="72" ht="357">
      <c r="D72" s="12" t="s">
        <v>122</v>
      </c>
    </row>
    <row r="73" spans="1:16" ht="25.5">
      <c r="A73" s="6">
        <v>34</v>
      </c>
      <c r="B73" s="6" t="s">
        <v>261</v>
      </c>
      <c r="C73" s="6" t="s">
        <v>44</v>
      </c>
      <c r="D73" s="6" t="s">
        <v>262</v>
      </c>
      <c r="E73" s="6" t="s">
        <v>78</v>
      </c>
      <c r="F73" s="8">
        <v>35.124</v>
      </c>
      <c r="G73" s="11"/>
      <c r="H73" s="10">
        <f>ROUND((G73*F73),2)</f>
        <v>0</v>
      </c>
      <c r="O73">
        <f>rekapitulace!H8</f>
        <v>21</v>
      </c>
      <c r="P73">
        <f>O73/100*H73</f>
        <v>0</v>
      </c>
    </row>
    <row r="74" ht="267.75">
      <c r="D74" s="12" t="s">
        <v>160</v>
      </c>
    </row>
    <row r="75" spans="1:16" ht="12.75" customHeight="1">
      <c r="A75" s="13"/>
      <c r="B75" s="13"/>
      <c r="C75" s="13" t="s">
        <v>35</v>
      </c>
      <c r="D75" s="13" t="s">
        <v>115</v>
      </c>
      <c r="E75" s="13"/>
      <c r="F75" s="13"/>
      <c r="G75" s="13"/>
      <c r="H75" s="13">
        <f>SUM(H67:H74)</f>
        <v>0</v>
      </c>
      <c r="P75">
        <f>ROUND(SUM(P67:P74),2)</f>
        <v>0</v>
      </c>
    </row>
    <row r="77" spans="1:8" ht="12.75" customHeight="1">
      <c r="A77" s="7"/>
      <c r="B77" s="7"/>
      <c r="C77" s="7" t="s">
        <v>36</v>
      </c>
      <c r="D77" s="7" t="s">
        <v>119</v>
      </c>
      <c r="E77" s="7"/>
      <c r="F77" s="9"/>
      <c r="G77" s="7"/>
      <c r="H77" s="9"/>
    </row>
    <row r="78" spans="1:16" ht="12.75">
      <c r="A78" s="6">
        <v>9</v>
      </c>
      <c r="B78" s="6" t="s">
        <v>120</v>
      </c>
      <c r="C78" s="6" t="s">
        <v>44</v>
      </c>
      <c r="D78" s="6" t="s">
        <v>263</v>
      </c>
      <c r="E78" s="6" t="s">
        <v>91</v>
      </c>
      <c r="F78" s="8">
        <v>85.76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357">
      <c r="D79" s="12" t="s">
        <v>122</v>
      </c>
    </row>
    <row r="80" spans="1:16" ht="25.5">
      <c r="A80" s="6">
        <v>11</v>
      </c>
      <c r="B80" s="6" t="s">
        <v>123</v>
      </c>
      <c r="C80" s="6" t="s">
        <v>44</v>
      </c>
      <c r="D80" s="6" t="s">
        <v>124</v>
      </c>
      <c r="E80" s="6" t="s">
        <v>91</v>
      </c>
      <c r="F80" s="8">
        <v>202.25</v>
      </c>
      <c r="G80" s="11"/>
      <c r="H80" s="10">
        <f>ROUND((G80*F80),2)</f>
        <v>0</v>
      </c>
      <c r="O80">
        <f>rekapitulace!H8</f>
        <v>21</v>
      </c>
      <c r="P80">
        <f>O80/100*H80</f>
        <v>0</v>
      </c>
    </row>
    <row r="81" ht="102">
      <c r="D81" s="12" t="s">
        <v>192</v>
      </c>
    </row>
    <row r="82" spans="1:16" ht="25.5">
      <c r="A82" s="6">
        <v>20</v>
      </c>
      <c r="B82" s="6" t="s">
        <v>222</v>
      </c>
      <c r="C82" s="6" t="s">
        <v>44</v>
      </c>
      <c r="D82" s="6" t="s">
        <v>223</v>
      </c>
      <c r="E82" s="6" t="s">
        <v>91</v>
      </c>
      <c r="F82" s="8">
        <v>5</v>
      </c>
      <c r="G82" s="11"/>
      <c r="H82" s="10">
        <f>ROUND((G82*F82),2)</f>
        <v>0</v>
      </c>
      <c r="O82">
        <f>rekapitulace!H8</f>
        <v>21</v>
      </c>
      <c r="P82">
        <f>O82/100*H82</f>
        <v>0</v>
      </c>
    </row>
    <row r="83" ht="102">
      <c r="D83" s="12" t="s">
        <v>224</v>
      </c>
    </row>
    <row r="84" spans="1:16" ht="25.5">
      <c r="A84" s="6">
        <v>10</v>
      </c>
      <c r="B84" s="6" t="s">
        <v>126</v>
      </c>
      <c r="C84" s="6" t="s">
        <v>44</v>
      </c>
      <c r="D84" s="6" t="s">
        <v>127</v>
      </c>
      <c r="E84" s="6" t="s">
        <v>91</v>
      </c>
      <c r="F84" s="8">
        <v>10.096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409.5">
      <c r="D85" s="12" t="s">
        <v>193</v>
      </c>
    </row>
    <row r="86" spans="1:16" ht="12.75" customHeight="1">
      <c r="A86" s="13"/>
      <c r="B86" s="13"/>
      <c r="C86" s="13" t="s">
        <v>36</v>
      </c>
      <c r="D86" s="13" t="s">
        <v>119</v>
      </c>
      <c r="E86" s="13"/>
      <c r="F86" s="13"/>
      <c r="G86" s="13"/>
      <c r="H86" s="13">
        <f>SUM(H78:H85)</f>
        <v>0</v>
      </c>
      <c r="P86">
        <f>ROUND(SUM(P78:P85),2)</f>
        <v>0</v>
      </c>
    </row>
    <row r="88" spans="1:8" ht="12.75" customHeight="1">
      <c r="A88" s="7"/>
      <c r="B88" s="7"/>
      <c r="C88" s="7" t="s">
        <v>38</v>
      </c>
      <c r="D88" s="7" t="s">
        <v>129</v>
      </c>
      <c r="E88" s="7"/>
      <c r="F88" s="9"/>
      <c r="G88" s="7"/>
      <c r="H88" s="9"/>
    </row>
    <row r="89" spans="1:16" ht="12.75">
      <c r="A89" s="6">
        <v>41</v>
      </c>
      <c r="B89" s="6" t="s">
        <v>164</v>
      </c>
      <c r="C89" s="6" t="s">
        <v>44</v>
      </c>
      <c r="D89" s="6" t="s">
        <v>264</v>
      </c>
      <c r="E89" s="6" t="s">
        <v>97</v>
      </c>
      <c r="F89" s="8">
        <v>76.8</v>
      </c>
      <c r="G89" s="11"/>
      <c r="H89" s="10">
        <f>ROUND((G89*F89),2)</f>
        <v>0</v>
      </c>
      <c r="O89">
        <f>rekapitulace!H8</f>
        <v>21</v>
      </c>
      <c r="P89">
        <f>O89/100*H89</f>
        <v>0</v>
      </c>
    </row>
    <row r="90" ht="63.75">
      <c r="D90" s="12" t="s">
        <v>265</v>
      </c>
    </row>
    <row r="91" spans="1:16" ht="25.5">
      <c r="A91" s="6">
        <v>5</v>
      </c>
      <c r="B91" s="6" t="s">
        <v>130</v>
      </c>
      <c r="C91" s="6" t="s">
        <v>44</v>
      </c>
      <c r="D91" s="6" t="s">
        <v>169</v>
      </c>
      <c r="E91" s="6" t="s">
        <v>97</v>
      </c>
      <c r="F91" s="8">
        <v>149.8</v>
      </c>
      <c r="G91" s="11"/>
      <c r="H91" s="10">
        <f>ROUND((G91*F91),2)</f>
        <v>0</v>
      </c>
      <c r="O91">
        <f>rekapitulace!H8</f>
        <v>21</v>
      </c>
      <c r="P91">
        <f>O91/100*H91</f>
        <v>0</v>
      </c>
    </row>
    <row r="92" ht="76.5">
      <c r="D92" s="12" t="s">
        <v>194</v>
      </c>
    </row>
    <row r="93" spans="1:16" ht="12.75" customHeight="1">
      <c r="A93" s="13"/>
      <c r="B93" s="13"/>
      <c r="C93" s="13" t="s">
        <v>38</v>
      </c>
      <c r="D93" s="13" t="s">
        <v>129</v>
      </c>
      <c r="E93" s="13"/>
      <c r="F93" s="13"/>
      <c r="G93" s="13"/>
      <c r="H93" s="13">
        <f>SUM(H89:H92)</f>
        <v>0</v>
      </c>
      <c r="P93">
        <f>ROUND(SUM(P89:P92),2)</f>
        <v>0</v>
      </c>
    </row>
    <row r="95" spans="1:8" ht="12.75" customHeight="1">
      <c r="A95" s="7"/>
      <c r="B95" s="7"/>
      <c r="C95" s="7" t="s">
        <v>39</v>
      </c>
      <c r="D95" s="7" t="s">
        <v>170</v>
      </c>
      <c r="E95" s="7"/>
      <c r="F95" s="9"/>
      <c r="G95" s="7"/>
      <c r="H95" s="9"/>
    </row>
    <row r="96" spans="1:16" ht="38.25">
      <c r="A96" s="6">
        <v>35</v>
      </c>
      <c r="B96" s="6" t="s">
        <v>266</v>
      </c>
      <c r="C96" s="6" t="s">
        <v>44</v>
      </c>
      <c r="D96" s="6" t="s">
        <v>267</v>
      </c>
      <c r="E96" s="6" t="s">
        <v>97</v>
      </c>
      <c r="F96" s="8">
        <v>2205.75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191.25">
      <c r="D97" s="12" t="s">
        <v>268</v>
      </c>
    </row>
    <row r="98" spans="1:16" ht="25.5">
      <c r="A98" s="6">
        <v>40</v>
      </c>
      <c r="B98" s="6" t="s">
        <v>269</v>
      </c>
      <c r="C98" s="6" t="s">
        <v>44</v>
      </c>
      <c r="D98" s="6" t="s">
        <v>270</v>
      </c>
      <c r="E98" s="6" t="s">
        <v>97</v>
      </c>
      <c r="F98" s="8">
        <v>735.25</v>
      </c>
      <c r="G98" s="11"/>
      <c r="H98" s="10">
        <f>ROUND((G98*F98),2)</f>
        <v>0</v>
      </c>
      <c r="O98">
        <f>rekapitulace!H8</f>
        <v>21</v>
      </c>
      <c r="P98">
        <f>O98/100*H98</f>
        <v>0</v>
      </c>
    </row>
    <row r="99" ht="38.25">
      <c r="D99" s="12" t="s">
        <v>271</v>
      </c>
    </row>
    <row r="100" spans="1:16" ht="38.25">
      <c r="A100" s="6">
        <v>32</v>
      </c>
      <c r="B100" s="6" t="s">
        <v>272</v>
      </c>
      <c r="C100" s="6" t="s">
        <v>44</v>
      </c>
      <c r="D100" s="6" t="s">
        <v>273</v>
      </c>
      <c r="E100" s="6" t="s">
        <v>97</v>
      </c>
      <c r="F100" s="8">
        <v>80</v>
      </c>
      <c r="G100" s="11"/>
      <c r="H100" s="10">
        <f>ROUND((G100*F100),2)</f>
        <v>0</v>
      </c>
      <c r="O100">
        <f>rekapitulace!H8</f>
        <v>21</v>
      </c>
      <c r="P100">
        <f>O100/100*H100</f>
        <v>0</v>
      </c>
    </row>
    <row r="101" ht="76.5">
      <c r="D101" s="12" t="s">
        <v>274</v>
      </c>
    </row>
    <row r="102" spans="1:16" ht="38.25">
      <c r="A102" s="6">
        <v>30</v>
      </c>
      <c r="B102" s="6" t="s">
        <v>275</v>
      </c>
      <c r="C102" s="6" t="s">
        <v>44</v>
      </c>
      <c r="D102" s="6" t="s">
        <v>276</v>
      </c>
      <c r="E102" s="6" t="s">
        <v>97</v>
      </c>
      <c r="F102" s="8">
        <v>142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76.5">
      <c r="D103" s="12" t="s">
        <v>274</v>
      </c>
    </row>
    <row r="104" spans="1:16" ht="12.75" customHeight="1">
      <c r="A104" s="13"/>
      <c r="B104" s="13"/>
      <c r="C104" s="13" t="s">
        <v>39</v>
      </c>
      <c r="D104" s="13" t="s">
        <v>170</v>
      </c>
      <c r="E104" s="13"/>
      <c r="F104" s="13"/>
      <c r="G104" s="13"/>
      <c r="H104" s="13">
        <f>SUM(H96:H103)</f>
        <v>0</v>
      </c>
      <c r="P104">
        <f>ROUND(SUM(P96:P103),2)</f>
        <v>0</v>
      </c>
    </row>
    <row r="106" spans="1:8" ht="12.75" customHeight="1">
      <c r="A106" s="7"/>
      <c r="B106" s="7"/>
      <c r="C106" s="7" t="s">
        <v>62</v>
      </c>
      <c r="D106" s="7" t="s">
        <v>61</v>
      </c>
      <c r="E106" s="7"/>
      <c r="F106" s="9"/>
      <c r="G106" s="7"/>
      <c r="H106" s="9"/>
    </row>
    <row r="107" spans="1:16" ht="25.5">
      <c r="A107" s="6">
        <v>19</v>
      </c>
      <c r="B107" s="6" t="s">
        <v>195</v>
      </c>
      <c r="C107" s="6" t="s">
        <v>44</v>
      </c>
      <c r="D107" s="6" t="s">
        <v>196</v>
      </c>
      <c r="E107" s="6" t="s">
        <v>97</v>
      </c>
      <c r="F107" s="8">
        <v>550</v>
      </c>
      <c r="G107" s="11"/>
      <c r="H107" s="10">
        <f>ROUND((G107*F107),2)</f>
        <v>0</v>
      </c>
      <c r="O107">
        <f>rekapitulace!H8</f>
        <v>21</v>
      </c>
      <c r="P107">
        <f>O107/100*H107</f>
        <v>0</v>
      </c>
    </row>
    <row r="108" ht="12.75">
      <c r="D108" s="12" t="s">
        <v>135</v>
      </c>
    </row>
    <row r="109" spans="1:16" ht="25.5">
      <c r="A109" s="6">
        <v>2</v>
      </c>
      <c r="B109" s="6" t="s">
        <v>136</v>
      </c>
      <c r="C109" s="6" t="s">
        <v>44</v>
      </c>
      <c r="D109" s="6" t="s">
        <v>137</v>
      </c>
      <c r="E109" s="6" t="s">
        <v>97</v>
      </c>
      <c r="F109" s="8">
        <v>142</v>
      </c>
      <c r="G109" s="11"/>
      <c r="H109" s="10">
        <f>ROUND((G109*F109),2)</f>
        <v>0</v>
      </c>
      <c r="O109">
        <f>rekapitulace!H8</f>
        <v>21</v>
      </c>
      <c r="P109">
        <f>O109/100*H109</f>
        <v>0</v>
      </c>
    </row>
    <row r="110" ht="12.75">
      <c r="D110" s="12" t="s">
        <v>135</v>
      </c>
    </row>
    <row r="111" spans="1:16" ht="38.25">
      <c r="A111" s="6">
        <v>3</v>
      </c>
      <c r="B111" s="6" t="s">
        <v>139</v>
      </c>
      <c r="C111" s="6" t="s">
        <v>44</v>
      </c>
      <c r="D111" s="6" t="s">
        <v>140</v>
      </c>
      <c r="E111" s="6" t="s">
        <v>97</v>
      </c>
      <c r="F111" s="8">
        <v>190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12.75">
      <c r="D112" s="12" t="s">
        <v>135</v>
      </c>
    </row>
    <row r="113" spans="1:16" ht="25.5">
      <c r="A113" s="6">
        <v>31</v>
      </c>
      <c r="B113" s="6" t="s">
        <v>277</v>
      </c>
      <c r="C113" s="6" t="s">
        <v>44</v>
      </c>
      <c r="D113" s="6" t="s">
        <v>278</v>
      </c>
      <c r="E113" s="6" t="s">
        <v>84</v>
      </c>
      <c r="F113" s="8">
        <v>40</v>
      </c>
      <c r="G113" s="11"/>
      <c r="H113" s="10">
        <f>ROUND((G113*F113),2)</f>
        <v>0</v>
      </c>
      <c r="O113">
        <f>rekapitulace!H8</f>
        <v>21</v>
      </c>
      <c r="P113">
        <f>O113/100*H113</f>
        <v>0</v>
      </c>
    </row>
    <row r="114" ht="89.25">
      <c r="D114" s="12" t="s">
        <v>279</v>
      </c>
    </row>
    <row r="115" spans="1:16" ht="25.5">
      <c r="A115" s="6">
        <v>29</v>
      </c>
      <c r="B115" s="6" t="s">
        <v>280</v>
      </c>
      <c r="C115" s="6" t="s">
        <v>44</v>
      </c>
      <c r="D115" s="6" t="s">
        <v>281</v>
      </c>
      <c r="E115" s="6" t="s">
        <v>84</v>
      </c>
      <c r="F115" s="8">
        <v>71</v>
      </c>
      <c r="G115" s="11"/>
      <c r="H115" s="10">
        <f>ROUND((G115*F115),2)</f>
        <v>0</v>
      </c>
      <c r="O115">
        <f>rekapitulace!H8</f>
        <v>21</v>
      </c>
      <c r="P115">
        <f>O115/100*H115</f>
        <v>0</v>
      </c>
    </row>
    <row r="116" ht="89.25">
      <c r="D116" s="12" t="s">
        <v>279</v>
      </c>
    </row>
    <row r="117" spans="1:16" ht="12.75">
      <c r="A117" s="6">
        <v>27</v>
      </c>
      <c r="B117" s="6" t="s">
        <v>282</v>
      </c>
      <c r="C117" s="6" t="s">
        <v>44</v>
      </c>
      <c r="D117" s="6" t="s">
        <v>283</v>
      </c>
      <c r="E117" s="6" t="s">
        <v>91</v>
      </c>
      <c r="F117" s="8">
        <v>751.05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102">
      <c r="D118" s="12" t="s">
        <v>187</v>
      </c>
    </row>
    <row r="119" spans="1:16" ht="12.75" customHeight="1">
      <c r="A119" s="13"/>
      <c r="B119" s="13"/>
      <c r="C119" s="13" t="s">
        <v>62</v>
      </c>
      <c r="D119" s="13" t="s">
        <v>61</v>
      </c>
      <c r="E119" s="13"/>
      <c r="F119" s="13"/>
      <c r="G119" s="13"/>
      <c r="H119" s="13">
        <f>SUM(H107:H118)</f>
        <v>0</v>
      </c>
      <c r="P119">
        <f>ROUND(SUM(P107:P118),2)</f>
        <v>0</v>
      </c>
    </row>
    <row r="121" spans="1:16" ht="12.75" customHeight="1">
      <c r="A121" s="13"/>
      <c r="B121" s="13"/>
      <c r="C121" s="13"/>
      <c r="D121" s="13" t="s">
        <v>67</v>
      </c>
      <c r="E121" s="13"/>
      <c r="F121" s="13"/>
      <c r="G121" s="13"/>
      <c r="H121" s="13">
        <f>+H16+H51+H64+H75+H86+H93+H104+H119</f>
        <v>0</v>
      </c>
      <c r="P121">
        <f>+P16+P51+P64+P75+P86+P93+P104+P119</f>
        <v>0</v>
      </c>
    </row>
    <row r="123" spans="1:8" ht="12.75" customHeight="1">
      <c r="A123" s="7" t="s">
        <v>68</v>
      </c>
      <c r="B123" s="7"/>
      <c r="C123" s="7"/>
      <c r="D123" s="7"/>
      <c r="E123" s="7"/>
      <c r="F123" s="7"/>
      <c r="G123" s="7"/>
      <c r="H123" s="7"/>
    </row>
    <row r="124" spans="1:8" ht="12.75" customHeight="1">
      <c r="A124" s="7"/>
      <c r="B124" s="7"/>
      <c r="C124" s="7"/>
      <c r="D124" s="7" t="s">
        <v>69</v>
      </c>
      <c r="E124" s="7"/>
      <c r="F124" s="7"/>
      <c r="G124" s="7"/>
      <c r="H124" s="7"/>
    </row>
    <row r="125" spans="1:16" ht="12.75" customHeight="1">
      <c r="A125" s="13"/>
      <c r="B125" s="13"/>
      <c r="C125" s="13"/>
      <c r="D125" s="13" t="s">
        <v>70</v>
      </c>
      <c r="E125" s="13"/>
      <c r="F125" s="13"/>
      <c r="G125" s="13"/>
      <c r="H125" s="13">
        <v>0</v>
      </c>
      <c r="P125">
        <v>0</v>
      </c>
    </row>
    <row r="126" spans="1:8" ht="12.75" customHeight="1">
      <c r="A126" s="13"/>
      <c r="B126" s="13"/>
      <c r="C126" s="13"/>
      <c r="D126" s="13" t="s">
        <v>71</v>
      </c>
      <c r="E126" s="13"/>
      <c r="F126" s="13"/>
      <c r="G126" s="13"/>
      <c r="H126" s="13"/>
    </row>
    <row r="127" spans="1:16" ht="12.75" customHeight="1">
      <c r="A127" s="13"/>
      <c r="B127" s="13"/>
      <c r="C127" s="13"/>
      <c r="D127" s="13" t="s">
        <v>72</v>
      </c>
      <c r="E127" s="13"/>
      <c r="F127" s="13"/>
      <c r="G127" s="13"/>
      <c r="H127" s="13">
        <v>0</v>
      </c>
      <c r="P127">
        <v>0</v>
      </c>
    </row>
    <row r="128" spans="1:16" ht="12.75" customHeight="1">
      <c r="A128" s="13"/>
      <c r="B128" s="13"/>
      <c r="C128" s="13"/>
      <c r="D128" s="13" t="s">
        <v>73</v>
      </c>
      <c r="E128" s="13"/>
      <c r="F128" s="13"/>
      <c r="G128" s="13"/>
      <c r="H128" s="13">
        <f>H125+H127</f>
        <v>0</v>
      </c>
      <c r="P128">
        <f>P125+P127</f>
        <v>0</v>
      </c>
    </row>
    <row r="130" spans="1:16" ht="12.75" customHeight="1">
      <c r="A130" s="13"/>
      <c r="B130" s="13"/>
      <c r="C130" s="13"/>
      <c r="D130" s="13" t="s">
        <v>73</v>
      </c>
      <c r="E130" s="13"/>
      <c r="F130" s="13"/>
      <c r="G130" s="13"/>
      <c r="H130" s="13">
        <f>H121+H128</f>
        <v>0</v>
      </c>
      <c r="P130">
        <f>P121+P128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284</v>
      </c>
      <c r="D5" s="5" t="s">
        <v>285</v>
      </c>
      <c r="E5" s="5"/>
    </row>
    <row r="6" spans="1:5" ht="12.75" customHeight="1">
      <c r="A6" t="s">
        <v>18</v>
      </c>
      <c r="C6" s="5" t="s">
        <v>284</v>
      </c>
      <c r="D6" s="5" t="s">
        <v>285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1251.36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38.25">
      <c r="A14" s="6">
        <v>19</v>
      </c>
      <c r="B14" s="6" t="s">
        <v>76</v>
      </c>
      <c r="C14" s="6" t="s">
        <v>34</v>
      </c>
      <c r="D14" s="6" t="s">
        <v>80</v>
      </c>
      <c r="E14" s="6" t="s">
        <v>78</v>
      </c>
      <c r="F14" s="8">
        <v>2184.66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79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5.5">
      <c r="A19" s="6">
        <v>1</v>
      </c>
      <c r="B19" s="6" t="s">
        <v>286</v>
      </c>
      <c r="C19" s="6" t="s">
        <v>44</v>
      </c>
      <c r="D19" s="6" t="s">
        <v>287</v>
      </c>
      <c r="E19" s="6" t="s">
        <v>97</v>
      </c>
      <c r="F19" s="8">
        <v>1380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38.25">
      <c r="D20" s="12" t="s">
        <v>243</v>
      </c>
    </row>
    <row r="21" spans="1:16" ht="25.5">
      <c r="A21" s="6">
        <v>13</v>
      </c>
      <c r="B21" s="6" t="s">
        <v>82</v>
      </c>
      <c r="C21" s="6" t="s">
        <v>44</v>
      </c>
      <c r="D21" s="6" t="s">
        <v>83</v>
      </c>
      <c r="E21" s="6" t="s">
        <v>84</v>
      </c>
      <c r="F21" s="8">
        <v>722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8.25">
      <c r="D22" s="12" t="s">
        <v>88</v>
      </c>
    </row>
    <row r="23" spans="1:16" ht="38.25">
      <c r="A23" s="6">
        <v>15</v>
      </c>
      <c r="B23" s="6" t="s">
        <v>89</v>
      </c>
      <c r="C23" s="6" t="s">
        <v>24</v>
      </c>
      <c r="D23" s="6" t="s">
        <v>90</v>
      </c>
      <c r="E23" s="6" t="s">
        <v>91</v>
      </c>
      <c r="F23" s="8">
        <v>348.9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42.25">
      <c r="D24" s="12" t="s">
        <v>92</v>
      </c>
    </row>
    <row r="25" spans="1:16" ht="38.25">
      <c r="A25" s="6">
        <v>16</v>
      </c>
      <c r="B25" s="6" t="s">
        <v>89</v>
      </c>
      <c r="C25" s="6" t="s">
        <v>34</v>
      </c>
      <c r="D25" s="6" t="s">
        <v>93</v>
      </c>
      <c r="E25" s="6" t="s">
        <v>91</v>
      </c>
      <c r="F25" s="8">
        <v>206.1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42.25">
      <c r="D26" s="12" t="s">
        <v>92</v>
      </c>
    </row>
    <row r="27" spans="1:16" ht="38.25">
      <c r="A27" s="6">
        <v>25</v>
      </c>
      <c r="B27" s="6" t="s">
        <v>204</v>
      </c>
      <c r="C27" s="6" t="s">
        <v>44</v>
      </c>
      <c r="D27" s="6" t="s">
        <v>205</v>
      </c>
      <c r="E27" s="6" t="s">
        <v>65</v>
      </c>
      <c r="F27" s="8">
        <v>22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02">
      <c r="D28" s="12" t="s">
        <v>206</v>
      </c>
    </row>
    <row r="29" spans="1:16" ht="25.5">
      <c r="A29" s="6">
        <v>27</v>
      </c>
      <c r="B29" s="6" t="s">
        <v>240</v>
      </c>
      <c r="C29" s="6" t="s">
        <v>44</v>
      </c>
      <c r="D29" s="6" t="s">
        <v>241</v>
      </c>
      <c r="E29" s="6" t="s">
        <v>65</v>
      </c>
      <c r="F29" s="8">
        <v>3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89.25">
      <c r="D30" s="12" t="s">
        <v>242</v>
      </c>
    </row>
    <row r="31" spans="1:16" ht="25.5">
      <c r="A31" s="6">
        <v>1</v>
      </c>
      <c r="B31" s="6" t="s">
        <v>95</v>
      </c>
      <c r="C31" s="6" t="s">
        <v>44</v>
      </c>
      <c r="D31" s="6" t="s">
        <v>207</v>
      </c>
      <c r="E31" s="6" t="s">
        <v>97</v>
      </c>
      <c r="F31" s="8">
        <v>300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38.25">
      <c r="D32" s="12" t="s">
        <v>243</v>
      </c>
    </row>
    <row r="33" spans="1:16" ht="51">
      <c r="A33" s="6">
        <v>25</v>
      </c>
      <c r="B33" s="6" t="s">
        <v>244</v>
      </c>
      <c r="C33" s="6" t="s">
        <v>44</v>
      </c>
      <c r="D33" s="6" t="s">
        <v>245</v>
      </c>
      <c r="E33" s="6" t="s">
        <v>65</v>
      </c>
      <c r="F33" s="8">
        <v>9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65.75">
      <c r="D34" s="12" t="s">
        <v>211</v>
      </c>
    </row>
    <row r="35" spans="1:16" ht="51">
      <c r="A35" s="6">
        <v>24</v>
      </c>
      <c r="B35" s="6" t="s">
        <v>209</v>
      </c>
      <c r="C35" s="6" t="s">
        <v>44</v>
      </c>
      <c r="D35" s="6" t="s">
        <v>246</v>
      </c>
      <c r="E35" s="6" t="s">
        <v>65</v>
      </c>
      <c r="F35" s="8">
        <v>10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165.75">
      <c r="D36" s="12" t="s">
        <v>211</v>
      </c>
    </row>
    <row r="37" spans="1:16" ht="51">
      <c r="A37" s="6">
        <v>26</v>
      </c>
      <c r="B37" s="6" t="s">
        <v>247</v>
      </c>
      <c r="C37" s="6" t="s">
        <v>44</v>
      </c>
      <c r="D37" s="6" t="s">
        <v>248</v>
      </c>
      <c r="E37" s="6" t="s">
        <v>65</v>
      </c>
      <c r="F37" s="8">
        <v>6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165.75">
      <c r="D38" s="12" t="s">
        <v>211</v>
      </c>
    </row>
    <row r="39" spans="1:16" ht="51">
      <c r="A39" s="6">
        <v>6</v>
      </c>
      <c r="B39" s="6" t="s">
        <v>99</v>
      </c>
      <c r="C39" s="6" t="s">
        <v>44</v>
      </c>
      <c r="D39" s="6" t="s">
        <v>100</v>
      </c>
      <c r="E39" s="6" t="s">
        <v>91</v>
      </c>
      <c r="F39" s="8">
        <v>824.4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76.5">
      <c r="D40" s="12" t="s">
        <v>101</v>
      </c>
    </row>
    <row r="41" spans="1:16" ht="51">
      <c r="A41" s="6">
        <v>7</v>
      </c>
      <c r="B41" s="6" t="s">
        <v>102</v>
      </c>
      <c r="C41" s="6" t="s">
        <v>44</v>
      </c>
      <c r="D41" s="6" t="s">
        <v>190</v>
      </c>
      <c r="E41" s="6" t="s">
        <v>91</v>
      </c>
      <c r="F41" s="8">
        <v>637.7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369.75">
      <c r="D42" s="12" t="s">
        <v>104</v>
      </c>
    </row>
    <row r="43" spans="1:16" ht="38.25">
      <c r="A43" s="6">
        <v>8</v>
      </c>
      <c r="B43" s="6" t="s">
        <v>105</v>
      </c>
      <c r="C43" s="6" t="s">
        <v>44</v>
      </c>
      <c r="D43" s="6" t="s">
        <v>106</v>
      </c>
      <c r="E43" s="6" t="s">
        <v>91</v>
      </c>
      <c r="F43" s="8">
        <v>57.5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369.75">
      <c r="D44" s="12" t="s">
        <v>107</v>
      </c>
    </row>
    <row r="45" spans="1:16" ht="12.75" customHeight="1">
      <c r="A45" s="13"/>
      <c r="B45" s="13"/>
      <c r="C45" s="13" t="s">
        <v>24</v>
      </c>
      <c r="D45" s="13" t="s">
        <v>81</v>
      </c>
      <c r="E45" s="13"/>
      <c r="F45" s="13"/>
      <c r="G45" s="13"/>
      <c r="H45" s="13">
        <f>SUM(H19:H44)</f>
        <v>0</v>
      </c>
      <c r="P45">
        <f>ROUND(SUM(P19:P44),2)</f>
        <v>0</v>
      </c>
    </row>
    <row r="47" spans="1:8" ht="12.75" customHeight="1">
      <c r="A47" s="7"/>
      <c r="B47" s="7"/>
      <c r="C47" s="7" t="s">
        <v>34</v>
      </c>
      <c r="D47" s="7" t="s">
        <v>108</v>
      </c>
      <c r="E47" s="7"/>
      <c r="F47" s="9"/>
      <c r="G47" s="7"/>
      <c r="H47" s="9"/>
    </row>
    <row r="48" spans="1:16" ht="25.5">
      <c r="A48" s="6">
        <v>20</v>
      </c>
      <c r="B48" s="6" t="s">
        <v>109</v>
      </c>
      <c r="C48" s="6" t="s">
        <v>44</v>
      </c>
      <c r="D48" s="6" t="s">
        <v>110</v>
      </c>
      <c r="E48" s="6" t="s">
        <v>91</v>
      </c>
      <c r="F48" s="8">
        <v>84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25.5">
      <c r="D49" s="12" t="s">
        <v>111</v>
      </c>
    </row>
    <row r="50" spans="1:16" ht="25.5">
      <c r="A50" s="6">
        <v>14</v>
      </c>
      <c r="B50" s="6" t="s">
        <v>112</v>
      </c>
      <c r="C50" s="6" t="s">
        <v>44</v>
      </c>
      <c r="D50" s="6" t="s">
        <v>113</v>
      </c>
      <c r="E50" s="6" t="s">
        <v>91</v>
      </c>
      <c r="F50" s="8">
        <v>309.15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357">
      <c r="D51" s="12" t="s">
        <v>191</v>
      </c>
    </row>
    <row r="52" spans="1:16" ht="12.75" customHeight="1">
      <c r="A52" s="13"/>
      <c r="B52" s="13"/>
      <c r="C52" s="13" t="s">
        <v>34</v>
      </c>
      <c r="D52" s="13" t="s">
        <v>108</v>
      </c>
      <c r="E52" s="13"/>
      <c r="F52" s="13"/>
      <c r="G52" s="13"/>
      <c r="H52" s="13">
        <f>SUM(H48:H51)</f>
        <v>0</v>
      </c>
      <c r="P52">
        <f>ROUND(SUM(P48:P51),2)</f>
        <v>0</v>
      </c>
    </row>
    <row r="54" spans="1:8" ht="12.75" customHeight="1">
      <c r="A54" s="7"/>
      <c r="B54" s="7"/>
      <c r="C54" s="7" t="s">
        <v>35</v>
      </c>
      <c r="D54" s="7" t="s">
        <v>115</v>
      </c>
      <c r="E54" s="7"/>
      <c r="F54" s="9"/>
      <c r="G54" s="7"/>
      <c r="H54" s="9"/>
    </row>
    <row r="55" spans="1:16" ht="25.5">
      <c r="A55" s="6">
        <v>4</v>
      </c>
      <c r="B55" s="6" t="s">
        <v>116</v>
      </c>
      <c r="C55" s="6" t="s">
        <v>44</v>
      </c>
      <c r="D55" s="6" t="s">
        <v>117</v>
      </c>
      <c r="E55" s="6" t="s">
        <v>91</v>
      </c>
      <c r="F55" s="8">
        <v>3</v>
      </c>
      <c r="G55" s="11"/>
      <c r="H55" s="10">
        <f>ROUND((G55*F55),2)</f>
        <v>0</v>
      </c>
      <c r="O55">
        <f>rekapitulace!H8</f>
        <v>21</v>
      </c>
      <c r="P55">
        <f>O55/100*H55</f>
        <v>0</v>
      </c>
    </row>
    <row r="56" ht="51">
      <c r="D56" s="12" t="s">
        <v>118</v>
      </c>
    </row>
    <row r="57" spans="1:16" ht="12.75" customHeight="1">
      <c r="A57" s="13"/>
      <c r="B57" s="13"/>
      <c r="C57" s="13" t="s">
        <v>35</v>
      </c>
      <c r="D57" s="13" t="s">
        <v>115</v>
      </c>
      <c r="E57" s="13"/>
      <c r="F57" s="13"/>
      <c r="G57" s="13"/>
      <c r="H57" s="13">
        <f>SUM(H55:H56)</f>
        <v>0</v>
      </c>
      <c r="P57">
        <f>ROUND(SUM(P55:P56),2)</f>
        <v>0</v>
      </c>
    </row>
    <row r="59" spans="1:8" ht="12.75" customHeight="1">
      <c r="A59" s="7"/>
      <c r="B59" s="7"/>
      <c r="C59" s="7" t="s">
        <v>36</v>
      </c>
      <c r="D59" s="7" t="s">
        <v>119</v>
      </c>
      <c r="E59" s="7"/>
      <c r="F59" s="9"/>
      <c r="G59" s="7"/>
      <c r="H59" s="9"/>
    </row>
    <row r="60" spans="1:16" ht="38.25">
      <c r="A60" s="6">
        <v>9</v>
      </c>
      <c r="B60" s="6" t="s">
        <v>120</v>
      </c>
      <c r="C60" s="6" t="s">
        <v>44</v>
      </c>
      <c r="D60" s="6" t="s">
        <v>121</v>
      </c>
      <c r="E60" s="6" t="s">
        <v>91</v>
      </c>
      <c r="F60" s="8">
        <v>3.408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357">
      <c r="D61" s="12" t="s">
        <v>122</v>
      </c>
    </row>
    <row r="62" spans="1:16" ht="25.5">
      <c r="A62" s="6">
        <v>21</v>
      </c>
      <c r="B62" s="6" t="s">
        <v>219</v>
      </c>
      <c r="C62" s="6" t="s">
        <v>44</v>
      </c>
      <c r="D62" s="6" t="s">
        <v>220</v>
      </c>
      <c r="E62" s="6" t="s">
        <v>91</v>
      </c>
      <c r="F62" s="8">
        <v>755.7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76.5">
      <c r="D63" s="12" t="s">
        <v>221</v>
      </c>
    </row>
    <row r="64" spans="1:16" ht="25.5">
      <c r="A64" s="6">
        <v>11</v>
      </c>
      <c r="B64" s="6" t="s">
        <v>123</v>
      </c>
      <c r="C64" s="6" t="s">
        <v>44</v>
      </c>
      <c r="D64" s="6" t="s">
        <v>124</v>
      </c>
      <c r="E64" s="6" t="s">
        <v>91</v>
      </c>
      <c r="F64" s="8">
        <v>618.3</v>
      </c>
      <c r="G64" s="11"/>
      <c r="H64" s="10">
        <f>ROUND((G64*F64),2)</f>
        <v>0</v>
      </c>
      <c r="O64">
        <f>rekapitulace!H8</f>
        <v>21</v>
      </c>
      <c r="P64">
        <f>O64/100*H64</f>
        <v>0</v>
      </c>
    </row>
    <row r="65" ht="102">
      <c r="D65" s="12" t="s">
        <v>192</v>
      </c>
    </row>
    <row r="66" spans="1:16" ht="25.5">
      <c r="A66" s="6">
        <v>20</v>
      </c>
      <c r="B66" s="6" t="s">
        <v>222</v>
      </c>
      <c r="C66" s="6" t="s">
        <v>44</v>
      </c>
      <c r="D66" s="6" t="s">
        <v>223</v>
      </c>
      <c r="E66" s="6" t="s">
        <v>91</v>
      </c>
      <c r="F66" s="8">
        <v>571.2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02">
      <c r="D67" s="12" t="s">
        <v>224</v>
      </c>
    </row>
    <row r="68" spans="1:16" ht="25.5">
      <c r="A68" s="6">
        <v>10</v>
      </c>
      <c r="B68" s="6" t="s">
        <v>126</v>
      </c>
      <c r="C68" s="6" t="s">
        <v>44</v>
      </c>
      <c r="D68" s="6" t="s">
        <v>127</v>
      </c>
      <c r="E68" s="6" t="s">
        <v>91</v>
      </c>
      <c r="F68" s="8">
        <v>50.026</v>
      </c>
      <c r="G68" s="11"/>
      <c r="H68" s="10">
        <f>ROUND((G68*F68),2)</f>
        <v>0</v>
      </c>
      <c r="O68">
        <f>rekapitulace!H8</f>
        <v>21</v>
      </c>
      <c r="P68">
        <f>O68/100*H68</f>
        <v>0</v>
      </c>
    </row>
    <row r="69" ht="409.5">
      <c r="D69" s="12" t="s">
        <v>193</v>
      </c>
    </row>
    <row r="70" spans="1:16" ht="12.75" customHeight="1">
      <c r="A70" s="13"/>
      <c r="B70" s="13"/>
      <c r="C70" s="13" t="s">
        <v>36</v>
      </c>
      <c r="D70" s="13" t="s">
        <v>119</v>
      </c>
      <c r="E70" s="13"/>
      <c r="F70" s="13"/>
      <c r="G70" s="13"/>
      <c r="H70" s="13">
        <f>SUM(H60:H69)</f>
        <v>0</v>
      </c>
      <c r="P70">
        <f>ROUND(SUM(P60:P69),2)</f>
        <v>0</v>
      </c>
    </row>
    <row r="72" spans="1:8" ht="12.75" customHeight="1">
      <c r="A72" s="7"/>
      <c r="B72" s="7"/>
      <c r="C72" s="7" t="s">
        <v>37</v>
      </c>
      <c r="D72" s="7" t="s">
        <v>225</v>
      </c>
      <c r="E72" s="7"/>
      <c r="F72" s="9"/>
      <c r="G72" s="7"/>
      <c r="H72" s="9"/>
    </row>
    <row r="73" spans="1:16" ht="25.5">
      <c r="A73" s="6">
        <v>22</v>
      </c>
      <c r="B73" s="6" t="s">
        <v>288</v>
      </c>
      <c r="C73" s="6" t="s">
        <v>44</v>
      </c>
      <c r="D73" s="6" t="s">
        <v>289</v>
      </c>
      <c r="E73" s="6" t="s">
        <v>91</v>
      </c>
      <c r="F73" s="8">
        <v>5.25</v>
      </c>
      <c r="G73" s="11"/>
      <c r="H73" s="10">
        <f>ROUND((G73*F73),2)</f>
        <v>0</v>
      </c>
      <c r="O73">
        <f>rekapitulace!H8</f>
        <v>21</v>
      </c>
      <c r="P73">
        <f>O73/100*H73</f>
        <v>0</v>
      </c>
    </row>
    <row r="74" ht="51">
      <c r="D74" s="12" t="s">
        <v>290</v>
      </c>
    </row>
    <row r="75" spans="1:16" ht="12.75" customHeight="1">
      <c r="A75" s="13"/>
      <c r="B75" s="13"/>
      <c r="C75" s="13" t="s">
        <v>37</v>
      </c>
      <c r="D75" s="13" t="s">
        <v>225</v>
      </c>
      <c r="E75" s="13"/>
      <c r="F75" s="13"/>
      <c r="G75" s="13"/>
      <c r="H75" s="13">
        <f>SUM(H73:H74)</f>
        <v>0</v>
      </c>
      <c r="P75">
        <f>ROUND(SUM(P73:P74),2)</f>
        <v>0</v>
      </c>
    </row>
    <row r="77" spans="1:8" ht="12.75" customHeight="1">
      <c r="A77" s="7"/>
      <c r="B77" s="7"/>
      <c r="C77" s="7" t="s">
        <v>62</v>
      </c>
      <c r="D77" s="7" t="s">
        <v>61</v>
      </c>
      <c r="E77" s="7"/>
      <c r="F77" s="9"/>
      <c r="G77" s="7"/>
      <c r="H77" s="9"/>
    </row>
    <row r="78" spans="1:16" ht="25.5">
      <c r="A78" s="6">
        <v>19</v>
      </c>
      <c r="B78" s="6" t="s">
        <v>195</v>
      </c>
      <c r="C78" s="6" t="s">
        <v>44</v>
      </c>
      <c r="D78" s="6" t="s">
        <v>196</v>
      </c>
      <c r="E78" s="6" t="s">
        <v>97</v>
      </c>
      <c r="F78" s="8">
        <v>4140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135</v>
      </c>
    </row>
    <row r="80" spans="1:16" ht="12.75" customHeight="1">
      <c r="A80" s="13"/>
      <c r="B80" s="13"/>
      <c r="C80" s="13" t="s">
        <v>62</v>
      </c>
      <c r="D80" s="13" t="s">
        <v>61</v>
      </c>
      <c r="E80" s="13"/>
      <c r="F80" s="13"/>
      <c r="G80" s="13"/>
      <c r="H80" s="13">
        <f>SUM(H78:H79)</f>
        <v>0</v>
      </c>
      <c r="P80">
        <f>ROUND(SUM(P78:P79),2)</f>
        <v>0</v>
      </c>
    </row>
    <row r="82" spans="1:16" ht="12.75" customHeight="1">
      <c r="A82" s="13"/>
      <c r="B82" s="13"/>
      <c r="C82" s="13"/>
      <c r="D82" s="13" t="s">
        <v>67</v>
      </c>
      <c r="E82" s="13"/>
      <c r="F82" s="13"/>
      <c r="G82" s="13"/>
      <c r="H82" s="13">
        <f>+H16+H45+H52+H57+H70+H75+H80</f>
        <v>0</v>
      </c>
      <c r="P82">
        <f>+P16+P45+P52+P57+P70+P75+P80</f>
        <v>0</v>
      </c>
    </row>
    <row r="84" spans="1:8" ht="12.75" customHeight="1">
      <c r="A84" s="7" t="s">
        <v>68</v>
      </c>
      <c r="B84" s="7"/>
      <c r="C84" s="7"/>
      <c r="D84" s="7"/>
      <c r="E84" s="7"/>
      <c r="F84" s="7"/>
      <c r="G84" s="7"/>
      <c r="H84" s="7"/>
    </row>
    <row r="85" spans="1:8" ht="12.75" customHeight="1">
      <c r="A85" s="7"/>
      <c r="B85" s="7"/>
      <c r="C85" s="7"/>
      <c r="D85" s="7" t="s">
        <v>69</v>
      </c>
      <c r="E85" s="7"/>
      <c r="F85" s="7"/>
      <c r="G85" s="7"/>
      <c r="H85" s="7"/>
    </row>
    <row r="86" spans="1:16" ht="12.75" customHeight="1">
      <c r="A86" s="13"/>
      <c r="B86" s="13"/>
      <c r="C86" s="13"/>
      <c r="D86" s="13" t="s">
        <v>70</v>
      </c>
      <c r="E86" s="13"/>
      <c r="F86" s="13"/>
      <c r="G86" s="13"/>
      <c r="H86" s="13">
        <v>0</v>
      </c>
      <c r="P86">
        <v>0</v>
      </c>
    </row>
    <row r="87" spans="1:8" ht="12.75" customHeight="1">
      <c r="A87" s="13"/>
      <c r="B87" s="13"/>
      <c r="C87" s="13"/>
      <c r="D87" s="13" t="s">
        <v>71</v>
      </c>
      <c r="E87" s="13"/>
      <c r="F87" s="13"/>
      <c r="G87" s="13"/>
      <c r="H87" s="13"/>
    </row>
    <row r="88" spans="1:16" ht="12.75" customHeight="1">
      <c r="A88" s="13"/>
      <c r="B88" s="13"/>
      <c r="C88" s="13"/>
      <c r="D88" s="13" t="s">
        <v>72</v>
      </c>
      <c r="E88" s="13"/>
      <c r="F88" s="13"/>
      <c r="G88" s="13"/>
      <c r="H88" s="13">
        <v>0</v>
      </c>
      <c r="P88">
        <v>0</v>
      </c>
    </row>
    <row r="89" spans="1:16" ht="12.75" customHeight="1">
      <c r="A89" s="13"/>
      <c r="B89" s="13"/>
      <c r="C89" s="13"/>
      <c r="D89" s="13" t="s">
        <v>73</v>
      </c>
      <c r="E89" s="13"/>
      <c r="F89" s="13"/>
      <c r="G89" s="13"/>
      <c r="H89" s="13">
        <f>H86+H88</f>
        <v>0</v>
      </c>
      <c r="P89">
        <f>P86+P88</f>
        <v>0</v>
      </c>
    </row>
    <row r="91" spans="1:16" ht="12.75" customHeight="1">
      <c r="A91" s="13"/>
      <c r="B91" s="13"/>
      <c r="C91" s="13"/>
      <c r="D91" s="13" t="s">
        <v>73</v>
      </c>
      <c r="E91" s="13"/>
      <c r="F91" s="13"/>
      <c r="G91" s="13"/>
      <c r="H91" s="13">
        <f>H82+H89</f>
        <v>0</v>
      </c>
      <c r="P91">
        <f>P82+P89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291</v>
      </c>
      <c r="D5" s="5" t="s">
        <v>292</v>
      </c>
      <c r="E5" s="5"/>
    </row>
    <row r="6" spans="1:5" ht="12.75" customHeight="1">
      <c r="A6" t="s">
        <v>18</v>
      </c>
      <c r="C6" s="5" t="s">
        <v>291</v>
      </c>
      <c r="D6" s="5" t="s">
        <v>292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18</v>
      </c>
      <c r="B12" s="6" t="s">
        <v>76</v>
      </c>
      <c r="C12" s="6" t="s">
        <v>24</v>
      </c>
      <c r="D12" s="6" t="s">
        <v>77</v>
      </c>
      <c r="E12" s="6" t="s">
        <v>78</v>
      </c>
      <c r="F12" s="8">
        <v>2031.48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79</v>
      </c>
    </row>
    <row r="14" spans="1:16" ht="38.25">
      <c r="A14" s="6">
        <v>19</v>
      </c>
      <c r="B14" s="6" t="s">
        <v>76</v>
      </c>
      <c r="C14" s="6" t="s">
        <v>34</v>
      </c>
      <c r="D14" s="6" t="s">
        <v>80</v>
      </c>
      <c r="E14" s="6" t="s">
        <v>78</v>
      </c>
      <c r="F14" s="8">
        <v>1637.7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79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5.5">
      <c r="A19" s="6">
        <v>13</v>
      </c>
      <c r="B19" s="6" t="s">
        <v>82</v>
      </c>
      <c r="C19" s="6" t="s">
        <v>44</v>
      </c>
      <c r="D19" s="6" t="s">
        <v>83</v>
      </c>
      <c r="E19" s="6" t="s">
        <v>84</v>
      </c>
      <c r="F19" s="8">
        <v>150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38.25">
      <c r="D20" s="12" t="s">
        <v>88</v>
      </c>
    </row>
    <row r="21" spans="1:16" ht="25.5">
      <c r="A21" s="6">
        <v>36</v>
      </c>
      <c r="B21" s="6" t="s">
        <v>231</v>
      </c>
      <c r="C21" s="6" t="s">
        <v>44</v>
      </c>
      <c r="D21" s="6" t="s">
        <v>293</v>
      </c>
      <c r="E21" s="6" t="s">
        <v>91</v>
      </c>
      <c r="F21" s="8">
        <v>1040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69.75">
      <c r="D22" s="12" t="s">
        <v>107</v>
      </c>
    </row>
    <row r="23" spans="1:16" ht="25.5">
      <c r="A23" s="6">
        <v>37</v>
      </c>
      <c r="B23" s="6" t="s">
        <v>233</v>
      </c>
      <c r="C23" s="6" t="s">
        <v>44</v>
      </c>
      <c r="D23" s="6" t="s">
        <v>294</v>
      </c>
      <c r="E23" s="6" t="s">
        <v>91</v>
      </c>
      <c r="F23" s="8">
        <v>1040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29.5">
      <c r="D24" s="12" t="s">
        <v>295</v>
      </c>
    </row>
    <row r="25" spans="1:16" ht="38.25">
      <c r="A25" s="6">
        <v>15</v>
      </c>
      <c r="B25" s="6" t="s">
        <v>89</v>
      </c>
      <c r="C25" s="6" t="s">
        <v>24</v>
      </c>
      <c r="D25" s="6" t="s">
        <v>90</v>
      </c>
      <c r="E25" s="6" t="s">
        <v>91</v>
      </c>
      <c r="F25" s="8">
        <v>24.5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42.25">
      <c r="D26" s="12" t="s">
        <v>92</v>
      </c>
    </row>
    <row r="27" spans="1:16" ht="38.25">
      <c r="A27" s="6">
        <v>16</v>
      </c>
      <c r="B27" s="6" t="s">
        <v>89</v>
      </c>
      <c r="C27" s="6" t="s">
        <v>34</v>
      </c>
      <c r="D27" s="6" t="s">
        <v>236</v>
      </c>
      <c r="E27" s="6" t="s">
        <v>91</v>
      </c>
      <c r="F27" s="8">
        <v>24.5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242.25">
      <c r="D28" s="12" t="s">
        <v>94</v>
      </c>
    </row>
    <row r="29" spans="1:16" ht="25.5">
      <c r="A29" s="6">
        <v>39</v>
      </c>
      <c r="B29" s="6" t="s">
        <v>237</v>
      </c>
      <c r="C29" s="6" t="s">
        <v>44</v>
      </c>
      <c r="D29" s="6" t="s">
        <v>238</v>
      </c>
      <c r="E29" s="6" t="s">
        <v>97</v>
      </c>
      <c r="F29" s="8">
        <v>416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38.25">
      <c r="D30" s="12" t="s">
        <v>239</v>
      </c>
    </row>
    <row r="31" spans="1:16" ht="38.25">
      <c r="A31" s="6">
        <v>25</v>
      </c>
      <c r="B31" s="6" t="s">
        <v>204</v>
      </c>
      <c r="C31" s="6" t="s">
        <v>44</v>
      </c>
      <c r="D31" s="6" t="s">
        <v>205</v>
      </c>
      <c r="E31" s="6" t="s">
        <v>65</v>
      </c>
      <c r="F31" s="8">
        <v>7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102">
      <c r="D32" s="12" t="s">
        <v>206</v>
      </c>
    </row>
    <row r="33" spans="1:16" ht="25.5">
      <c r="A33" s="6">
        <v>27</v>
      </c>
      <c r="B33" s="6" t="s">
        <v>240</v>
      </c>
      <c r="C33" s="6" t="s">
        <v>44</v>
      </c>
      <c r="D33" s="6" t="s">
        <v>241</v>
      </c>
      <c r="E33" s="6" t="s">
        <v>65</v>
      </c>
      <c r="F33" s="8">
        <v>24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89.25">
      <c r="D34" s="12" t="s">
        <v>242</v>
      </c>
    </row>
    <row r="35" spans="1:16" ht="25.5">
      <c r="A35" s="6">
        <v>1</v>
      </c>
      <c r="B35" s="6" t="s">
        <v>95</v>
      </c>
      <c r="C35" s="6" t="s">
        <v>44</v>
      </c>
      <c r="D35" s="6" t="s">
        <v>96</v>
      </c>
      <c r="E35" s="6" t="s">
        <v>97</v>
      </c>
      <c r="F35" s="8">
        <v>56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38.25">
      <c r="D36" s="12" t="s">
        <v>243</v>
      </c>
    </row>
    <row r="37" spans="1:16" ht="51">
      <c r="A37" s="6">
        <v>24</v>
      </c>
      <c r="B37" s="6" t="s">
        <v>209</v>
      </c>
      <c r="C37" s="6" t="s">
        <v>44</v>
      </c>
      <c r="D37" s="6" t="s">
        <v>246</v>
      </c>
      <c r="E37" s="6" t="s">
        <v>65</v>
      </c>
      <c r="F37" s="8">
        <v>24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165.75">
      <c r="D38" s="12" t="s">
        <v>211</v>
      </c>
    </row>
    <row r="39" spans="1:16" ht="51">
      <c r="A39" s="6">
        <v>26</v>
      </c>
      <c r="B39" s="6" t="s">
        <v>247</v>
      </c>
      <c r="C39" s="6" t="s">
        <v>44</v>
      </c>
      <c r="D39" s="6" t="s">
        <v>248</v>
      </c>
      <c r="E39" s="6" t="s">
        <v>65</v>
      </c>
      <c r="F39" s="8">
        <v>7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65.75">
      <c r="D40" s="12" t="s">
        <v>211</v>
      </c>
    </row>
    <row r="41" spans="1:16" ht="51">
      <c r="A41" s="6">
        <v>6</v>
      </c>
      <c r="B41" s="6" t="s">
        <v>99</v>
      </c>
      <c r="C41" s="6" t="s">
        <v>44</v>
      </c>
      <c r="D41" s="6" t="s">
        <v>100</v>
      </c>
      <c r="E41" s="6" t="s">
        <v>91</v>
      </c>
      <c r="F41" s="8">
        <v>98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76.5">
      <c r="D42" s="12" t="s">
        <v>101</v>
      </c>
    </row>
    <row r="43" spans="1:16" ht="25.5">
      <c r="A43" s="6">
        <v>38</v>
      </c>
      <c r="B43" s="6" t="s">
        <v>250</v>
      </c>
      <c r="C43" s="6" t="s">
        <v>44</v>
      </c>
      <c r="D43" s="6" t="s">
        <v>251</v>
      </c>
      <c r="E43" s="6" t="s">
        <v>91</v>
      </c>
      <c r="F43" s="8">
        <v>83.2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25.5">
      <c r="D44" s="12" t="s">
        <v>252</v>
      </c>
    </row>
    <row r="45" spans="1:16" ht="51">
      <c r="A45" s="6">
        <v>7</v>
      </c>
      <c r="B45" s="6" t="s">
        <v>102</v>
      </c>
      <c r="C45" s="6" t="s">
        <v>44</v>
      </c>
      <c r="D45" s="6" t="s">
        <v>190</v>
      </c>
      <c r="E45" s="6" t="s">
        <v>91</v>
      </c>
      <c r="F45" s="8">
        <v>86.3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369.75">
      <c r="D46" s="12" t="s">
        <v>104</v>
      </c>
    </row>
    <row r="47" spans="1:16" ht="38.25">
      <c r="A47" s="6">
        <v>8</v>
      </c>
      <c r="B47" s="6" t="s">
        <v>105</v>
      </c>
      <c r="C47" s="6" t="s">
        <v>44</v>
      </c>
      <c r="D47" s="6" t="s">
        <v>106</v>
      </c>
      <c r="E47" s="6" t="s">
        <v>91</v>
      </c>
      <c r="F47" s="8">
        <v>2.296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369.75">
      <c r="D48" s="12" t="s">
        <v>107</v>
      </c>
    </row>
    <row r="49" spans="1:16" ht="12.75" customHeight="1">
      <c r="A49" s="13"/>
      <c r="B49" s="13"/>
      <c r="C49" s="13" t="s">
        <v>24</v>
      </c>
      <c r="D49" s="13" t="s">
        <v>81</v>
      </c>
      <c r="E49" s="13"/>
      <c r="F49" s="13"/>
      <c r="G49" s="13"/>
      <c r="H49" s="13">
        <f>SUM(H19:H48)</f>
        <v>0</v>
      </c>
      <c r="P49">
        <f>ROUND(SUM(P19:P48),2)</f>
        <v>0</v>
      </c>
    </row>
    <row r="51" spans="1:8" ht="12.75" customHeight="1">
      <c r="A51" s="7"/>
      <c r="B51" s="7"/>
      <c r="C51" s="7" t="s">
        <v>34</v>
      </c>
      <c r="D51" s="7" t="s">
        <v>108</v>
      </c>
      <c r="E51" s="7"/>
      <c r="F51" s="9"/>
      <c r="G51" s="7"/>
      <c r="H51" s="9"/>
    </row>
    <row r="52" spans="1:16" ht="25.5">
      <c r="A52" s="6">
        <v>20</v>
      </c>
      <c r="B52" s="6" t="s">
        <v>109</v>
      </c>
      <c r="C52" s="6" t="s">
        <v>44</v>
      </c>
      <c r="D52" s="6" t="s">
        <v>110</v>
      </c>
      <c r="E52" s="6" t="s">
        <v>91</v>
      </c>
      <c r="F52" s="8">
        <v>12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25.5">
      <c r="D53" s="12" t="s">
        <v>111</v>
      </c>
    </row>
    <row r="54" spans="1:16" ht="25.5">
      <c r="A54" s="6">
        <v>14</v>
      </c>
      <c r="B54" s="6" t="s">
        <v>112</v>
      </c>
      <c r="C54" s="6" t="s">
        <v>44</v>
      </c>
      <c r="D54" s="6" t="s">
        <v>113</v>
      </c>
      <c r="E54" s="6" t="s">
        <v>91</v>
      </c>
      <c r="F54" s="8">
        <v>36.75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357">
      <c r="D55" s="12" t="s">
        <v>191</v>
      </c>
    </row>
    <row r="56" spans="1:16" ht="12.75">
      <c r="A56" s="6">
        <v>37</v>
      </c>
      <c r="B56" s="6" t="s">
        <v>253</v>
      </c>
      <c r="C56" s="6" t="s">
        <v>44</v>
      </c>
      <c r="D56" s="6" t="s">
        <v>296</v>
      </c>
      <c r="E56" s="6" t="s">
        <v>97</v>
      </c>
      <c r="F56" s="8">
        <v>520</v>
      </c>
      <c r="G56" s="11"/>
      <c r="H56" s="10">
        <f>ROUND((G56*F56),2)</f>
        <v>0</v>
      </c>
      <c r="O56">
        <f>rekapitulace!H8</f>
        <v>21</v>
      </c>
      <c r="P56">
        <f>O56/100*H56</f>
        <v>0</v>
      </c>
    </row>
    <row r="57" ht="12.75">
      <c r="D57" s="12" t="s">
        <v>297</v>
      </c>
    </row>
    <row r="58" spans="1:16" ht="12.75" customHeight="1">
      <c r="A58" s="13"/>
      <c r="B58" s="13"/>
      <c r="C58" s="13" t="s">
        <v>34</v>
      </c>
      <c r="D58" s="13" t="s">
        <v>108</v>
      </c>
      <c r="E58" s="13"/>
      <c r="F58" s="13"/>
      <c r="G58" s="13"/>
      <c r="H58" s="13">
        <f>SUM(H52:H57)</f>
        <v>0</v>
      </c>
      <c r="P58">
        <f>ROUND(SUM(P52:P57),2)</f>
        <v>0</v>
      </c>
    </row>
    <row r="60" spans="1:8" ht="12.75" customHeight="1">
      <c r="A60" s="7"/>
      <c r="B60" s="7"/>
      <c r="C60" s="7" t="s">
        <v>35</v>
      </c>
      <c r="D60" s="7" t="s">
        <v>115</v>
      </c>
      <c r="E60" s="7"/>
      <c r="F60" s="9"/>
      <c r="G60" s="7"/>
      <c r="H60" s="9"/>
    </row>
    <row r="61" spans="1:16" ht="38.25">
      <c r="A61" s="6">
        <v>22</v>
      </c>
      <c r="B61" s="6" t="s">
        <v>256</v>
      </c>
      <c r="C61" s="6" t="s">
        <v>44</v>
      </c>
      <c r="D61" s="6" t="s">
        <v>257</v>
      </c>
      <c r="E61" s="6" t="s">
        <v>91</v>
      </c>
      <c r="F61" s="8">
        <v>228.8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38.25">
      <c r="D62" s="12" t="s">
        <v>258</v>
      </c>
    </row>
    <row r="63" spans="1:16" ht="38.25">
      <c r="A63" s="6">
        <v>23</v>
      </c>
      <c r="B63" s="6" t="s">
        <v>259</v>
      </c>
      <c r="C63" s="6" t="s">
        <v>44</v>
      </c>
      <c r="D63" s="6" t="s">
        <v>260</v>
      </c>
      <c r="E63" s="6" t="s">
        <v>91</v>
      </c>
      <c r="F63" s="8">
        <v>538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357">
      <c r="D64" s="12" t="s">
        <v>122</v>
      </c>
    </row>
    <row r="65" spans="1:16" ht="25.5">
      <c r="A65" s="6">
        <v>34</v>
      </c>
      <c r="B65" s="6" t="s">
        <v>261</v>
      </c>
      <c r="C65" s="6" t="s">
        <v>44</v>
      </c>
      <c r="D65" s="6" t="s">
        <v>262</v>
      </c>
      <c r="E65" s="6" t="s">
        <v>78</v>
      </c>
      <c r="F65" s="8">
        <v>20.39</v>
      </c>
      <c r="G65" s="11"/>
      <c r="H65" s="10">
        <f>ROUND((G65*F65),2)</f>
        <v>0</v>
      </c>
      <c r="O65">
        <f>rekapitulace!H8</f>
        <v>21</v>
      </c>
      <c r="P65">
        <f>O65/100*H65</f>
        <v>0</v>
      </c>
    </row>
    <row r="66" ht="267.75">
      <c r="D66" s="12" t="s">
        <v>160</v>
      </c>
    </row>
    <row r="67" spans="1:16" ht="12.75" customHeight="1">
      <c r="A67" s="13"/>
      <c r="B67" s="13"/>
      <c r="C67" s="13" t="s">
        <v>35</v>
      </c>
      <c r="D67" s="13" t="s">
        <v>115</v>
      </c>
      <c r="E67" s="13"/>
      <c r="F67" s="13"/>
      <c r="G67" s="13"/>
      <c r="H67" s="13">
        <f>SUM(H61:H66)</f>
        <v>0</v>
      </c>
      <c r="P67">
        <f>ROUND(SUM(P61:P66),2)</f>
        <v>0</v>
      </c>
    </row>
    <row r="69" spans="1:8" ht="12.75" customHeight="1">
      <c r="A69" s="7"/>
      <c r="B69" s="7"/>
      <c r="C69" s="7" t="s">
        <v>36</v>
      </c>
      <c r="D69" s="7" t="s">
        <v>119</v>
      </c>
      <c r="E69" s="7"/>
      <c r="F69" s="9"/>
      <c r="G69" s="7"/>
      <c r="H69" s="9"/>
    </row>
    <row r="70" spans="1:16" ht="25.5">
      <c r="A70" s="6">
        <v>9</v>
      </c>
      <c r="B70" s="6" t="s">
        <v>120</v>
      </c>
      <c r="C70" s="6" t="s">
        <v>44</v>
      </c>
      <c r="D70" s="6" t="s">
        <v>298</v>
      </c>
      <c r="E70" s="6" t="s">
        <v>91</v>
      </c>
      <c r="F70" s="8">
        <v>60</v>
      </c>
      <c r="G70" s="11"/>
      <c r="H70" s="10">
        <f>ROUND((G70*F70),2)</f>
        <v>0</v>
      </c>
      <c r="O70">
        <f>rekapitulace!H8</f>
        <v>21</v>
      </c>
      <c r="P70">
        <f>O70/100*H70</f>
        <v>0</v>
      </c>
    </row>
    <row r="71" ht="357">
      <c r="D71" s="12" t="s">
        <v>122</v>
      </c>
    </row>
    <row r="72" spans="1:16" ht="25.5">
      <c r="A72" s="6">
        <v>11</v>
      </c>
      <c r="B72" s="6" t="s">
        <v>123</v>
      </c>
      <c r="C72" s="6" t="s">
        <v>44</v>
      </c>
      <c r="D72" s="6" t="s">
        <v>124</v>
      </c>
      <c r="E72" s="6" t="s">
        <v>91</v>
      </c>
      <c r="F72" s="8">
        <v>61.25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02">
      <c r="D73" s="12" t="s">
        <v>192</v>
      </c>
    </row>
    <row r="74" spans="1:16" ht="25.5">
      <c r="A74" s="6">
        <v>10</v>
      </c>
      <c r="B74" s="6" t="s">
        <v>126</v>
      </c>
      <c r="C74" s="6" t="s">
        <v>44</v>
      </c>
      <c r="D74" s="6" t="s">
        <v>127</v>
      </c>
      <c r="E74" s="6" t="s">
        <v>91</v>
      </c>
      <c r="F74" s="8">
        <v>1.968</v>
      </c>
      <c r="G74" s="11"/>
      <c r="H74" s="10">
        <f>ROUND((G74*F74),2)</f>
        <v>0</v>
      </c>
      <c r="O74">
        <f>rekapitulace!H8</f>
        <v>21</v>
      </c>
      <c r="P74">
        <f>O74/100*H74</f>
        <v>0</v>
      </c>
    </row>
    <row r="75" ht="409.5">
      <c r="D75" s="12" t="s">
        <v>193</v>
      </c>
    </row>
    <row r="76" spans="1:16" ht="12.75" customHeight="1">
      <c r="A76" s="13"/>
      <c r="B76" s="13"/>
      <c r="C76" s="13" t="s">
        <v>36</v>
      </c>
      <c r="D76" s="13" t="s">
        <v>119</v>
      </c>
      <c r="E76" s="13"/>
      <c r="F76" s="13"/>
      <c r="G76" s="13"/>
      <c r="H76" s="13">
        <f>SUM(H70:H75)</f>
        <v>0</v>
      </c>
      <c r="P76">
        <f>ROUND(SUM(P70:P75),2)</f>
        <v>0</v>
      </c>
    </row>
    <row r="78" spans="1:8" ht="12.75" customHeight="1">
      <c r="A78" s="7"/>
      <c r="B78" s="7"/>
      <c r="C78" s="7" t="s">
        <v>38</v>
      </c>
      <c r="D78" s="7" t="s">
        <v>129</v>
      </c>
      <c r="E78" s="7"/>
      <c r="F78" s="9"/>
      <c r="G78" s="7"/>
      <c r="H78" s="9"/>
    </row>
    <row r="79" spans="1:16" ht="25.5">
      <c r="A79" s="6">
        <v>5</v>
      </c>
      <c r="B79" s="6" t="s">
        <v>130</v>
      </c>
      <c r="C79" s="6" t="s">
        <v>44</v>
      </c>
      <c r="D79" s="6" t="s">
        <v>169</v>
      </c>
      <c r="E79" s="6" t="s">
        <v>97</v>
      </c>
      <c r="F79" s="8">
        <v>38.5</v>
      </c>
      <c r="G79" s="11"/>
      <c r="H79" s="10">
        <f>ROUND((G79*F79),2)</f>
        <v>0</v>
      </c>
      <c r="O79">
        <f>rekapitulace!H8</f>
        <v>21</v>
      </c>
      <c r="P79">
        <f>O79/100*H79</f>
        <v>0</v>
      </c>
    </row>
    <row r="80" ht="76.5">
      <c r="D80" s="12" t="s">
        <v>194</v>
      </c>
    </row>
    <row r="81" spans="1:16" ht="12.75" customHeight="1">
      <c r="A81" s="13"/>
      <c r="B81" s="13"/>
      <c r="C81" s="13" t="s">
        <v>38</v>
      </c>
      <c r="D81" s="13" t="s">
        <v>129</v>
      </c>
      <c r="E81" s="13"/>
      <c r="F81" s="13"/>
      <c r="G81" s="13"/>
      <c r="H81" s="13">
        <f>SUM(H79:H80)</f>
        <v>0</v>
      </c>
      <c r="P81">
        <f>ROUND(SUM(P79:P80),2)</f>
        <v>0</v>
      </c>
    </row>
    <row r="83" spans="1:8" ht="12.75" customHeight="1">
      <c r="A83" s="7"/>
      <c r="B83" s="7"/>
      <c r="C83" s="7" t="s">
        <v>39</v>
      </c>
      <c r="D83" s="7" t="s">
        <v>170</v>
      </c>
      <c r="E83" s="7"/>
      <c r="F83" s="9"/>
      <c r="G83" s="7"/>
      <c r="H83" s="9"/>
    </row>
    <row r="84" spans="1:16" ht="38.25">
      <c r="A84" s="6">
        <v>35</v>
      </c>
      <c r="B84" s="6" t="s">
        <v>266</v>
      </c>
      <c r="C84" s="6" t="s">
        <v>44</v>
      </c>
      <c r="D84" s="6" t="s">
        <v>267</v>
      </c>
      <c r="E84" s="6" t="s">
        <v>97</v>
      </c>
      <c r="F84" s="8">
        <v>1560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191.25">
      <c r="D85" s="12" t="s">
        <v>268</v>
      </c>
    </row>
    <row r="86" spans="1:16" ht="25.5">
      <c r="A86" s="6">
        <v>40</v>
      </c>
      <c r="B86" s="6" t="s">
        <v>269</v>
      </c>
      <c r="C86" s="6" t="s">
        <v>44</v>
      </c>
      <c r="D86" s="6" t="s">
        <v>270</v>
      </c>
      <c r="E86" s="6" t="s">
        <v>97</v>
      </c>
      <c r="F86" s="8">
        <v>520</v>
      </c>
      <c r="G86" s="11"/>
      <c r="H86" s="10">
        <f>ROUND((G86*F86),2)</f>
        <v>0</v>
      </c>
      <c r="O86">
        <f>rekapitulace!H8</f>
        <v>21</v>
      </c>
      <c r="P86">
        <f>O86/100*H86</f>
        <v>0</v>
      </c>
    </row>
    <row r="87" ht="38.25">
      <c r="D87" s="12" t="s">
        <v>271</v>
      </c>
    </row>
    <row r="88" spans="1:16" ht="38.25">
      <c r="A88" s="6">
        <v>32</v>
      </c>
      <c r="B88" s="6" t="s">
        <v>272</v>
      </c>
      <c r="C88" s="6" t="s">
        <v>44</v>
      </c>
      <c r="D88" s="6" t="s">
        <v>273</v>
      </c>
      <c r="E88" s="6" t="s">
        <v>97</v>
      </c>
      <c r="F88" s="8">
        <v>416</v>
      </c>
      <c r="G88" s="11"/>
      <c r="H88" s="10">
        <f>ROUND((G88*F88),2)</f>
        <v>0</v>
      </c>
      <c r="O88">
        <f>rekapitulace!H8</f>
        <v>21</v>
      </c>
      <c r="P88">
        <f>O88/100*H88</f>
        <v>0</v>
      </c>
    </row>
    <row r="89" ht="76.5">
      <c r="D89" s="12" t="s">
        <v>274</v>
      </c>
    </row>
    <row r="90" spans="1:16" ht="12.75" customHeight="1">
      <c r="A90" s="13"/>
      <c r="B90" s="13"/>
      <c r="C90" s="13" t="s">
        <v>39</v>
      </c>
      <c r="D90" s="13" t="s">
        <v>170</v>
      </c>
      <c r="E90" s="13"/>
      <c r="F90" s="13"/>
      <c r="G90" s="13"/>
      <c r="H90" s="13">
        <f>SUM(H84:H89)</f>
        <v>0</v>
      </c>
      <c r="P90">
        <f>ROUND(SUM(P84:P89),2)</f>
        <v>0</v>
      </c>
    </row>
    <row r="92" spans="1:8" ht="12.75" customHeight="1">
      <c r="A92" s="7"/>
      <c r="B92" s="7"/>
      <c r="C92" s="7" t="s">
        <v>62</v>
      </c>
      <c r="D92" s="7" t="s">
        <v>61</v>
      </c>
      <c r="E92" s="7"/>
      <c r="F92" s="9"/>
      <c r="G92" s="7"/>
      <c r="H92" s="9"/>
    </row>
    <row r="93" spans="1:16" ht="25.5">
      <c r="A93" s="6">
        <v>19</v>
      </c>
      <c r="B93" s="6" t="s">
        <v>195</v>
      </c>
      <c r="C93" s="6" t="s">
        <v>44</v>
      </c>
      <c r="D93" s="6" t="s">
        <v>196</v>
      </c>
      <c r="E93" s="6" t="s">
        <v>97</v>
      </c>
      <c r="F93" s="8">
        <v>170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135</v>
      </c>
    </row>
    <row r="95" spans="1:16" ht="25.5">
      <c r="A95" s="6">
        <v>2</v>
      </c>
      <c r="B95" s="6" t="s">
        <v>136</v>
      </c>
      <c r="C95" s="6" t="s">
        <v>44</v>
      </c>
      <c r="D95" s="6" t="s">
        <v>137</v>
      </c>
      <c r="E95" s="6" t="s">
        <v>97</v>
      </c>
      <c r="F95" s="8">
        <v>25</v>
      </c>
      <c r="G95" s="11"/>
      <c r="H95" s="10">
        <f>ROUND((G95*F95),2)</f>
        <v>0</v>
      </c>
      <c r="O95">
        <f>rekapitulace!H8</f>
        <v>21</v>
      </c>
      <c r="P95">
        <f>O95/100*H95</f>
        <v>0</v>
      </c>
    </row>
    <row r="96" ht="12.75">
      <c r="D96" s="12" t="s">
        <v>135</v>
      </c>
    </row>
    <row r="97" spans="1:16" ht="38.25">
      <c r="A97" s="6">
        <v>3</v>
      </c>
      <c r="B97" s="6" t="s">
        <v>139</v>
      </c>
      <c r="C97" s="6" t="s">
        <v>44</v>
      </c>
      <c r="D97" s="6" t="s">
        <v>140</v>
      </c>
      <c r="E97" s="6" t="s">
        <v>97</v>
      </c>
      <c r="F97" s="8">
        <v>25</v>
      </c>
      <c r="G97" s="11"/>
      <c r="H97" s="10">
        <f>ROUND((G97*F97),2)</f>
        <v>0</v>
      </c>
      <c r="O97">
        <f>rekapitulace!H8</f>
        <v>21</v>
      </c>
      <c r="P97">
        <f>O97/100*H97</f>
        <v>0</v>
      </c>
    </row>
    <row r="98" ht="12.75">
      <c r="D98" s="12" t="s">
        <v>135</v>
      </c>
    </row>
    <row r="99" spans="1:16" ht="25.5">
      <c r="A99" s="6">
        <v>31</v>
      </c>
      <c r="B99" s="6" t="s">
        <v>277</v>
      </c>
      <c r="C99" s="6" t="s">
        <v>44</v>
      </c>
      <c r="D99" s="6" t="s">
        <v>278</v>
      </c>
      <c r="E99" s="6" t="s">
        <v>84</v>
      </c>
      <c r="F99" s="8">
        <v>208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89.25">
      <c r="D100" s="12" t="s">
        <v>279</v>
      </c>
    </row>
    <row r="101" spans="1:16" ht="12.75">
      <c r="A101" s="6">
        <v>38</v>
      </c>
      <c r="B101" s="6" t="s">
        <v>282</v>
      </c>
      <c r="C101" s="6" t="s">
        <v>44</v>
      </c>
      <c r="D101" s="6" t="s">
        <v>283</v>
      </c>
      <c r="E101" s="6" t="s">
        <v>91</v>
      </c>
      <c r="F101" s="8">
        <v>520</v>
      </c>
      <c r="G101" s="11"/>
      <c r="H101" s="10">
        <f>ROUND((G101*F101),2)</f>
        <v>0</v>
      </c>
      <c r="O101">
        <f>rekapitulace!H8</f>
        <v>21</v>
      </c>
      <c r="P101">
        <f>O101/100*H101</f>
        <v>0</v>
      </c>
    </row>
    <row r="102" ht="102">
      <c r="D102" s="12" t="s">
        <v>187</v>
      </c>
    </row>
    <row r="103" spans="1:16" ht="12.75" customHeight="1">
      <c r="A103" s="13"/>
      <c r="B103" s="13"/>
      <c r="C103" s="13" t="s">
        <v>62</v>
      </c>
      <c r="D103" s="13" t="s">
        <v>61</v>
      </c>
      <c r="E103" s="13"/>
      <c r="F103" s="13"/>
      <c r="G103" s="13"/>
      <c r="H103" s="13">
        <f>SUM(H93:H102)</f>
        <v>0</v>
      </c>
      <c r="P103">
        <f>ROUND(SUM(P93:P102),2)</f>
        <v>0</v>
      </c>
    </row>
    <row r="105" spans="1:16" ht="12.75" customHeight="1">
      <c r="A105" s="13"/>
      <c r="B105" s="13"/>
      <c r="C105" s="13"/>
      <c r="D105" s="13" t="s">
        <v>67</v>
      </c>
      <c r="E105" s="13"/>
      <c r="F105" s="13"/>
      <c r="G105" s="13"/>
      <c r="H105" s="13">
        <f>+H16+H49+H58+H67+H76+H81+H90+H103</f>
        <v>0</v>
      </c>
      <c r="P105">
        <f>+P16+P49+P58+P67+P76+P81+P90+P103</f>
        <v>0</v>
      </c>
    </row>
    <row r="107" spans="1:8" ht="12.75" customHeight="1">
      <c r="A107" s="7" t="s">
        <v>68</v>
      </c>
      <c r="B107" s="7"/>
      <c r="C107" s="7"/>
      <c r="D107" s="7"/>
      <c r="E107" s="7"/>
      <c r="F107" s="7"/>
      <c r="G107" s="7"/>
      <c r="H107" s="7"/>
    </row>
    <row r="108" spans="1:8" ht="12.75" customHeight="1">
      <c r="A108" s="7"/>
      <c r="B108" s="7"/>
      <c r="C108" s="7"/>
      <c r="D108" s="7" t="s">
        <v>69</v>
      </c>
      <c r="E108" s="7"/>
      <c r="F108" s="7"/>
      <c r="G108" s="7"/>
      <c r="H108" s="7"/>
    </row>
    <row r="109" spans="1:16" ht="12.75" customHeight="1">
      <c r="A109" s="13"/>
      <c r="B109" s="13"/>
      <c r="C109" s="13"/>
      <c r="D109" s="13" t="s">
        <v>70</v>
      </c>
      <c r="E109" s="13"/>
      <c r="F109" s="13"/>
      <c r="G109" s="13"/>
      <c r="H109" s="13">
        <v>0</v>
      </c>
      <c r="P109">
        <v>0</v>
      </c>
    </row>
    <row r="110" spans="1:8" ht="12.75" customHeight="1">
      <c r="A110" s="13"/>
      <c r="B110" s="13"/>
      <c r="C110" s="13"/>
      <c r="D110" s="13" t="s">
        <v>71</v>
      </c>
      <c r="E110" s="13"/>
      <c r="F110" s="13"/>
      <c r="G110" s="13"/>
      <c r="H110" s="13"/>
    </row>
    <row r="111" spans="1:16" ht="12.75" customHeight="1">
      <c r="A111" s="13"/>
      <c r="B111" s="13"/>
      <c r="C111" s="13"/>
      <c r="D111" s="13" t="s">
        <v>72</v>
      </c>
      <c r="E111" s="13"/>
      <c r="F111" s="13"/>
      <c r="G111" s="13"/>
      <c r="H111" s="13">
        <v>0</v>
      </c>
      <c r="P111">
        <v>0</v>
      </c>
    </row>
    <row r="112" spans="1:16" ht="12.75" customHeight="1">
      <c r="A112" s="13"/>
      <c r="B112" s="13"/>
      <c r="C112" s="13"/>
      <c r="D112" s="13" t="s">
        <v>73</v>
      </c>
      <c r="E112" s="13"/>
      <c r="F112" s="13"/>
      <c r="G112" s="13"/>
      <c r="H112" s="13">
        <f>H109+H111</f>
        <v>0</v>
      </c>
      <c r="P112">
        <f>P109+P111</f>
        <v>0</v>
      </c>
    </row>
    <row r="114" spans="1:16" ht="12.75" customHeight="1">
      <c r="A114" s="13"/>
      <c r="B114" s="13"/>
      <c r="C114" s="13"/>
      <c r="D114" s="13" t="s">
        <v>73</v>
      </c>
      <c r="E114" s="13"/>
      <c r="F114" s="13"/>
      <c r="G114" s="13"/>
      <c r="H114" s="13">
        <f>H105+H112</f>
        <v>0</v>
      </c>
      <c r="P114">
        <f>P105+P112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Kamenický</dc:creator>
  <cp:keywords/>
  <dc:description/>
  <cp:lastModifiedBy>Ing. Pavel Kamenický</cp:lastModifiedBy>
  <dcterms:created xsi:type="dcterms:W3CDTF">2017-04-11T11:23:30Z</dcterms:created>
  <dcterms:modified xsi:type="dcterms:W3CDTF">2017-04-11T12:17:12Z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