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810" windowWidth="23745" windowHeight="10005" activeTab="1"/>
  </bookViews>
  <sheets>
    <sheet name="Titul" sheetId="1" r:id="rId1"/>
    <sheet name="Rekapitulace" sheetId="2" r:id="rId2"/>
    <sheet name="Válce200" sheetId="3" r:id="rId3"/>
    <sheet name="HydrAgregaty" sheetId="4" r:id="rId4"/>
    <sheet name="Elektro" sheetId="5" r:id="rId5"/>
    <sheet name="ASŘ" sheetId="6" r:id="rId6"/>
    <sheet name="StavUpr" sheetId="7" r:id="rId7"/>
  </sheets>
  <definedNames>
    <definedName name="_xlnm.Print_Area" localSheetId="5">'ASŘ'!$A$1:$H$15</definedName>
    <definedName name="_xlnm.Print_Area" localSheetId="4">'Elektro'!$A$1:$H$30</definedName>
    <definedName name="_xlnm.Print_Area" localSheetId="3">'HydrAgregaty'!$A$1:$H$36</definedName>
    <definedName name="_xlnm.Print_Area" localSheetId="6">'StavUpr'!$A$1:$H$31</definedName>
    <definedName name="_xlnm.Print_Area" localSheetId="2">'Válce200'!$A$1:$H$61</definedName>
  </definedNames>
  <calcPr fullCalcOnLoad="1"/>
</workbook>
</file>

<file path=xl/sharedStrings.xml><?xml version="1.0" encoding="utf-8"?>
<sst xmlns="http://schemas.openxmlformats.org/spreadsheetml/2006/main" count="336" uniqueCount="131">
  <si>
    <t>cena</t>
  </si>
  <si>
    <t>CELKEM bez DPH</t>
  </si>
  <si>
    <t xml:space="preserve">výměra </t>
  </si>
  <si>
    <t>.-technologické práce na stavbě:</t>
  </si>
  <si>
    <t>.-ostatní:</t>
  </si>
  <si>
    <t>.-demontáže:</t>
  </si>
  <si>
    <t>.-montáže:</t>
  </si>
  <si>
    <t>.-materiál, výroba:</t>
  </si>
  <si>
    <t xml:space="preserve"> </t>
  </si>
  <si>
    <t>.-dvojčinný hydraulický válec 200/80:</t>
  </si>
  <si>
    <t xml:space="preserve">.-revizní práce (demontáže, montáže v závodě zhotovitele) </t>
  </si>
  <si>
    <t>Popis</t>
  </si>
  <si>
    <t>Cena za jednotku</t>
  </si>
  <si>
    <t>Cena celkem</t>
  </si>
  <si>
    <t>hodiny</t>
  </si>
  <si>
    <t>.-spotřební materiál (plyny, elektrody, vrtáky, brusivo, ...)</t>
  </si>
  <si>
    <t>.-přímočarých hydromotorů</t>
  </si>
  <si>
    <t>(Kč)</t>
  </si>
  <si>
    <t>celkem na 1kpl. dvojčinného hydraul. válce 200/80</t>
  </si>
  <si>
    <t>.-demontáže, bourání:</t>
  </si>
  <si>
    <t>.-stávajících agregátů</t>
  </si>
  <si>
    <t>.-montáž hydraulických agregátů</t>
  </si>
  <si>
    <t xml:space="preserve">.-cementová zálivka </t>
  </si>
  <si>
    <t>Dílčí název</t>
  </si>
  <si>
    <t xml:space="preserve">          Cena za jednotku</t>
  </si>
  <si>
    <t>počet ks</t>
  </si>
  <si>
    <t>celkem</t>
  </si>
  <si>
    <t>.-likvidace starých olejových náplní včetně manipulace</t>
  </si>
  <si>
    <t>celkem ostatní</t>
  </si>
  <si>
    <t>akce:</t>
  </si>
  <si>
    <t>.-dvojčinný hydraulický válec 200/125:</t>
  </si>
  <si>
    <t>celkem na 1kpl. dvojčinného hydraul. válce 200/125</t>
  </si>
  <si>
    <t>ks</t>
  </si>
  <si>
    <t>m</t>
  </si>
  <si>
    <t>.-bourání betonu pro hydraulické vedení</t>
  </si>
  <si>
    <t>.-žlaby U180 včetně úpravy a materiálu</t>
  </si>
  <si>
    <t>.-havarijní a povodňový plán</t>
  </si>
  <si>
    <t>VD Dolní Beřkovice, rekonstrukce hydraulického systému</t>
  </si>
  <si>
    <t>Č.akce:</t>
  </si>
  <si>
    <t>Rekapitulace</t>
  </si>
  <si>
    <t>č.pol.</t>
  </si>
  <si>
    <t>Rekonstrukce hydaulických agregátů včetně hydraulického</t>
  </si>
  <si>
    <t xml:space="preserve">  vedení k hydromotorům (výměnou)</t>
  </si>
  <si>
    <t>Úpravy ASŘ PK při rekonstrukci hydraulického systému PK</t>
  </si>
  <si>
    <t>Stavební úpravy při rekonstrukci hydraulického systému PK</t>
  </si>
  <si>
    <t>Rekonstrukce hydromotorů D200/80 (obtoky MPK)</t>
  </si>
  <si>
    <t>Rekonstrukce hydromotorů D200/125 (dolní ohlaví VPK)</t>
  </si>
  <si>
    <t>Položkový soupis prací - rekonstrukce hydrulických agregátů a hydraulického vedení</t>
  </si>
  <si>
    <t>Úpravy elektroinstalace</t>
  </si>
  <si>
    <t>Úpravy ASŘ</t>
  </si>
  <si>
    <t>Stavební úpravy</t>
  </si>
  <si>
    <t>Položkový soupis prací - rekonstrukce hydromotorů</t>
  </si>
  <si>
    <t>.- nové a vyměňované prvky v rozvaděčích PK</t>
  </si>
  <si>
    <t>.- dokumentace skut.provedení</t>
  </si>
  <si>
    <t>.- výchozí revize elektrozařízení (MPK, VPK)</t>
  </si>
  <si>
    <t>.- spotřební materiál (pásky, spoj.mat., svorky,….)</t>
  </si>
  <si>
    <t>.- montáž kabelů pro temperování agregátů</t>
  </si>
  <si>
    <t>.- úpravy a montáže v rozvaděčích velínu PK</t>
  </si>
  <si>
    <t>.- odpojení stávajících zařízení (agregátů)</t>
  </si>
  <si>
    <t>celk.úpravy elektroinstalace PK</t>
  </si>
  <si>
    <t>jednotky</t>
  </si>
  <si>
    <t>díly</t>
  </si>
  <si>
    <t>[ks]</t>
  </si>
  <si>
    <t>%</t>
  </si>
  <si>
    <t>kpl</t>
  </si>
  <si>
    <t>hod</t>
  </si>
  <si>
    <t>.- připojení nových agregátů na zdroj EE</t>
  </si>
  <si>
    <t>.- projektová dokumentace úpravy elektroinstalace</t>
  </si>
  <si>
    <t>.- kabely pro úpravy kabelových rozvodů</t>
  </si>
  <si>
    <r>
      <t xml:space="preserve">.- přesuny materiálu a techniky (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1-7)</t>
    </r>
  </si>
  <si>
    <t>celk.úpravy ASŘ</t>
  </si>
  <si>
    <t>.- úpravy SW pro nahrazovaná a nově připojená zařízení</t>
  </si>
  <si>
    <t>.- připojení pohonů do ASŘ, úvodní nastavení, kalibrace</t>
  </si>
  <si>
    <t>.- projektová dokumentace úpravy ASŘ</t>
  </si>
  <si>
    <t>DPH 21%</t>
  </si>
  <si>
    <t>.- odpojení stávajících zařízení od ASŘ (5 fází)</t>
  </si>
  <si>
    <t>.- montáž žlabů pro hydraulická vedení U180</t>
  </si>
  <si>
    <t>.- řezání betonového povrchu hl.50-100 mm</t>
  </si>
  <si>
    <t>celkkem stavební úpravy PK</t>
  </si>
  <si>
    <t>.-likvidace odpadu (sutě)</t>
  </si>
  <si>
    <t>.-montáže, úpravy:</t>
  </si>
  <si>
    <r>
      <t xml:space="preserve">.-přesuny materiálu a techniky (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1-8)</t>
    </r>
  </si>
  <si>
    <r>
      <t xml:space="preserve">.-příprava staveniště ( </t>
    </r>
    <r>
      <rPr>
        <sz val="10"/>
        <rFont val="Symbol"/>
        <family val="1"/>
      </rPr>
      <t xml:space="preserve">S </t>
    </r>
    <r>
      <rPr>
        <sz val="10"/>
        <rFont val="Arial CE"/>
        <family val="0"/>
      </rPr>
      <t>1-8)</t>
    </r>
  </si>
  <si>
    <t>kg</t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</si>
  <si>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</si>
  <si>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2</t>
    </r>
  </si>
  <si>
    <t>celkem rekonstrukce hydr.agregátů a hydr.vedení</t>
  </si>
  <si>
    <t xml:space="preserve">.-montáž hydraulického vedení  </t>
  </si>
  <si>
    <t xml:space="preserve">.-hydraulický agregát + olejová náplň </t>
  </si>
  <si>
    <t xml:space="preserve">.-revizní práce (provedení zkoušky zař. - tlak.) </t>
  </si>
  <si>
    <t xml:space="preserve">.-úpravy kotevních ok vzpěrných vrat (2 ks, vložky) </t>
  </si>
  <si>
    <t>.-kotevních ok válců vzpěrných vrat</t>
  </si>
  <si>
    <t xml:space="preserve">.-kotevních ok válců </t>
  </si>
  <si>
    <t>CELKEM s DPH 21%</t>
  </si>
  <si>
    <r>
      <t xml:space="preserve">.-přesuny materiálu a techniky (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1.-10.)</t>
    </r>
  </si>
  <si>
    <r>
      <t xml:space="preserve">.-příprava staveniště ( </t>
    </r>
    <r>
      <rPr>
        <sz val="10"/>
        <rFont val="Symbol"/>
        <family val="1"/>
      </rPr>
      <t xml:space="preserve">S </t>
    </r>
    <r>
      <rPr>
        <sz val="10"/>
        <rFont val="Arial CE"/>
        <family val="2"/>
      </rPr>
      <t>1.-10.)</t>
    </r>
  </si>
  <si>
    <r>
      <t xml:space="preserve">.-manipulace, jeřáby ( 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1.-10.)</t>
    </r>
  </si>
  <si>
    <t>.-realizační projektová dokumentace</t>
  </si>
  <si>
    <t>.-přípravky, pomůcky</t>
  </si>
  <si>
    <t>.-povrchová ochrana (C4,H - ČSN EN ISO 12944)</t>
  </si>
  <si>
    <t>.-nová těsnící sada válce D200/125</t>
  </si>
  <si>
    <t>.-spojovací materiál (nerezový)</t>
  </si>
  <si>
    <t>.-realizační projektová dokumentace (4 hydromotory)</t>
  </si>
  <si>
    <t>.-dokumentace skutečného provedení prací (4 hydromotory)</t>
  </si>
  <si>
    <t>.-vložky do kotevních ok vzpěrných vrat (S355)</t>
  </si>
  <si>
    <t>.-nová těsnící sada válce D200/80</t>
  </si>
  <si>
    <r>
      <t xml:space="preserve">.-přesuny materiálu a techniky (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18.-27.)</t>
    </r>
  </si>
  <si>
    <r>
      <t xml:space="preserve">.-příprava staveniště ( </t>
    </r>
    <r>
      <rPr>
        <sz val="10"/>
        <rFont val="Symbol"/>
        <family val="1"/>
      </rPr>
      <t xml:space="preserve">S </t>
    </r>
    <r>
      <rPr>
        <sz val="10"/>
        <rFont val="Arial CE"/>
        <family val="2"/>
      </rPr>
      <t>18.-27.)</t>
    </r>
  </si>
  <si>
    <r>
      <t xml:space="preserve">.-manipulace, jeřáby ( 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18.-27.)</t>
    </r>
  </si>
  <si>
    <t xml:space="preserve">CELKEM </t>
  </si>
  <si>
    <t xml:space="preserve">.-dokumentace skutečného provedení prací </t>
  </si>
  <si>
    <t>l</t>
  </si>
  <si>
    <r>
      <t xml:space="preserve">.-přesuny materiálu a techniky (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1-9)</t>
    </r>
  </si>
  <si>
    <r>
      <t xml:space="preserve">.-příprava staveniště ( </t>
    </r>
    <r>
      <rPr>
        <sz val="10"/>
        <rFont val="Symbol"/>
        <family val="1"/>
      </rPr>
      <t xml:space="preserve">S </t>
    </r>
    <r>
      <rPr>
        <sz val="10"/>
        <rFont val="Arial CE"/>
        <family val="2"/>
      </rPr>
      <t>1-9)</t>
    </r>
  </si>
  <si>
    <r>
      <t xml:space="preserve">.-manipulace, jeřáby ( 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1-9)</t>
    </r>
  </si>
  <si>
    <r>
      <t>.-povrchová ochrana (C4,H - ČSN EN ISO 12944)
  - stojany s kryty - 4x11+2x8 m</t>
    </r>
    <r>
      <rPr>
        <vertAlign val="superscript"/>
        <sz val="10"/>
        <rFont val="Arial CE"/>
        <family val="2"/>
      </rPr>
      <t>2</t>
    </r>
  </si>
  <si>
    <t>.-protiúkapový koberec (na stojany pod agregáty)</t>
  </si>
  <si>
    <t>.-hydraulické vedení tlak.oleje  
   - trubky, hadice, spojky, armatury, úchytky, šroubení,…</t>
  </si>
  <si>
    <t>.-stojany agregátů (4x dvojitý, 2x jednoduchý s krytem )</t>
  </si>
  <si>
    <t>CELKEM</t>
  </si>
  <si>
    <t>.-poklopy žlabů U180</t>
  </si>
  <si>
    <t>.-povrchová ochrana OK žlabů a poklopů
  (C4,H - ČSN EN ISO 12944)</t>
  </si>
  <si>
    <t>.- úpravy poklopů a výklenků pro vstup hydr.potrubí</t>
  </si>
  <si>
    <t>E.7.Soupis prací a dodávek</t>
  </si>
  <si>
    <t>E.7.1.</t>
  </si>
  <si>
    <t>E.7.2.</t>
  </si>
  <si>
    <t>E.7.3.</t>
  </si>
  <si>
    <t>E.7.4.</t>
  </si>
  <si>
    <t>E.7.5.</t>
  </si>
  <si>
    <t>E.7.6.</t>
  </si>
  <si>
    <t>Úpravy na elektroinstalaci PK v rámci rekonstrukce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</si>
</sst>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\p\r\a\c"/>
    <numFmt numFmtId="169" formatCode="#,##0\ &quot;Kč&quot;"/>
    <numFmt numFmtId="170" formatCode="#,##0\ _K_č"/>
    <numFmt numFmtId="171" formatCode="0.E+00"/>
    <numFmt numFmtId="172" formatCode="000\ 00"/>
    <numFmt numFmtId="173" formatCode="_-* #,##0.0\ _K_č_-;\-* #,##0.0\ _K_č_-;_-* &quot;-&quot;?\ _K_č_-;_-@_-"/>
    <numFmt numFmtId="174" formatCode="#,##0_ ;\-#,##0\ "/>
    <numFmt numFmtId="175" formatCode="0.0"/>
    <numFmt numFmtId="176" formatCode="#,##0.0\ &quot;Kč&quot;"/>
    <numFmt numFmtId="177" formatCode="0.0%"/>
    <numFmt numFmtId="178" formatCode="#,###"/>
    <numFmt numFmtId="179" formatCode="#"/>
    <numFmt numFmtId="180" formatCode="#,##0.0"/>
    <numFmt numFmtId="181" formatCode="#,###.0"/>
    <numFmt numFmtId="182" formatCode="_-* #,##0\ _K_č_-;\-* #,##0\ _K_č_-;_-* &quot;-&quot;??\ _K_č_-;_-@_-"/>
    <numFmt numFmtId="183" formatCode="#.0"/>
    <numFmt numFmtId="184" formatCode="&quot;1.&quot;0"/>
    <numFmt numFmtId="185" formatCode="&quot;2.&quot;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2"/>
    </font>
    <font>
      <b/>
      <i/>
      <sz val="16"/>
      <name val="Arial CE"/>
      <family val="2"/>
    </font>
    <font>
      <b/>
      <sz val="12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Symbol"/>
      <family val="1"/>
    </font>
    <font>
      <sz val="10"/>
      <name val="Arial"/>
      <family val="2"/>
    </font>
    <font>
      <b/>
      <sz val="8"/>
      <color indexed="8"/>
      <name val="Arial CE"/>
      <family val="2"/>
    </font>
    <font>
      <sz val="10"/>
      <name val="Helv"/>
      <family val="0"/>
    </font>
    <font>
      <b/>
      <i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0" fillId="0" borderId="6">
      <alignment horizontal="justify" vertical="center" wrapText="1"/>
      <protection locked="0"/>
    </xf>
    <xf numFmtId="0" fontId="5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1" xfId="0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vertical="top" wrapText="1"/>
    </xf>
    <xf numFmtId="49" fontId="0" fillId="0" borderId="18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69" fontId="6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2" fontId="0" fillId="0" borderId="22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top" wrapText="1"/>
    </xf>
    <xf numFmtId="169" fontId="6" fillId="0" borderId="24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43" fontId="11" fillId="0" borderId="26" xfId="0" applyNumberFormat="1" applyFont="1" applyFill="1" applyBorder="1" applyAlignment="1">
      <alignment/>
    </xf>
    <xf numFmtId="169" fontId="11" fillId="0" borderId="26" xfId="0" applyNumberFormat="1" applyFont="1" applyFill="1" applyBorder="1" applyAlignment="1">
      <alignment/>
    </xf>
    <xf numFmtId="169" fontId="0" fillId="0" borderId="2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169" fontId="0" fillId="0" borderId="2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43" fontId="0" fillId="0" borderId="18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49" fontId="6" fillId="0" borderId="18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18" fillId="0" borderId="28" xfId="0" applyFont="1" applyFill="1" applyBorder="1" applyAlignment="1">
      <alignment/>
    </xf>
    <xf numFmtId="0" fontId="0" fillId="0" borderId="17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43" fontId="0" fillId="0" borderId="11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9" fontId="0" fillId="0" borderId="30" xfId="0" applyNumberFormat="1" applyFont="1" applyFill="1" applyBorder="1" applyAlignment="1">
      <alignment/>
    </xf>
    <xf numFmtId="43" fontId="0" fillId="0" borderId="12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top" wrapText="1"/>
    </xf>
    <xf numFmtId="43" fontId="11" fillId="0" borderId="26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vertical="top" wrapText="1"/>
    </xf>
    <xf numFmtId="43" fontId="0" fillId="0" borderId="2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vertical="top" wrapText="1"/>
    </xf>
    <xf numFmtId="0" fontId="11" fillId="2" borderId="33" xfId="0" applyFont="1" applyFill="1" applyBorder="1" applyAlignment="1">
      <alignment/>
    </xf>
    <xf numFmtId="0" fontId="11" fillId="2" borderId="33" xfId="0" applyFont="1" applyFill="1" applyBorder="1" applyAlignment="1">
      <alignment horizontal="center"/>
    </xf>
    <xf numFmtId="169" fontId="11" fillId="2" borderId="33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169" fontId="0" fillId="0" borderId="35" xfId="0" applyNumberFormat="1" applyFont="1" applyFill="1" applyBorder="1" applyAlignment="1">
      <alignment horizontal="right" vertical="center"/>
    </xf>
    <xf numFmtId="169" fontId="0" fillId="0" borderId="3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 wrapText="1"/>
    </xf>
    <xf numFmtId="43" fontId="0" fillId="0" borderId="11" xfId="0" applyNumberFormat="1" applyFont="1" applyFill="1" applyBorder="1" applyAlignment="1">
      <alignment horizontal="center" vertical="center"/>
    </xf>
    <xf numFmtId="42" fontId="0" fillId="0" borderId="27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169" fontId="0" fillId="0" borderId="37" xfId="0" applyNumberFormat="1" applyFont="1" applyFill="1" applyBorder="1" applyAlignment="1">
      <alignment horizontal="right" vertical="center"/>
    </xf>
    <xf numFmtId="169" fontId="0" fillId="0" borderId="38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/>
    </xf>
    <xf numFmtId="43" fontId="11" fillId="0" borderId="26" xfId="0" applyNumberFormat="1" applyFont="1" applyFill="1" applyBorder="1" applyAlignment="1">
      <alignment vertical="center"/>
    </xf>
    <xf numFmtId="169" fontId="11" fillId="0" borderId="26" xfId="0" applyNumberFormat="1" applyFont="1" applyFill="1" applyBorder="1" applyAlignment="1">
      <alignment vertical="center"/>
    </xf>
    <xf numFmtId="169" fontId="6" fillId="0" borderId="20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169" fontId="0" fillId="0" borderId="27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43" fontId="0" fillId="0" borderId="11" xfId="0" applyNumberFormat="1" applyFont="1" applyFill="1" applyBorder="1" applyAlignment="1">
      <alignment vertical="center"/>
    </xf>
    <xf numFmtId="9" fontId="0" fillId="0" borderId="11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6" fillId="0" borderId="24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169" fontId="11" fillId="2" borderId="26" xfId="0" applyNumberFormat="1" applyFont="1" applyFill="1" applyBorder="1" applyAlignment="1">
      <alignment vertical="center"/>
    </xf>
    <xf numFmtId="169" fontId="6" fillId="2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169" fontId="0" fillId="33" borderId="35" xfId="0" applyNumberFormat="1" applyFont="1" applyFill="1" applyBorder="1" applyAlignment="1">
      <alignment horizontal="right" vertical="center"/>
    </xf>
    <xf numFmtId="169" fontId="0" fillId="0" borderId="36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169" fontId="0" fillId="33" borderId="11" xfId="0" applyNumberFormat="1" applyFont="1" applyFill="1" applyBorder="1" applyAlignment="1">
      <alignment horizontal="right" vertical="center"/>
    </xf>
    <xf numFmtId="169" fontId="0" fillId="0" borderId="27" xfId="0" applyNumberFormat="1" applyFont="1" applyBorder="1" applyAlignment="1">
      <alignment vertical="center"/>
    </xf>
    <xf numFmtId="49" fontId="6" fillId="0" borderId="44" xfId="0" applyNumberFormat="1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vertical="center" wrapText="1"/>
    </xf>
    <xf numFmtId="43" fontId="11" fillId="0" borderId="12" xfId="0" applyNumberFormat="1" applyFont="1" applyBorder="1" applyAlignment="1">
      <alignment horizontal="center" vertical="center"/>
    </xf>
    <xf numFmtId="43" fontId="11" fillId="0" borderId="18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6" fillId="2" borderId="39" xfId="0" applyFont="1" applyFill="1" applyBorder="1" applyAlignment="1">
      <alignment vertical="center" wrapText="1"/>
    </xf>
    <xf numFmtId="43" fontId="11" fillId="2" borderId="26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43" fontId="11" fillId="33" borderId="0" xfId="0" applyNumberFormat="1" applyFont="1" applyFill="1" applyBorder="1" applyAlignment="1">
      <alignment vertical="center"/>
    </xf>
    <xf numFmtId="169" fontId="11" fillId="33" borderId="0" xfId="0" applyNumberFormat="1" applyFont="1" applyFill="1" applyBorder="1" applyAlignment="1">
      <alignment vertical="center"/>
    </xf>
    <xf numFmtId="169" fontId="6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169" fontId="6" fillId="0" borderId="27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/>
    </xf>
    <xf numFmtId="43" fontId="11" fillId="0" borderId="37" xfId="0" applyNumberFormat="1" applyFont="1" applyBorder="1" applyAlignment="1">
      <alignment vertical="center"/>
    </xf>
    <xf numFmtId="169" fontId="11" fillId="0" borderId="37" xfId="0" applyNumberFormat="1" applyFont="1" applyBorder="1" applyAlignment="1">
      <alignment vertical="center"/>
    </xf>
    <xf numFmtId="169" fontId="6" fillId="0" borderId="38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47" xfId="0" applyNumberFormat="1" applyFont="1" applyFill="1" applyBorder="1" applyAlignment="1">
      <alignment vertical="center" wrapText="1"/>
    </xf>
    <xf numFmtId="42" fontId="0" fillId="0" borderId="38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169" fontId="0" fillId="0" borderId="26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169" fontId="0" fillId="0" borderId="49" xfId="0" applyNumberFormat="1" applyFont="1" applyFill="1" applyBorder="1" applyAlignment="1">
      <alignment horizontal="right" vertical="center"/>
    </xf>
    <xf numFmtId="42" fontId="0" fillId="0" borderId="5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169" fontId="0" fillId="0" borderId="51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69" fontId="0" fillId="0" borderId="33" xfId="0" applyNumberFormat="1" applyFont="1" applyFill="1" applyBorder="1" applyAlignment="1">
      <alignment vertical="center"/>
    </xf>
    <xf numFmtId="169" fontId="12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9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10" fontId="0" fillId="0" borderId="26" xfId="0" applyNumberFormat="1" applyFont="1" applyFill="1" applyBorder="1" applyAlignment="1">
      <alignment horizontal="center" vertical="center"/>
    </xf>
    <xf numFmtId="169" fontId="12" fillId="0" borderId="20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28" xfId="0" applyFont="1" applyFill="1" applyBorder="1" applyAlignment="1">
      <alignment/>
    </xf>
    <xf numFmtId="169" fontId="6" fillId="2" borderId="16" xfId="0" applyNumberFormat="1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 wrapText="1"/>
    </xf>
    <xf numFmtId="43" fontId="0" fillId="0" borderId="1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43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9" fontId="0" fillId="0" borderId="26" xfId="0" applyNumberFormat="1" applyFont="1" applyFill="1" applyBorder="1" applyAlignment="1">
      <alignment vertical="center"/>
    </xf>
    <xf numFmtId="169" fontId="0" fillId="0" borderId="20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43" fontId="0" fillId="0" borderId="21" xfId="0" applyNumberFormat="1" applyFont="1" applyFill="1" applyBorder="1" applyAlignment="1">
      <alignment horizontal="center" vertical="center"/>
    </xf>
    <xf numFmtId="43" fontId="0" fillId="0" borderId="40" xfId="0" applyNumberFormat="1" applyFont="1" applyFill="1" applyBorder="1" applyAlignment="1">
      <alignment horizontal="center" vertical="center"/>
    </xf>
    <xf numFmtId="169" fontId="0" fillId="0" borderId="53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vertical="center"/>
    </xf>
    <xf numFmtId="9" fontId="0" fillId="0" borderId="11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33" xfId="0" applyFont="1" applyFill="1" applyBorder="1" applyAlignment="1">
      <alignment horizontal="center" vertical="center"/>
    </xf>
    <xf numFmtId="169" fontId="11" fillId="2" borderId="3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/>
    </xf>
    <xf numFmtId="169" fontId="6" fillId="2" borderId="1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42" fontId="0" fillId="0" borderId="12" xfId="0" applyNumberFormat="1" applyFont="1" applyFill="1" applyBorder="1" applyAlignment="1">
      <alignment vertical="center"/>
    </xf>
    <xf numFmtId="42" fontId="0" fillId="0" borderId="12" xfId="0" applyNumberFormat="1" applyFont="1" applyFill="1" applyBorder="1" applyAlignment="1">
      <alignment/>
    </xf>
    <xf numFmtId="42" fontId="0" fillId="0" borderId="11" xfId="0" applyNumberFormat="1" applyFont="1" applyFill="1" applyBorder="1" applyAlignment="1">
      <alignment horizontal="right"/>
    </xf>
    <xf numFmtId="42" fontId="0" fillId="0" borderId="18" xfId="0" applyNumberFormat="1" applyFont="1" applyFill="1" applyBorder="1" applyAlignment="1">
      <alignment/>
    </xf>
    <xf numFmtId="169" fontId="0" fillId="0" borderId="54" xfId="0" applyNumberFormat="1" applyFont="1" applyFill="1" applyBorder="1" applyAlignment="1">
      <alignment/>
    </xf>
    <xf numFmtId="42" fontId="0" fillId="0" borderId="53" xfId="0" applyNumberFormat="1" applyFont="1" applyFill="1" applyBorder="1" applyAlignment="1">
      <alignment/>
    </xf>
    <xf numFmtId="42" fontId="0" fillId="0" borderId="25" xfId="0" applyNumberFormat="1" applyFont="1" applyFill="1" applyBorder="1" applyAlignment="1">
      <alignment/>
    </xf>
    <xf numFmtId="42" fontId="0" fillId="0" borderId="11" xfId="0" applyNumberFormat="1" applyFont="1" applyFill="1" applyBorder="1" applyAlignment="1">
      <alignment vertical="center"/>
    </xf>
    <xf numFmtId="42" fontId="0" fillId="0" borderId="11" xfId="0" applyNumberFormat="1" applyFont="1" applyFill="1" applyBorder="1" applyAlignment="1">
      <alignment horizontal="right" vertical="center"/>
    </xf>
    <xf numFmtId="42" fontId="0" fillId="33" borderId="11" xfId="0" applyNumberFormat="1" applyFont="1" applyFill="1" applyBorder="1" applyAlignment="1">
      <alignment horizontal="right" vertical="center"/>
    </xf>
    <xf numFmtId="174" fontId="0" fillId="0" borderId="36" xfId="0" applyNumberFormat="1" applyFont="1" applyFill="1" applyBorder="1" applyAlignment="1">
      <alignment vertical="center"/>
    </xf>
    <xf numFmtId="174" fontId="0" fillId="0" borderId="27" xfId="0" applyNumberFormat="1" applyFont="1" applyFill="1" applyBorder="1" applyAlignment="1">
      <alignment vertical="center"/>
    </xf>
    <xf numFmtId="174" fontId="0" fillId="0" borderId="55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pis polozk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.625" style="232" customWidth="1"/>
    <col min="2" max="2" width="12.75390625" style="232" bestFit="1" customWidth="1"/>
    <col min="3" max="7" width="9.125" style="232" customWidth="1"/>
    <col min="8" max="8" width="10.625" style="232" customWidth="1"/>
    <col min="9" max="9" width="11.875" style="232" customWidth="1"/>
    <col min="10" max="16384" width="9.125" style="232" customWidth="1"/>
  </cols>
  <sheetData>
    <row r="1" ht="23.25">
      <c r="A1" s="278" t="s">
        <v>123</v>
      </c>
    </row>
    <row r="2" ht="20.25">
      <c r="A2" s="194"/>
    </row>
    <row r="3" spans="1:2" s="81" customFormat="1" ht="12.75">
      <c r="A3" s="230" t="s">
        <v>38</v>
      </c>
      <c r="B3" s="24" t="s">
        <v>8</v>
      </c>
    </row>
    <row r="4" spans="1:3" s="81" customFormat="1" ht="18">
      <c r="A4" s="193" t="s">
        <v>29</v>
      </c>
      <c r="B4" s="276" t="s">
        <v>37</v>
      </c>
      <c r="C4" s="24"/>
    </row>
    <row r="6" spans="1:2" ht="15">
      <c r="A6" s="231" t="s">
        <v>124</v>
      </c>
      <c r="B6" s="231" t="s">
        <v>39</v>
      </c>
    </row>
    <row r="7" spans="1:2" ht="15">
      <c r="A7" s="231" t="s">
        <v>125</v>
      </c>
      <c r="B7" s="231" t="s">
        <v>51</v>
      </c>
    </row>
    <row r="8" spans="1:2" ht="15">
      <c r="A8" s="231" t="s">
        <v>126</v>
      </c>
      <c r="B8" s="231" t="s">
        <v>47</v>
      </c>
    </row>
    <row r="9" spans="1:2" ht="15">
      <c r="A9" s="231" t="s">
        <v>127</v>
      </c>
      <c r="B9" s="231" t="s">
        <v>48</v>
      </c>
    </row>
    <row r="10" spans="1:2" ht="15">
      <c r="A10" s="231" t="s">
        <v>128</v>
      </c>
      <c r="B10" s="231" t="s">
        <v>49</v>
      </c>
    </row>
    <row r="11" spans="1:2" ht="15">
      <c r="A11" s="231" t="s">
        <v>129</v>
      </c>
      <c r="B11" s="231" t="s">
        <v>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6.875" style="81" customWidth="1"/>
    <col min="2" max="2" width="50.875" style="81" customWidth="1"/>
    <col min="3" max="3" width="8.375" style="24" customWidth="1"/>
    <col min="4" max="4" width="15.25390625" style="81" customWidth="1"/>
    <col min="5" max="5" width="17.25390625" style="81" customWidth="1"/>
    <col min="6" max="16384" width="9.125" style="81" customWidth="1"/>
  </cols>
  <sheetData>
    <row r="1" spans="1:3" s="196" customFormat="1" ht="20.25">
      <c r="A1" s="193" t="s">
        <v>29</v>
      </c>
      <c r="B1" s="193" t="str">
        <f>Titul!B4</f>
        <v>VD Dolní Beřkovice, rekonstrukce hydraulického systému</v>
      </c>
      <c r="C1" s="195"/>
    </row>
    <row r="2" ht="12.75">
      <c r="A2" s="81" t="str">
        <f>Titul!A3</f>
        <v>Č.akce:</v>
      </c>
    </row>
    <row r="3" ht="20.25">
      <c r="A3" s="197" t="s">
        <v>8</v>
      </c>
    </row>
    <row r="4" spans="1:2" ht="18">
      <c r="A4" s="198" t="str">
        <f>Titul!A6</f>
        <v>E.7.1.</v>
      </c>
      <c r="B4" s="198" t="str">
        <f>Titul!B6</f>
        <v>Rekapitulace</v>
      </c>
    </row>
    <row r="5" ht="13.5" thickBot="1"/>
    <row r="6" spans="1:5" ht="13.5" thickBot="1">
      <c r="A6" s="83" t="s">
        <v>40</v>
      </c>
      <c r="B6" s="84" t="s">
        <v>23</v>
      </c>
      <c r="C6" s="199" t="s">
        <v>24</v>
      </c>
      <c r="D6" s="86"/>
      <c r="E6" s="29" t="s">
        <v>13</v>
      </c>
    </row>
    <row r="7" spans="1:5" ht="13.5" thickBot="1">
      <c r="A7" s="91"/>
      <c r="B7" s="92"/>
      <c r="C7" s="200" t="s">
        <v>25</v>
      </c>
      <c r="D7" s="200" t="s">
        <v>0</v>
      </c>
      <c r="E7" s="94"/>
    </row>
    <row r="8" spans="1:5" ht="12.75" customHeight="1">
      <c r="A8" s="29">
        <v>1</v>
      </c>
      <c r="B8" s="201" t="s">
        <v>45</v>
      </c>
      <c r="C8" s="96">
        <v>4</v>
      </c>
      <c r="D8" s="98">
        <f>Válce200!H61</f>
        <v>0</v>
      </c>
      <c r="E8" s="289">
        <f>C8*D8</f>
        <v>0</v>
      </c>
    </row>
    <row r="9" spans="1:5" ht="12.75" customHeight="1">
      <c r="A9" s="90">
        <v>2</v>
      </c>
      <c r="B9" s="202" t="s">
        <v>46</v>
      </c>
      <c r="C9" s="3">
        <v>4</v>
      </c>
      <c r="D9" s="102">
        <f>Válce200!H33</f>
        <v>0</v>
      </c>
      <c r="E9" s="290">
        <f>C9*D9</f>
        <v>0</v>
      </c>
    </row>
    <row r="10" spans="1:5" ht="13.5" thickBot="1">
      <c r="A10" s="90" t="s">
        <v>8</v>
      </c>
      <c r="B10" s="203"/>
      <c r="C10" s="110"/>
      <c r="D10" s="112"/>
      <c r="E10" s="204"/>
    </row>
    <row r="11" spans="1:5" ht="13.5" thickBot="1">
      <c r="A11" s="90" t="s">
        <v>8</v>
      </c>
      <c r="B11" s="205" t="s">
        <v>26</v>
      </c>
      <c r="C11" s="206"/>
      <c r="D11" s="207"/>
      <c r="E11" s="118">
        <f>SUM(E8:E10)</f>
        <v>0</v>
      </c>
    </row>
    <row r="12" spans="1:5" ht="12.75">
      <c r="A12" s="90">
        <v>3</v>
      </c>
      <c r="B12" s="208" t="s">
        <v>41</v>
      </c>
      <c r="C12" s="96">
        <v>8</v>
      </c>
      <c r="D12" s="98">
        <f>E12/C12</f>
        <v>0</v>
      </c>
      <c r="E12" s="289">
        <f>HydrAgregaty!H36</f>
        <v>0</v>
      </c>
    </row>
    <row r="13" spans="1:5" ht="13.5" thickBot="1">
      <c r="A13" s="90" t="s">
        <v>8</v>
      </c>
      <c r="B13" s="209" t="s">
        <v>42</v>
      </c>
      <c r="C13" s="210"/>
      <c r="D13" s="211"/>
      <c r="E13" s="212"/>
    </row>
    <row r="14" spans="1:5" ht="13.5" thickBot="1">
      <c r="A14" s="90" t="s">
        <v>8</v>
      </c>
      <c r="B14" s="205" t="s">
        <v>26</v>
      </c>
      <c r="C14" s="206"/>
      <c r="D14" s="207"/>
      <c r="E14" s="118">
        <f>SUM(E12:E13)</f>
        <v>0</v>
      </c>
    </row>
    <row r="15" spans="1:5" ht="13.5" thickBot="1">
      <c r="A15" s="90">
        <v>4</v>
      </c>
      <c r="B15" s="213" t="s">
        <v>130</v>
      </c>
      <c r="C15" s="214">
        <v>1</v>
      </c>
      <c r="D15" s="215">
        <f>Elektro!H30</f>
        <v>0</v>
      </c>
      <c r="E15" s="291">
        <f>C15*D15</f>
        <v>0</v>
      </c>
    </row>
    <row r="16" spans="1:5" ht="13.5" thickBot="1">
      <c r="A16" s="90" t="s">
        <v>8</v>
      </c>
      <c r="B16" s="205" t="s">
        <v>26</v>
      </c>
      <c r="C16" s="206"/>
      <c r="D16" s="207"/>
      <c r="E16" s="118">
        <f>SUM(E15:E15)</f>
        <v>0</v>
      </c>
    </row>
    <row r="17" spans="1:5" ht="13.5" thickBot="1">
      <c r="A17" s="90">
        <v>5</v>
      </c>
      <c r="B17" s="213" t="s">
        <v>43</v>
      </c>
      <c r="C17" s="214">
        <v>1</v>
      </c>
      <c r="D17" s="215">
        <f>ASŘ!H15</f>
        <v>0</v>
      </c>
      <c r="E17" s="291">
        <f>C17*D17</f>
        <v>0</v>
      </c>
    </row>
    <row r="18" spans="1:5" ht="13.5" thickBot="1">
      <c r="A18" s="90" t="s">
        <v>8</v>
      </c>
      <c r="B18" s="205" t="s">
        <v>26</v>
      </c>
      <c r="C18" s="206"/>
      <c r="D18" s="207"/>
      <c r="E18" s="118">
        <f>SUM(E17:E17)</f>
        <v>0</v>
      </c>
    </row>
    <row r="19" spans="1:5" ht="13.5" thickBot="1">
      <c r="A19" s="31">
        <v>6</v>
      </c>
      <c r="B19" s="213" t="s">
        <v>44</v>
      </c>
      <c r="C19" s="214">
        <v>1</v>
      </c>
      <c r="D19" s="215">
        <f>StavUpr!H31</f>
        <v>0</v>
      </c>
      <c r="E19" s="291">
        <f>C19*D19</f>
        <v>0</v>
      </c>
    </row>
    <row r="20" spans="1:5" ht="13.5" thickBot="1">
      <c r="A20" s="216"/>
      <c r="B20" s="205" t="s">
        <v>26</v>
      </c>
      <c r="C20" s="206"/>
      <c r="D20" s="207"/>
      <c r="E20" s="118">
        <f>SUM(E19:E19)</f>
        <v>0</v>
      </c>
    </row>
    <row r="21" spans="1:5" ht="21" thickBot="1">
      <c r="A21" s="217" t="s">
        <v>1</v>
      </c>
      <c r="B21" s="218"/>
      <c r="C21" s="219"/>
      <c r="D21" s="220"/>
      <c r="E21" s="221">
        <f>E20+E18+E16+E14+E11</f>
        <v>0</v>
      </c>
    </row>
    <row r="22" spans="1:5" ht="12.75">
      <c r="A22" s="136"/>
      <c r="B22" s="222"/>
      <c r="C22" s="7"/>
      <c r="D22" s="128"/>
      <c r="E22" s="223"/>
    </row>
    <row r="23" spans="1:5" ht="13.5" thickBot="1">
      <c r="A23" s="224"/>
      <c r="B23" s="225"/>
      <c r="C23" s="7"/>
      <c r="D23" s="128"/>
      <c r="E23" s="128"/>
    </row>
    <row r="24" spans="1:5" ht="21" thickBot="1">
      <c r="A24" s="217" t="s">
        <v>74</v>
      </c>
      <c r="B24" s="218"/>
      <c r="C24" s="226">
        <v>0.21</v>
      </c>
      <c r="D24" s="207"/>
      <c r="E24" s="227">
        <f>E21*C24</f>
        <v>0</v>
      </c>
    </row>
    <row r="25" spans="1:5" ht="21" thickBot="1">
      <c r="A25" s="228" t="s">
        <v>93</v>
      </c>
      <c r="B25" s="229"/>
      <c r="C25" s="219"/>
      <c r="D25" s="220"/>
      <c r="E25" s="221">
        <f>E21+E24</f>
        <v>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G47" sqref="G47"/>
    </sheetView>
  </sheetViews>
  <sheetFormatPr defaultColWidth="9.00390625" defaultRowHeight="12.75"/>
  <cols>
    <col min="1" max="1" width="6.75390625" style="76" customWidth="1"/>
    <col min="2" max="2" width="54.75390625" style="76" customWidth="1"/>
    <col min="3" max="3" width="7.375" style="77" customWidth="1"/>
    <col min="4" max="4" width="12.75390625" style="78" customWidth="1"/>
    <col min="5" max="5" width="8.625" style="78" customWidth="1"/>
    <col min="6" max="6" width="8.375" style="77" customWidth="1"/>
    <col min="7" max="7" width="13.625" style="79" bestFit="1" customWidth="1"/>
    <col min="8" max="8" width="15.625" style="79" customWidth="1"/>
    <col min="9" max="16384" width="9.125" style="79" customWidth="1"/>
  </cols>
  <sheetData>
    <row r="1" ht="15.75">
      <c r="A1" s="277" t="str">
        <f>Titul!B4</f>
        <v>VD Dolní Beřkovice, rekonstrukce hydraulického systému</v>
      </c>
    </row>
    <row r="2" ht="20.25">
      <c r="A2" s="75"/>
    </row>
    <row r="3" spans="1:2" ht="18">
      <c r="A3" s="80" t="str">
        <f>Titul!A7</f>
        <v>E.7.2.</v>
      </c>
      <c r="B3" s="80" t="str">
        <f>Titul!B7</f>
        <v>Položkový soupis prací - rekonstrukce hydromotorů</v>
      </c>
    </row>
    <row r="4" ht="13.5" thickBot="1"/>
    <row r="5" spans="1:8" ht="13.5" thickBot="1">
      <c r="A5" s="139" t="s">
        <v>40</v>
      </c>
      <c r="B5" s="140" t="s">
        <v>11</v>
      </c>
      <c r="C5" s="26"/>
      <c r="D5" s="85" t="s">
        <v>12</v>
      </c>
      <c r="E5" s="85"/>
      <c r="F5" s="26"/>
      <c r="G5" s="86"/>
      <c r="H5" s="29" t="s">
        <v>13</v>
      </c>
    </row>
    <row r="6" spans="1:8" ht="12.75">
      <c r="A6" s="141"/>
      <c r="B6" s="142"/>
      <c r="C6" s="29" t="s">
        <v>14</v>
      </c>
      <c r="D6" s="89" t="s">
        <v>2</v>
      </c>
      <c r="E6" s="89" t="s">
        <v>60</v>
      </c>
      <c r="F6" s="29" t="s">
        <v>61</v>
      </c>
      <c r="G6" s="29" t="s">
        <v>0</v>
      </c>
      <c r="H6" s="90"/>
    </row>
    <row r="7" spans="1:8" ht="13.5" thickBot="1">
      <c r="A7" s="143"/>
      <c r="B7" s="144"/>
      <c r="C7" s="31"/>
      <c r="D7" s="93" t="s">
        <v>8</v>
      </c>
      <c r="E7" s="93"/>
      <c r="F7" s="31" t="s">
        <v>62</v>
      </c>
      <c r="G7" s="31" t="s">
        <v>17</v>
      </c>
      <c r="H7" s="94"/>
    </row>
    <row r="8" spans="1:8" ht="12.75">
      <c r="A8" s="145" t="s">
        <v>8</v>
      </c>
      <c r="B8" s="146" t="s">
        <v>30</v>
      </c>
      <c r="C8" s="147"/>
      <c r="D8" s="148"/>
      <c r="E8" s="148"/>
      <c r="F8" s="96"/>
      <c r="G8" s="149"/>
      <c r="H8" s="150"/>
    </row>
    <row r="9" spans="1:8" ht="12.75">
      <c r="A9" s="151"/>
      <c r="B9" s="152" t="s">
        <v>3</v>
      </c>
      <c r="C9" s="3"/>
      <c r="D9" s="153"/>
      <c r="E9" s="101"/>
      <c r="F9" s="3"/>
      <c r="G9" s="154"/>
      <c r="H9" s="155"/>
    </row>
    <row r="10" spans="1:8" ht="12.75">
      <c r="A10" s="151"/>
      <c r="B10" s="156" t="s">
        <v>5</v>
      </c>
      <c r="C10" s="3"/>
      <c r="D10" s="153"/>
      <c r="E10" s="101"/>
      <c r="F10" s="3"/>
      <c r="G10" s="154"/>
      <c r="H10" s="155"/>
    </row>
    <row r="11" spans="1:8" ht="12.75">
      <c r="A11" s="157">
        <v>1</v>
      </c>
      <c r="B11" s="158" t="s">
        <v>16</v>
      </c>
      <c r="C11" s="3">
        <v>9</v>
      </c>
      <c r="D11" s="159"/>
      <c r="E11" s="101" t="s">
        <v>65</v>
      </c>
      <c r="F11" s="3">
        <v>1</v>
      </c>
      <c r="G11" s="288">
        <v>0</v>
      </c>
      <c r="H11" s="155">
        <f>C11*G11*F11</f>
        <v>0</v>
      </c>
    </row>
    <row r="12" spans="1:8" ht="12.75">
      <c r="A12" s="157">
        <v>2</v>
      </c>
      <c r="B12" s="158" t="s">
        <v>92</v>
      </c>
      <c r="C12" s="3">
        <v>2</v>
      </c>
      <c r="D12" s="159"/>
      <c r="E12" s="101" t="s">
        <v>65</v>
      </c>
      <c r="F12" s="3">
        <v>1</v>
      </c>
      <c r="G12" s="288">
        <v>0</v>
      </c>
      <c r="H12" s="155">
        <f>C12*G12*F12</f>
        <v>0</v>
      </c>
    </row>
    <row r="13" spans="1:8" ht="12.75">
      <c r="A13" s="157"/>
      <c r="B13" s="156" t="s">
        <v>6</v>
      </c>
      <c r="C13" s="3"/>
      <c r="D13" s="160"/>
      <c r="E13" s="101"/>
      <c r="F13" s="3"/>
      <c r="G13" s="288"/>
      <c r="H13" s="155"/>
    </row>
    <row r="14" spans="1:8" ht="12.75">
      <c r="A14" s="157">
        <v>3</v>
      </c>
      <c r="B14" s="158" t="s">
        <v>16</v>
      </c>
      <c r="C14" s="3">
        <v>9</v>
      </c>
      <c r="D14" s="159"/>
      <c r="E14" s="101" t="s">
        <v>65</v>
      </c>
      <c r="F14" s="3">
        <v>1</v>
      </c>
      <c r="G14" s="288">
        <v>0</v>
      </c>
      <c r="H14" s="155">
        <f>C14*G14*F14</f>
        <v>0</v>
      </c>
    </row>
    <row r="15" spans="1:8" ht="12.75">
      <c r="A15" s="157">
        <v>4</v>
      </c>
      <c r="B15" s="158" t="s">
        <v>91</v>
      </c>
      <c r="C15" s="3">
        <v>2</v>
      </c>
      <c r="D15" s="159"/>
      <c r="E15" s="101" t="s">
        <v>65</v>
      </c>
      <c r="F15" s="3">
        <v>1</v>
      </c>
      <c r="G15" s="288">
        <v>0</v>
      </c>
      <c r="H15" s="155">
        <f>C15*G15*F15</f>
        <v>0</v>
      </c>
    </row>
    <row r="16" spans="1:8" ht="12.75">
      <c r="A16" s="157"/>
      <c r="B16" s="152" t="s">
        <v>7</v>
      </c>
      <c r="C16" s="3"/>
      <c r="D16" s="3"/>
      <c r="E16" s="101"/>
      <c r="F16" s="3"/>
      <c r="G16" s="288"/>
      <c r="H16" s="155"/>
    </row>
    <row r="17" spans="1:8" ht="12.75">
      <c r="A17" s="157">
        <v>5</v>
      </c>
      <c r="B17" s="158" t="s">
        <v>10</v>
      </c>
      <c r="C17" s="3">
        <v>24</v>
      </c>
      <c r="D17" s="3"/>
      <c r="E17" s="101" t="s">
        <v>65</v>
      </c>
      <c r="F17" s="3">
        <v>1</v>
      </c>
      <c r="G17" s="288">
        <v>0</v>
      </c>
      <c r="H17" s="155">
        <f>C17*G17*F17</f>
        <v>0</v>
      </c>
    </row>
    <row r="18" spans="1:8" ht="12.75">
      <c r="A18" s="157">
        <v>6</v>
      </c>
      <c r="B18" s="158" t="s">
        <v>100</v>
      </c>
      <c r="C18" s="3"/>
      <c r="D18" s="3"/>
      <c r="E18" s="101" t="s">
        <v>64</v>
      </c>
      <c r="F18" s="3">
        <v>1</v>
      </c>
      <c r="G18" s="288">
        <v>0</v>
      </c>
      <c r="H18" s="155">
        <f>F18*G18</f>
        <v>0</v>
      </c>
    </row>
    <row r="19" spans="1:8" ht="12.75">
      <c r="A19" s="157">
        <v>7</v>
      </c>
      <c r="B19" s="158" t="s">
        <v>90</v>
      </c>
      <c r="C19" s="3">
        <v>2</v>
      </c>
      <c r="D19" s="3"/>
      <c r="E19" s="101" t="s">
        <v>65</v>
      </c>
      <c r="F19" s="3">
        <v>1</v>
      </c>
      <c r="G19" s="288">
        <v>0</v>
      </c>
      <c r="H19" s="155">
        <f>C19*G19*F19</f>
        <v>0</v>
      </c>
    </row>
    <row r="20" spans="1:8" ht="12.75">
      <c r="A20" s="157">
        <v>8</v>
      </c>
      <c r="B20" s="161" t="s">
        <v>104</v>
      </c>
      <c r="C20" s="3"/>
      <c r="D20" s="3">
        <v>1</v>
      </c>
      <c r="E20" s="101" t="s">
        <v>83</v>
      </c>
      <c r="F20" s="3">
        <v>2</v>
      </c>
      <c r="G20" s="288">
        <v>0</v>
      </c>
      <c r="H20" s="155">
        <f>D20*F20*G20</f>
        <v>0</v>
      </c>
    </row>
    <row r="21" spans="1:8" ht="12.75">
      <c r="A21" s="162">
        <v>9</v>
      </c>
      <c r="B21" s="158" t="s">
        <v>101</v>
      </c>
      <c r="C21" s="3"/>
      <c r="D21" s="3"/>
      <c r="E21" s="101" t="s">
        <v>64</v>
      </c>
      <c r="F21" s="3">
        <v>1</v>
      </c>
      <c r="G21" s="288">
        <v>0</v>
      </c>
      <c r="H21" s="155">
        <f>F21*G21</f>
        <v>0</v>
      </c>
    </row>
    <row r="22" spans="1:8" ht="14.25">
      <c r="A22" s="162">
        <v>10</v>
      </c>
      <c r="B22" s="161" t="s">
        <v>99</v>
      </c>
      <c r="C22" s="3"/>
      <c r="D22" s="3">
        <v>3</v>
      </c>
      <c r="E22" s="101" t="s">
        <v>85</v>
      </c>
      <c r="F22" s="3">
        <v>1</v>
      </c>
      <c r="G22" s="288">
        <v>0</v>
      </c>
      <c r="H22" s="155">
        <f>D22*F22*G22</f>
        <v>0</v>
      </c>
    </row>
    <row r="23" spans="1:8" ht="12.75">
      <c r="A23" s="162"/>
      <c r="B23" s="161"/>
      <c r="C23" s="3"/>
      <c r="D23" s="3"/>
      <c r="E23" s="101"/>
      <c r="F23" s="3"/>
      <c r="G23" s="288"/>
      <c r="H23" s="155"/>
    </row>
    <row r="24" spans="1:8" ht="12.75">
      <c r="A24" s="162"/>
      <c r="B24" s="156" t="s">
        <v>4</v>
      </c>
      <c r="C24" s="3"/>
      <c r="D24" s="3"/>
      <c r="E24" s="101"/>
      <c r="F24" s="3"/>
      <c r="G24" s="288"/>
      <c r="H24" s="155"/>
    </row>
    <row r="25" spans="1:8" ht="12.75">
      <c r="A25" s="162">
        <v>11</v>
      </c>
      <c r="B25" s="158" t="s">
        <v>98</v>
      </c>
      <c r="C25" s="3"/>
      <c r="D25" s="105" t="s">
        <v>8</v>
      </c>
      <c r="E25" s="101" t="s">
        <v>64</v>
      </c>
      <c r="F25" s="3">
        <v>1</v>
      </c>
      <c r="G25" s="288">
        <v>0</v>
      </c>
      <c r="H25" s="155">
        <f>G25*F25</f>
        <v>0</v>
      </c>
    </row>
    <row r="26" spans="1:8" ht="12.75">
      <c r="A26" s="162">
        <v>12</v>
      </c>
      <c r="B26" s="120" t="s">
        <v>15</v>
      </c>
      <c r="C26" s="3"/>
      <c r="D26" s="105" t="s">
        <v>8</v>
      </c>
      <c r="E26" s="101" t="s">
        <v>64</v>
      </c>
      <c r="F26" s="3">
        <v>1</v>
      </c>
      <c r="G26" s="288">
        <v>0</v>
      </c>
      <c r="H26" s="155">
        <f>G26*F26</f>
        <v>0</v>
      </c>
    </row>
    <row r="27" spans="1:8" ht="12.75">
      <c r="A27" s="162">
        <v>13</v>
      </c>
      <c r="B27" s="158" t="s">
        <v>94</v>
      </c>
      <c r="C27" s="3"/>
      <c r="D27" s="163">
        <v>0.04</v>
      </c>
      <c r="E27" s="101" t="s">
        <v>63</v>
      </c>
      <c r="F27" s="3"/>
      <c r="G27" s="154">
        <f>SUM(H10:H23)</f>
        <v>0</v>
      </c>
      <c r="H27" s="155">
        <f>D27*G27</f>
        <v>0</v>
      </c>
    </row>
    <row r="28" spans="1:8" ht="12.75">
      <c r="A28" s="162">
        <v>14</v>
      </c>
      <c r="B28" s="158" t="s">
        <v>95</v>
      </c>
      <c r="C28" s="3"/>
      <c r="D28" s="163">
        <v>0.02</v>
      </c>
      <c r="E28" s="101" t="s">
        <v>63</v>
      </c>
      <c r="F28" s="3"/>
      <c r="G28" s="154">
        <f>SUM(H11:H23)</f>
        <v>0</v>
      </c>
      <c r="H28" s="155">
        <f>D28*G28</f>
        <v>0</v>
      </c>
    </row>
    <row r="29" spans="1:8" ht="12.75">
      <c r="A29" s="162">
        <v>15</v>
      </c>
      <c r="B29" s="164" t="s">
        <v>96</v>
      </c>
      <c r="C29" s="3"/>
      <c r="D29" s="163">
        <v>0.08</v>
      </c>
      <c r="E29" s="101" t="s">
        <v>63</v>
      </c>
      <c r="F29" s="3"/>
      <c r="G29" s="154">
        <f>SUM(H10:H23)</f>
        <v>0</v>
      </c>
      <c r="H29" s="155">
        <f>D29*G29</f>
        <v>0</v>
      </c>
    </row>
    <row r="30" spans="1:8" ht="12.75">
      <c r="A30" s="162">
        <v>16</v>
      </c>
      <c r="B30" s="120" t="s">
        <v>102</v>
      </c>
      <c r="C30" s="3"/>
      <c r="D30" s="105" t="s">
        <v>8</v>
      </c>
      <c r="E30" s="101" t="s">
        <v>64</v>
      </c>
      <c r="F30" s="3">
        <v>0.25</v>
      </c>
      <c r="G30" s="288">
        <v>0</v>
      </c>
      <c r="H30" s="155">
        <f>G30*F30</f>
        <v>0</v>
      </c>
    </row>
    <row r="31" spans="1:8" ht="12.75">
      <c r="A31" s="162">
        <v>17</v>
      </c>
      <c r="B31" s="120" t="s">
        <v>103</v>
      </c>
      <c r="C31" s="3"/>
      <c r="D31" s="105" t="s">
        <v>8</v>
      </c>
      <c r="E31" s="101" t="s">
        <v>64</v>
      </c>
      <c r="F31" s="3">
        <v>0.25</v>
      </c>
      <c r="G31" s="288">
        <v>0</v>
      </c>
      <c r="H31" s="155">
        <f>G31*F31</f>
        <v>0</v>
      </c>
    </row>
    <row r="32" spans="1:8" ht="13.5" thickBot="1">
      <c r="A32" s="162"/>
      <c r="B32" s="158"/>
      <c r="C32" s="3"/>
      <c r="D32" s="153"/>
      <c r="E32" s="153"/>
      <c r="F32" s="3"/>
      <c r="G32" s="154"/>
      <c r="H32" s="155"/>
    </row>
    <row r="33" spans="1:8" ht="13.5" thickBot="1">
      <c r="A33" s="165"/>
      <c r="B33" s="166" t="s">
        <v>31</v>
      </c>
      <c r="C33" s="133"/>
      <c r="D33" s="167"/>
      <c r="E33" s="167"/>
      <c r="F33" s="133"/>
      <c r="G33" s="134"/>
      <c r="H33" s="135">
        <f>SUM(H11:H32)</f>
        <v>0</v>
      </c>
    </row>
    <row r="34" spans="1:8" s="174" customFormat="1" ht="12.75">
      <c r="A34" s="168"/>
      <c r="B34" s="169"/>
      <c r="C34" s="170"/>
      <c r="D34" s="171"/>
      <c r="E34" s="171"/>
      <c r="F34" s="170"/>
      <c r="G34" s="172"/>
      <c r="H34" s="173"/>
    </row>
    <row r="35" spans="1:9" ht="13.5" thickBot="1">
      <c r="A35" s="175"/>
      <c r="B35" s="169"/>
      <c r="C35" s="170"/>
      <c r="D35" s="171"/>
      <c r="E35" s="171"/>
      <c r="F35" s="170"/>
      <c r="G35" s="172"/>
      <c r="H35" s="173"/>
      <c r="I35" s="176"/>
    </row>
    <row r="36" spans="1:8" ht="12.75">
      <c r="A36" s="145" t="s">
        <v>8</v>
      </c>
      <c r="B36" s="146" t="s">
        <v>9</v>
      </c>
      <c r="C36" s="177"/>
      <c r="D36" s="97"/>
      <c r="E36" s="97"/>
      <c r="F36" s="96"/>
      <c r="G36" s="98"/>
      <c r="H36" s="150"/>
    </row>
    <row r="37" spans="1:8" ht="12.75">
      <c r="A37" s="151"/>
      <c r="B37" s="152" t="s">
        <v>3</v>
      </c>
      <c r="C37" s="3"/>
      <c r="D37" s="3"/>
      <c r="E37" s="101"/>
      <c r="F37" s="3"/>
      <c r="G37" s="154"/>
      <c r="H37" s="155"/>
    </row>
    <row r="38" spans="1:8" ht="12.75">
      <c r="A38" s="157"/>
      <c r="B38" s="152" t="s">
        <v>5</v>
      </c>
      <c r="C38" s="3"/>
      <c r="D38" s="3"/>
      <c r="E38" s="101"/>
      <c r="F38" s="3"/>
      <c r="G38" s="154"/>
      <c r="H38" s="155"/>
    </row>
    <row r="39" spans="1:8" ht="12.75">
      <c r="A39" s="157">
        <v>18</v>
      </c>
      <c r="B39" s="164" t="s">
        <v>16</v>
      </c>
      <c r="C39" s="3">
        <v>9</v>
      </c>
      <c r="D39" s="3"/>
      <c r="E39" s="101" t="s">
        <v>65</v>
      </c>
      <c r="F39" s="3">
        <v>1</v>
      </c>
      <c r="G39" s="288">
        <v>0</v>
      </c>
      <c r="H39" s="155">
        <f>C39*G39*F39</f>
        <v>0</v>
      </c>
    </row>
    <row r="40" spans="1:8" ht="12.75">
      <c r="A40" s="157">
        <v>19</v>
      </c>
      <c r="B40" s="158" t="s">
        <v>92</v>
      </c>
      <c r="C40" s="3">
        <v>2</v>
      </c>
      <c r="D40" s="159"/>
      <c r="E40" s="101" t="s">
        <v>65</v>
      </c>
      <c r="F40" s="3">
        <v>1</v>
      </c>
      <c r="G40" s="288">
        <v>0</v>
      </c>
      <c r="H40" s="155">
        <f>C40*G40*F40</f>
        <v>0</v>
      </c>
    </row>
    <row r="41" spans="1:8" ht="12.75">
      <c r="A41" s="178"/>
      <c r="B41" s="152" t="s">
        <v>6</v>
      </c>
      <c r="C41" s="3"/>
      <c r="D41" s="3"/>
      <c r="E41" s="101"/>
      <c r="F41" s="3"/>
      <c r="G41" s="288"/>
      <c r="H41" s="155"/>
    </row>
    <row r="42" spans="1:8" ht="12.75">
      <c r="A42" s="178">
        <v>20</v>
      </c>
      <c r="B42" s="164" t="s">
        <v>16</v>
      </c>
      <c r="C42" s="3">
        <v>9</v>
      </c>
      <c r="D42" s="3"/>
      <c r="E42" s="101" t="s">
        <v>65</v>
      </c>
      <c r="F42" s="3">
        <v>1</v>
      </c>
      <c r="G42" s="288">
        <v>0</v>
      </c>
      <c r="H42" s="155">
        <f>C42*G42*F42</f>
        <v>0</v>
      </c>
    </row>
    <row r="43" spans="1:8" ht="12.75">
      <c r="A43" s="157">
        <v>21</v>
      </c>
      <c r="B43" s="158" t="s">
        <v>91</v>
      </c>
      <c r="C43" s="3">
        <v>2</v>
      </c>
      <c r="D43" s="159"/>
      <c r="E43" s="101" t="s">
        <v>65</v>
      </c>
      <c r="F43" s="3">
        <v>1</v>
      </c>
      <c r="G43" s="288">
        <v>0</v>
      </c>
      <c r="H43" s="155">
        <f>C43*G43*F43</f>
        <v>0</v>
      </c>
    </row>
    <row r="44" spans="1:8" ht="12.75">
      <c r="A44" s="178"/>
      <c r="B44" s="152" t="s">
        <v>7</v>
      </c>
      <c r="C44" s="3"/>
      <c r="D44" s="3"/>
      <c r="E44" s="101"/>
      <c r="F44" s="3"/>
      <c r="G44" s="288"/>
      <c r="H44" s="155"/>
    </row>
    <row r="45" spans="1:8" ht="12.75">
      <c r="A45" s="178">
        <v>22</v>
      </c>
      <c r="B45" s="164" t="s">
        <v>10</v>
      </c>
      <c r="C45" s="3">
        <v>24</v>
      </c>
      <c r="D45" s="3"/>
      <c r="E45" s="101" t="s">
        <v>65</v>
      </c>
      <c r="F45" s="3">
        <v>1</v>
      </c>
      <c r="G45" s="288">
        <v>0</v>
      </c>
      <c r="H45" s="155">
        <f>C45*G45*F45</f>
        <v>0</v>
      </c>
    </row>
    <row r="46" spans="1:8" ht="12.75">
      <c r="A46" s="178">
        <v>23</v>
      </c>
      <c r="B46" s="158" t="s">
        <v>105</v>
      </c>
      <c r="C46" s="3"/>
      <c r="D46" s="3"/>
      <c r="E46" s="101" t="s">
        <v>64</v>
      </c>
      <c r="F46" s="3">
        <v>1</v>
      </c>
      <c r="G46" s="288">
        <v>0</v>
      </c>
      <c r="H46" s="155">
        <f>F46*G46</f>
        <v>0</v>
      </c>
    </row>
    <row r="47" spans="1:8" ht="12.75">
      <c r="A47" s="178">
        <v>24</v>
      </c>
      <c r="B47" s="158" t="s">
        <v>90</v>
      </c>
      <c r="C47" s="3">
        <v>2</v>
      </c>
      <c r="D47" s="3"/>
      <c r="E47" s="101" t="s">
        <v>65</v>
      </c>
      <c r="F47" s="3">
        <v>1</v>
      </c>
      <c r="G47" s="288">
        <v>0</v>
      </c>
      <c r="H47" s="155">
        <f>C47*G47*F47</f>
        <v>0</v>
      </c>
    </row>
    <row r="48" spans="1:8" ht="12.75">
      <c r="A48" s="178">
        <v>25</v>
      </c>
      <c r="B48" s="161" t="s">
        <v>104</v>
      </c>
      <c r="C48" s="3"/>
      <c r="D48" s="3">
        <v>1</v>
      </c>
      <c r="E48" s="101" t="s">
        <v>83</v>
      </c>
      <c r="F48" s="3">
        <v>2</v>
      </c>
      <c r="G48" s="288">
        <v>0</v>
      </c>
      <c r="H48" s="155">
        <f>D48*F48*G48</f>
        <v>0</v>
      </c>
    </row>
    <row r="49" spans="1:8" ht="12.75">
      <c r="A49" s="178">
        <v>26</v>
      </c>
      <c r="B49" s="158" t="s">
        <v>101</v>
      </c>
      <c r="C49" s="3"/>
      <c r="D49" s="3"/>
      <c r="E49" s="101" t="s">
        <v>64</v>
      </c>
      <c r="F49" s="3">
        <v>1</v>
      </c>
      <c r="G49" s="288">
        <v>0</v>
      </c>
      <c r="H49" s="155">
        <f>F49*G49</f>
        <v>0</v>
      </c>
    </row>
    <row r="50" spans="1:8" ht="14.25">
      <c r="A50" s="178">
        <v>27</v>
      </c>
      <c r="B50" s="161" t="s">
        <v>99</v>
      </c>
      <c r="C50" s="3"/>
      <c r="D50" s="3">
        <v>3</v>
      </c>
      <c r="E50" s="101" t="s">
        <v>85</v>
      </c>
      <c r="F50" s="3">
        <v>1</v>
      </c>
      <c r="G50" s="288">
        <v>0</v>
      </c>
      <c r="H50" s="155">
        <f>D50*F50*G50</f>
        <v>0</v>
      </c>
    </row>
    <row r="51" spans="1:8" ht="12.75">
      <c r="A51" s="157"/>
      <c r="B51" s="179"/>
      <c r="C51" s="3"/>
      <c r="D51" s="3"/>
      <c r="E51" s="101"/>
      <c r="F51" s="3"/>
      <c r="G51" s="288"/>
      <c r="H51" s="180"/>
    </row>
    <row r="52" spans="1:8" ht="12.75">
      <c r="A52" s="162"/>
      <c r="B52" s="152" t="s">
        <v>4</v>
      </c>
      <c r="C52" s="3"/>
      <c r="D52" s="3"/>
      <c r="E52" s="101"/>
      <c r="F52" s="3"/>
      <c r="G52" s="288"/>
      <c r="H52" s="155"/>
    </row>
    <row r="53" spans="1:8" ht="12.75">
      <c r="A53" s="162">
        <v>28</v>
      </c>
      <c r="B53" s="158" t="s">
        <v>98</v>
      </c>
      <c r="C53" s="3"/>
      <c r="D53" s="105" t="s">
        <v>8</v>
      </c>
      <c r="E53" s="101" t="s">
        <v>64</v>
      </c>
      <c r="F53" s="3">
        <v>1</v>
      </c>
      <c r="G53" s="288">
        <v>0</v>
      </c>
      <c r="H53" s="155">
        <f>G53*F53</f>
        <v>0</v>
      </c>
    </row>
    <row r="54" spans="1:8" ht="12.75">
      <c r="A54" s="162">
        <v>29</v>
      </c>
      <c r="B54" s="120" t="s">
        <v>15</v>
      </c>
      <c r="C54" s="3"/>
      <c r="D54" s="105" t="s">
        <v>8</v>
      </c>
      <c r="E54" s="101" t="s">
        <v>64</v>
      </c>
      <c r="F54" s="3">
        <v>1</v>
      </c>
      <c r="G54" s="288">
        <v>0</v>
      </c>
      <c r="H54" s="155">
        <f>G54*F54</f>
        <v>0</v>
      </c>
    </row>
    <row r="55" spans="1:8" ht="12.75">
      <c r="A55" s="162">
        <v>30</v>
      </c>
      <c r="B55" s="164" t="s">
        <v>106</v>
      </c>
      <c r="C55" s="3"/>
      <c r="D55" s="163">
        <v>0.04</v>
      </c>
      <c r="E55" s="101" t="s">
        <v>63</v>
      </c>
      <c r="F55" s="3"/>
      <c r="G55" s="154">
        <f>SUM(H37:H50)</f>
        <v>0</v>
      </c>
      <c r="H55" s="155">
        <f>D55*G55</f>
        <v>0</v>
      </c>
    </row>
    <row r="56" spans="1:8" ht="12.75">
      <c r="A56" s="162">
        <v>31</v>
      </c>
      <c r="B56" s="164" t="s">
        <v>107</v>
      </c>
      <c r="C56" s="3"/>
      <c r="D56" s="163">
        <v>0.02</v>
      </c>
      <c r="E56" s="101" t="s">
        <v>63</v>
      </c>
      <c r="F56" s="3"/>
      <c r="G56" s="154">
        <f>SUM(H37:H50)</f>
        <v>0</v>
      </c>
      <c r="H56" s="155">
        <f>D56*G56</f>
        <v>0</v>
      </c>
    </row>
    <row r="57" spans="1:8" ht="12.75">
      <c r="A57" s="162">
        <v>32</v>
      </c>
      <c r="B57" s="164" t="s">
        <v>108</v>
      </c>
      <c r="C57" s="3"/>
      <c r="D57" s="163">
        <v>0.08</v>
      </c>
      <c r="E57" s="101" t="s">
        <v>63</v>
      </c>
      <c r="F57" s="3"/>
      <c r="G57" s="154">
        <f>SUM(H37:H50)</f>
        <v>0</v>
      </c>
      <c r="H57" s="155">
        <f>D57*G57</f>
        <v>0</v>
      </c>
    </row>
    <row r="58" spans="1:8" ht="12.75">
      <c r="A58" s="162">
        <v>33</v>
      </c>
      <c r="B58" s="120" t="s">
        <v>102</v>
      </c>
      <c r="C58" s="3"/>
      <c r="D58" s="105" t="s">
        <v>8</v>
      </c>
      <c r="E58" s="101" t="s">
        <v>64</v>
      </c>
      <c r="F58" s="3">
        <v>0.25</v>
      </c>
      <c r="G58" s="288">
        <v>0</v>
      </c>
      <c r="H58" s="155">
        <f>G58*F58</f>
        <v>0</v>
      </c>
    </row>
    <row r="59" spans="1:8" ht="12.75">
      <c r="A59" s="162">
        <v>34</v>
      </c>
      <c r="B59" s="120" t="s">
        <v>103</v>
      </c>
      <c r="C59" s="3"/>
      <c r="D59" s="105" t="s">
        <v>8</v>
      </c>
      <c r="E59" s="101" t="s">
        <v>64</v>
      </c>
      <c r="F59" s="3">
        <v>0.25</v>
      </c>
      <c r="G59" s="288">
        <v>0</v>
      </c>
      <c r="H59" s="155">
        <f>G59*F59</f>
        <v>0</v>
      </c>
    </row>
    <row r="60" spans="1:8" ht="13.5" thickBot="1">
      <c r="A60" s="157"/>
      <c r="B60" s="181"/>
      <c r="C60" s="182"/>
      <c r="D60" s="183"/>
      <c r="E60" s="183"/>
      <c r="F60" s="182"/>
      <c r="G60" s="184"/>
      <c r="H60" s="185"/>
    </row>
    <row r="61" spans="1:8" ht="13.5" thickBot="1">
      <c r="A61" s="186"/>
      <c r="B61" s="166" t="s">
        <v>18</v>
      </c>
      <c r="C61" s="133"/>
      <c r="D61" s="167"/>
      <c r="E61" s="167"/>
      <c r="F61" s="133"/>
      <c r="G61" s="134"/>
      <c r="H61" s="135">
        <f>SUM(H35:H60)</f>
        <v>0</v>
      </c>
    </row>
    <row r="62" spans="1:8" ht="12.75">
      <c r="A62" s="187"/>
      <c r="B62" s="188"/>
      <c r="C62" s="189"/>
      <c r="D62" s="190"/>
      <c r="E62" s="190"/>
      <c r="F62" s="189"/>
      <c r="G62" s="191"/>
      <c r="H62" s="192"/>
    </row>
    <row r="63" spans="1:8" ht="12.75">
      <c r="A63" s="187"/>
      <c r="B63" s="188"/>
      <c r="C63" s="189"/>
      <c r="D63" s="190"/>
      <c r="E63" s="190"/>
      <c r="F63" s="189"/>
      <c r="G63" s="191"/>
      <c r="H63" s="192"/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1" width="6.75390625" style="81" customWidth="1"/>
    <col min="2" max="2" width="55.125" style="81" customWidth="1"/>
    <col min="3" max="3" width="7.375" style="24" customWidth="1"/>
    <col min="4" max="4" width="14.625" style="82" customWidth="1"/>
    <col min="5" max="5" width="8.25390625" style="82" customWidth="1"/>
    <col min="6" max="6" width="8.375" style="24" customWidth="1"/>
    <col min="7" max="7" width="13.625" style="81" bestFit="1" customWidth="1"/>
    <col min="8" max="8" width="14.375" style="81" customWidth="1"/>
    <col min="9" max="9" width="9.125" style="81" customWidth="1"/>
    <col min="10" max="10" width="14.00390625" style="81" customWidth="1"/>
    <col min="11" max="16384" width="9.125" style="81" customWidth="1"/>
  </cols>
  <sheetData>
    <row r="1" spans="1:6" s="79" customFormat="1" ht="15.75">
      <c r="A1" s="277" t="str">
        <f>Titul!B4</f>
        <v>VD Dolní Beřkovice, rekonstrukce hydraulického systému</v>
      </c>
      <c r="B1" s="76"/>
      <c r="C1" s="77"/>
      <c r="D1" s="78"/>
      <c r="E1" s="78"/>
      <c r="F1" s="77"/>
    </row>
    <row r="2" spans="1:6" s="79" customFormat="1" ht="20.25">
      <c r="A2" s="75"/>
      <c r="B2" s="76"/>
      <c r="C2" s="77"/>
      <c r="D2" s="78"/>
      <c r="E2" s="78"/>
      <c r="F2" s="77"/>
    </row>
    <row r="3" spans="1:6" s="79" customFormat="1" ht="18">
      <c r="A3" s="80" t="str">
        <f>Titul!A8</f>
        <v>E.7.3.</v>
      </c>
      <c r="B3" s="80" t="str">
        <f>Titul!B8</f>
        <v>Položkový soupis prací - rekonstrukce hydrulických agregátů a hydraulického vedení</v>
      </c>
      <c r="C3" s="77"/>
      <c r="D3" s="78"/>
      <c r="E3" s="78"/>
      <c r="F3" s="77"/>
    </row>
    <row r="4" ht="13.5" thickBot="1"/>
    <row r="5" spans="1:8" ht="13.5" thickBot="1">
      <c r="A5" s="83" t="s">
        <v>40</v>
      </c>
      <c r="B5" s="84" t="s">
        <v>11</v>
      </c>
      <c r="C5" s="26"/>
      <c r="D5" s="85" t="s">
        <v>12</v>
      </c>
      <c r="E5" s="85"/>
      <c r="F5" s="26"/>
      <c r="G5" s="86"/>
      <c r="H5" s="29" t="s">
        <v>13</v>
      </c>
    </row>
    <row r="6" spans="1:8" ht="12.75">
      <c r="A6" s="87"/>
      <c r="B6" s="88"/>
      <c r="C6" s="29" t="s">
        <v>14</v>
      </c>
      <c r="D6" s="89" t="s">
        <v>2</v>
      </c>
      <c r="E6" s="89" t="s">
        <v>60</v>
      </c>
      <c r="F6" s="29" t="s">
        <v>61</v>
      </c>
      <c r="G6" s="29" t="s">
        <v>0</v>
      </c>
      <c r="H6" s="90"/>
    </row>
    <row r="7" spans="1:8" ht="13.5" thickBot="1">
      <c r="A7" s="91"/>
      <c r="B7" s="92"/>
      <c r="C7" s="31"/>
      <c r="D7" s="93" t="s">
        <v>8</v>
      </c>
      <c r="E7" s="93"/>
      <c r="F7" s="31" t="s">
        <v>62</v>
      </c>
      <c r="G7" s="31" t="s">
        <v>17</v>
      </c>
      <c r="H7" s="94"/>
    </row>
    <row r="8" spans="1:8" ht="12.75">
      <c r="A8" s="90"/>
      <c r="B8" s="95" t="s">
        <v>3</v>
      </c>
      <c r="C8" s="96"/>
      <c r="D8" s="97"/>
      <c r="E8" s="97"/>
      <c r="F8" s="96"/>
      <c r="G8" s="98"/>
      <c r="H8" s="99"/>
    </row>
    <row r="9" spans="1:8" ht="12.75">
      <c r="A9" s="90"/>
      <c r="B9" s="100" t="s">
        <v>19</v>
      </c>
      <c r="C9" s="3"/>
      <c r="D9" s="101"/>
      <c r="E9" s="101"/>
      <c r="F9" s="3"/>
      <c r="G9" s="102"/>
      <c r="H9" s="103"/>
    </row>
    <row r="10" spans="1:8" ht="12.75">
      <c r="A10" s="90">
        <v>1</v>
      </c>
      <c r="B10" s="104" t="s">
        <v>20</v>
      </c>
      <c r="C10" s="3">
        <v>4</v>
      </c>
      <c r="D10" s="105"/>
      <c r="E10" s="105" t="s">
        <v>65</v>
      </c>
      <c r="F10" s="3">
        <v>8</v>
      </c>
      <c r="G10" s="286">
        <v>0</v>
      </c>
      <c r="H10" s="103">
        <f>C10*F10*G10</f>
        <v>0</v>
      </c>
    </row>
    <row r="11" spans="1:8" ht="12.75">
      <c r="A11" s="90"/>
      <c r="B11" s="104"/>
      <c r="C11" s="3"/>
      <c r="D11" s="105"/>
      <c r="E11" s="105"/>
      <c r="F11" s="3"/>
      <c r="G11" s="286"/>
      <c r="H11" s="103"/>
    </row>
    <row r="12" spans="1:8" ht="12.75">
      <c r="A12" s="90"/>
      <c r="B12" s="100" t="s">
        <v>6</v>
      </c>
      <c r="C12" s="3"/>
      <c r="D12" s="105"/>
      <c r="E12" s="105"/>
      <c r="F12" s="3"/>
      <c r="G12" s="286"/>
      <c r="H12" s="103"/>
    </row>
    <row r="13" spans="1:8" ht="12.75">
      <c r="A13" s="90">
        <v>2</v>
      </c>
      <c r="B13" s="104" t="s">
        <v>87</v>
      </c>
      <c r="C13" s="3">
        <v>6</v>
      </c>
      <c r="D13" s="105"/>
      <c r="E13" s="105" t="s">
        <v>65</v>
      </c>
      <c r="F13" s="3">
        <v>8</v>
      </c>
      <c r="G13" s="286">
        <v>0</v>
      </c>
      <c r="H13" s="103">
        <f>C13*F13*G13</f>
        <v>0</v>
      </c>
    </row>
    <row r="14" spans="1:8" ht="12.75">
      <c r="A14" s="90">
        <v>3</v>
      </c>
      <c r="B14" s="104" t="s">
        <v>21</v>
      </c>
      <c r="C14" s="3">
        <v>4</v>
      </c>
      <c r="D14" s="105"/>
      <c r="E14" s="105" t="s">
        <v>65</v>
      </c>
      <c r="F14" s="3">
        <v>8</v>
      </c>
      <c r="G14" s="286">
        <v>0</v>
      </c>
      <c r="H14" s="103">
        <f>C14*F14*G14</f>
        <v>0</v>
      </c>
    </row>
    <row r="15" spans="1:8" ht="12.75">
      <c r="A15" s="90"/>
      <c r="B15" s="104"/>
      <c r="C15" s="3"/>
      <c r="D15" s="105"/>
      <c r="E15" s="105"/>
      <c r="F15" s="3"/>
      <c r="G15" s="286"/>
      <c r="H15" s="103"/>
    </row>
    <row r="16" spans="1:8" ht="12.75">
      <c r="A16" s="90"/>
      <c r="B16" s="100" t="s">
        <v>7</v>
      </c>
      <c r="C16" s="3"/>
      <c r="D16" s="105"/>
      <c r="E16" s="105"/>
      <c r="F16" s="3"/>
      <c r="G16" s="286"/>
      <c r="H16" s="103"/>
    </row>
    <row r="17" spans="1:8" ht="12.75">
      <c r="A17" s="90">
        <v>4</v>
      </c>
      <c r="B17" s="104" t="s">
        <v>116</v>
      </c>
      <c r="C17" s="3"/>
      <c r="D17" s="105"/>
      <c r="E17" s="105" t="s">
        <v>32</v>
      </c>
      <c r="F17" s="3">
        <v>8</v>
      </c>
      <c r="G17" s="286">
        <v>0</v>
      </c>
      <c r="H17" s="103">
        <f>F17*G17</f>
        <v>0</v>
      </c>
    </row>
    <row r="18" spans="1:8" ht="25.5">
      <c r="A18" s="90">
        <v>5</v>
      </c>
      <c r="B18" s="104" t="s">
        <v>117</v>
      </c>
      <c r="C18" s="3"/>
      <c r="D18" s="105"/>
      <c r="E18" s="105" t="s">
        <v>64</v>
      </c>
      <c r="F18" s="3">
        <v>8</v>
      </c>
      <c r="G18" s="286">
        <v>0</v>
      </c>
      <c r="H18" s="103">
        <f>F18*G18</f>
        <v>0</v>
      </c>
    </row>
    <row r="19" spans="1:10" ht="12.75">
      <c r="A19" s="90">
        <v>6</v>
      </c>
      <c r="B19" s="104" t="s">
        <v>88</v>
      </c>
      <c r="C19" s="3"/>
      <c r="D19" s="101" t="s">
        <v>8</v>
      </c>
      <c r="E19" s="101" t="s">
        <v>32</v>
      </c>
      <c r="F19" s="3">
        <v>8</v>
      </c>
      <c r="G19" s="287">
        <v>0</v>
      </c>
      <c r="H19" s="103">
        <f>F19*G19</f>
        <v>0</v>
      </c>
      <c r="J19" s="107"/>
    </row>
    <row r="20" spans="1:10" ht="12.75">
      <c r="A20" s="90">
        <v>7</v>
      </c>
      <c r="B20" s="104" t="s">
        <v>118</v>
      </c>
      <c r="C20" s="3"/>
      <c r="D20" s="101" t="s">
        <v>8</v>
      </c>
      <c r="E20" s="101" t="s">
        <v>32</v>
      </c>
      <c r="F20" s="3">
        <v>6</v>
      </c>
      <c r="G20" s="287">
        <v>0</v>
      </c>
      <c r="H20" s="103">
        <f>F20*G20</f>
        <v>0</v>
      </c>
      <c r="J20" s="107"/>
    </row>
    <row r="21" spans="1:10" ht="27">
      <c r="A21" s="90">
        <v>8</v>
      </c>
      <c r="B21" s="108" t="s">
        <v>115</v>
      </c>
      <c r="C21" s="3"/>
      <c r="D21" s="101">
        <v>60</v>
      </c>
      <c r="E21" s="101" t="s">
        <v>85</v>
      </c>
      <c r="F21" s="3">
        <v>1</v>
      </c>
      <c r="G21" s="287">
        <v>0</v>
      </c>
      <c r="H21" s="103">
        <f>D21*F21*G21</f>
        <v>0</v>
      </c>
      <c r="J21" s="107"/>
    </row>
    <row r="22" spans="1:10" ht="12.75">
      <c r="A22" s="90">
        <v>9</v>
      </c>
      <c r="B22" s="104" t="s">
        <v>89</v>
      </c>
      <c r="C22" s="3">
        <v>2</v>
      </c>
      <c r="D22" s="105"/>
      <c r="E22" s="105" t="s">
        <v>65</v>
      </c>
      <c r="F22" s="3">
        <v>6</v>
      </c>
      <c r="G22" s="286">
        <v>0</v>
      </c>
      <c r="H22" s="103">
        <f>C22*F22*G22</f>
        <v>0</v>
      </c>
      <c r="J22" s="107"/>
    </row>
    <row r="23" spans="1:8" ht="13.5" thickBot="1">
      <c r="A23" s="90"/>
      <c r="B23" s="109"/>
      <c r="C23" s="110"/>
      <c r="D23" s="111"/>
      <c r="E23" s="111"/>
      <c r="F23" s="110"/>
      <c r="G23" s="112"/>
      <c r="H23" s="113"/>
    </row>
    <row r="24" spans="1:8" ht="13.5" thickBot="1">
      <c r="A24" s="90"/>
      <c r="B24" s="114" t="s">
        <v>86</v>
      </c>
      <c r="C24" s="115"/>
      <c r="D24" s="116"/>
      <c r="E24" s="116"/>
      <c r="F24" s="115" t="s">
        <v>8</v>
      </c>
      <c r="G24" s="117" t="s">
        <v>8</v>
      </c>
      <c r="H24" s="118">
        <f>SUM(H8:H23)</f>
        <v>0</v>
      </c>
    </row>
    <row r="25" spans="1:8" ht="12.75">
      <c r="A25" s="90"/>
      <c r="B25" s="119" t="s">
        <v>4</v>
      </c>
      <c r="C25" s="3"/>
      <c r="D25" s="105"/>
      <c r="E25" s="105"/>
      <c r="F25" s="3"/>
      <c r="G25" s="102"/>
      <c r="H25" s="106"/>
    </row>
    <row r="26" spans="1:8" ht="12.75">
      <c r="A26" s="90">
        <v>10</v>
      </c>
      <c r="B26" s="120" t="s">
        <v>97</v>
      </c>
      <c r="C26" s="3"/>
      <c r="D26" s="105"/>
      <c r="E26" s="105" t="s">
        <v>64</v>
      </c>
      <c r="F26" s="3">
        <v>1</v>
      </c>
      <c r="G26" s="287">
        <v>0</v>
      </c>
      <c r="H26" s="103">
        <f>F26*G26</f>
        <v>0</v>
      </c>
    </row>
    <row r="27" spans="1:8" ht="12.75">
      <c r="A27" s="90">
        <v>11</v>
      </c>
      <c r="B27" s="120" t="s">
        <v>110</v>
      </c>
      <c r="C27" s="3"/>
      <c r="D27" s="105"/>
      <c r="E27" s="105" t="s">
        <v>64</v>
      </c>
      <c r="F27" s="3">
        <v>1</v>
      </c>
      <c r="G27" s="287">
        <v>0</v>
      </c>
      <c r="H27" s="103">
        <f>F27*G27</f>
        <v>0</v>
      </c>
    </row>
    <row r="28" spans="1:8" ht="12.75">
      <c r="A28" s="90">
        <v>12</v>
      </c>
      <c r="B28" s="121" t="s">
        <v>36</v>
      </c>
      <c r="C28" s="3"/>
      <c r="D28" s="105"/>
      <c r="E28" s="105" t="s">
        <v>64</v>
      </c>
      <c r="F28" s="3">
        <v>1</v>
      </c>
      <c r="G28" s="287">
        <v>0</v>
      </c>
      <c r="H28" s="103">
        <f>F28*G28</f>
        <v>0</v>
      </c>
    </row>
    <row r="29" spans="1:8" ht="12.75">
      <c r="A29" s="90">
        <v>13</v>
      </c>
      <c r="B29" s="121" t="s">
        <v>27</v>
      </c>
      <c r="C29" s="3"/>
      <c r="D29" s="105">
        <v>120</v>
      </c>
      <c r="E29" s="105" t="s">
        <v>111</v>
      </c>
      <c r="F29" s="3">
        <v>8</v>
      </c>
      <c r="G29" s="287">
        <v>0</v>
      </c>
      <c r="H29" s="122">
        <f>G29*D29</f>
        <v>0</v>
      </c>
    </row>
    <row r="30" spans="1:8" ht="12.75">
      <c r="A30" s="90">
        <v>14</v>
      </c>
      <c r="B30" s="123" t="s">
        <v>15</v>
      </c>
      <c r="C30" s="3"/>
      <c r="D30" s="124" t="s">
        <v>8</v>
      </c>
      <c r="E30" s="105" t="s">
        <v>64</v>
      </c>
      <c r="F30" s="3">
        <v>1</v>
      </c>
      <c r="G30" s="287">
        <v>0</v>
      </c>
      <c r="H30" s="122">
        <f>G30*F30</f>
        <v>0</v>
      </c>
    </row>
    <row r="31" spans="1:8" ht="12.75">
      <c r="A31" s="90">
        <v>15</v>
      </c>
      <c r="B31" s="121" t="s">
        <v>112</v>
      </c>
      <c r="C31" s="3"/>
      <c r="D31" s="125">
        <v>0.02</v>
      </c>
      <c r="E31" s="3" t="s">
        <v>63</v>
      </c>
      <c r="F31" s="3"/>
      <c r="G31" s="102">
        <f>H24</f>
        <v>0</v>
      </c>
      <c r="H31" s="122">
        <f>D31*G31</f>
        <v>0</v>
      </c>
    </row>
    <row r="32" spans="1:8" ht="12.75">
      <c r="A32" s="90">
        <v>16</v>
      </c>
      <c r="B32" s="121" t="s">
        <v>113</v>
      </c>
      <c r="C32" s="3"/>
      <c r="D32" s="125">
        <v>0.01</v>
      </c>
      <c r="E32" s="3" t="s">
        <v>63</v>
      </c>
      <c r="F32" s="3"/>
      <c r="G32" s="102">
        <f>H24</f>
        <v>0</v>
      </c>
      <c r="H32" s="122">
        <f>D32*G32</f>
        <v>0</v>
      </c>
    </row>
    <row r="33" spans="1:8" ht="12.75">
      <c r="A33" s="90">
        <v>17</v>
      </c>
      <c r="B33" s="104" t="s">
        <v>114</v>
      </c>
      <c r="C33" s="3"/>
      <c r="D33" s="125">
        <v>0.01</v>
      </c>
      <c r="E33" s="3" t="s">
        <v>63</v>
      </c>
      <c r="F33" s="3"/>
      <c r="G33" s="102">
        <f>H24</f>
        <v>0</v>
      </c>
      <c r="H33" s="122">
        <f>D33*G33</f>
        <v>0</v>
      </c>
    </row>
    <row r="34" spans="1:8" ht="13.5" thickBot="1">
      <c r="A34" s="90"/>
      <c r="B34" s="126"/>
      <c r="C34" s="7"/>
      <c r="D34" s="127"/>
      <c r="E34" s="127"/>
      <c r="F34" s="7"/>
      <c r="G34" s="128"/>
      <c r="H34" s="129"/>
    </row>
    <row r="35" spans="1:8" ht="13.5" thickBot="1">
      <c r="A35" s="90"/>
      <c r="B35" s="114" t="s">
        <v>28</v>
      </c>
      <c r="C35" s="115"/>
      <c r="D35" s="116"/>
      <c r="E35" s="116"/>
      <c r="F35" s="115"/>
      <c r="G35" s="117"/>
      <c r="H35" s="118">
        <f>SUM(H26:H34)</f>
        <v>0</v>
      </c>
    </row>
    <row r="36" spans="1:8" ht="13.5" thickBot="1">
      <c r="A36" s="130"/>
      <c r="B36" s="131" t="s">
        <v>109</v>
      </c>
      <c r="C36" s="132"/>
      <c r="D36" s="132"/>
      <c r="E36" s="132"/>
      <c r="F36" s="133"/>
      <c r="G36" s="134"/>
      <c r="H36" s="135">
        <f>H35+H24</f>
        <v>0</v>
      </c>
    </row>
    <row r="37" spans="1:8" ht="12.75">
      <c r="A37" s="136"/>
      <c r="B37" s="137"/>
      <c r="C37" s="7"/>
      <c r="D37" s="138"/>
      <c r="E37" s="138"/>
      <c r="F37" s="7"/>
      <c r="G37" s="128"/>
      <c r="H37" s="128"/>
    </row>
    <row r="38" spans="1:8" ht="12.75">
      <c r="A38" s="136"/>
      <c r="B38" s="137"/>
      <c r="C38" s="7"/>
      <c r="D38" s="138"/>
      <c r="E38" s="138"/>
      <c r="F38" s="7"/>
      <c r="G38" s="128"/>
      <c r="H38" s="12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1" width="7.75390625" style="8" customWidth="1"/>
    <col min="2" max="2" width="55.125" style="8" customWidth="1"/>
    <col min="3" max="3" width="8.875" style="16" customWidth="1"/>
    <col min="4" max="4" width="14.625" style="58" customWidth="1"/>
    <col min="5" max="5" width="8.375" style="58" customWidth="1"/>
    <col min="6" max="6" width="8.375" style="16" customWidth="1"/>
    <col min="7" max="7" width="13.625" style="8" bestFit="1" customWidth="1"/>
    <col min="8" max="8" width="18.375" style="8" bestFit="1" customWidth="1"/>
    <col min="9" max="9" width="9.125" style="8" customWidth="1"/>
    <col min="10" max="10" width="14.00390625" style="8" customWidth="1"/>
    <col min="11" max="11" width="9.125" style="8" customWidth="1"/>
    <col min="12" max="13" width="9.25390625" style="8" bestFit="1" customWidth="1"/>
    <col min="14" max="14" width="11.375" style="8" bestFit="1" customWidth="1"/>
    <col min="15" max="16384" width="9.125" style="8" customWidth="1"/>
  </cols>
  <sheetData>
    <row r="1" spans="1:6" s="41" customFormat="1" ht="15.75">
      <c r="A1" s="42" t="str">
        <f>Titul!B4</f>
        <v>VD Dolní Beřkovice, rekonstrukce hydraulického systému</v>
      </c>
      <c r="B1" s="38"/>
      <c r="C1" s="39"/>
      <c r="D1" s="40"/>
      <c r="E1" s="40"/>
      <c r="F1" s="39"/>
    </row>
    <row r="2" spans="1:6" s="41" customFormat="1" ht="20.25">
      <c r="A2" s="48"/>
      <c r="B2" s="38"/>
      <c r="C2" s="39"/>
      <c r="D2" s="40"/>
      <c r="E2" s="40"/>
      <c r="F2" s="39"/>
    </row>
    <row r="3" spans="1:6" s="41" customFormat="1" ht="18">
      <c r="A3" s="45" t="str">
        <f>Titul!A9</f>
        <v>E.7.4.</v>
      </c>
      <c r="B3" s="45" t="str">
        <f>Titul!B9</f>
        <v>Úpravy elektroinstalace</v>
      </c>
      <c r="C3" s="39"/>
      <c r="D3" s="40"/>
      <c r="E3" s="40"/>
      <c r="F3" s="39"/>
    </row>
    <row r="4" ht="13.5" thickBot="1"/>
    <row r="5" spans="1:8" ht="13.5" thickBot="1">
      <c r="A5" s="9" t="s">
        <v>40</v>
      </c>
      <c r="B5" s="10" t="s">
        <v>11</v>
      </c>
      <c r="C5" s="25"/>
      <c r="D5" s="59" t="s">
        <v>12</v>
      </c>
      <c r="E5" s="59"/>
      <c r="F5" s="25"/>
      <c r="G5" s="17"/>
      <c r="H5" s="18" t="s">
        <v>13</v>
      </c>
    </row>
    <row r="6" spans="1:8" ht="12.75">
      <c r="A6" s="27"/>
      <c r="B6" s="28"/>
      <c r="C6" s="18" t="s">
        <v>14</v>
      </c>
      <c r="D6" s="55" t="s">
        <v>2</v>
      </c>
      <c r="E6" s="55" t="s">
        <v>60</v>
      </c>
      <c r="F6" s="18" t="s">
        <v>61</v>
      </c>
      <c r="G6" s="18" t="s">
        <v>0</v>
      </c>
      <c r="H6" s="44"/>
    </row>
    <row r="7" spans="1:8" ht="13.5" thickBot="1">
      <c r="A7" s="11"/>
      <c r="B7" s="12"/>
      <c r="C7" s="30"/>
      <c r="D7" s="54" t="s">
        <v>8</v>
      </c>
      <c r="E7" s="54"/>
      <c r="F7" s="30" t="s">
        <v>62</v>
      </c>
      <c r="G7" s="30" t="s">
        <v>17</v>
      </c>
      <c r="H7" s="19"/>
    </row>
    <row r="8" spans="1:8" ht="12.75">
      <c r="A8" s="44"/>
      <c r="B8" s="60" t="s">
        <v>3</v>
      </c>
      <c r="C8" s="46"/>
      <c r="D8" s="61"/>
      <c r="E8" s="61"/>
      <c r="F8" s="62"/>
      <c r="G8" s="5"/>
      <c r="H8" s="63"/>
    </row>
    <row r="9" spans="1:8" ht="12.75">
      <c r="A9" s="44"/>
      <c r="B9" s="49" t="s">
        <v>5</v>
      </c>
      <c r="C9" s="46"/>
      <c r="D9" s="61"/>
      <c r="E9" s="61"/>
      <c r="F9" s="62"/>
      <c r="G9" s="5"/>
      <c r="H9" s="63"/>
    </row>
    <row r="10" spans="1:8" ht="12.75">
      <c r="A10" s="44">
        <v>1</v>
      </c>
      <c r="B10" s="14" t="s">
        <v>58</v>
      </c>
      <c r="C10" s="62">
        <v>1</v>
      </c>
      <c r="D10" s="64"/>
      <c r="E10" s="64" t="s">
        <v>65</v>
      </c>
      <c r="F10" s="62">
        <v>8</v>
      </c>
      <c r="G10" s="280">
        <v>0</v>
      </c>
      <c r="H10" s="63">
        <f>C10*F10*G10</f>
        <v>0</v>
      </c>
    </row>
    <row r="11" spans="1:8" ht="12.75">
      <c r="A11" s="44"/>
      <c r="B11" s="14"/>
      <c r="C11" s="46"/>
      <c r="D11" s="47"/>
      <c r="E11" s="47"/>
      <c r="F11" s="62"/>
      <c r="G11" s="280"/>
      <c r="H11" s="63"/>
    </row>
    <row r="12" spans="1:8" ht="12.75">
      <c r="A12" s="44"/>
      <c r="B12" s="49" t="s">
        <v>6</v>
      </c>
      <c r="C12" s="46"/>
      <c r="D12" s="47"/>
      <c r="E12" s="47"/>
      <c r="F12" s="62"/>
      <c r="G12" s="280"/>
      <c r="H12" s="63"/>
    </row>
    <row r="13" spans="1:14" ht="12.75">
      <c r="A13" s="44">
        <v>2</v>
      </c>
      <c r="B13" s="14" t="s">
        <v>56</v>
      </c>
      <c r="C13" s="46">
        <v>48</v>
      </c>
      <c r="D13" s="47"/>
      <c r="E13" s="47" t="s">
        <v>65</v>
      </c>
      <c r="F13" s="62">
        <v>1</v>
      </c>
      <c r="G13" s="280">
        <v>0</v>
      </c>
      <c r="H13" s="63">
        <f>C13*F13*G13</f>
        <v>0</v>
      </c>
      <c r="K13" s="8" t="s">
        <v>8</v>
      </c>
      <c r="L13" s="8" t="s">
        <v>8</v>
      </c>
      <c r="M13" s="8" t="s">
        <v>8</v>
      </c>
      <c r="N13" s="8" t="s">
        <v>8</v>
      </c>
    </row>
    <row r="14" spans="1:8" ht="12.75">
      <c r="A14" s="44">
        <v>3</v>
      </c>
      <c r="B14" s="14" t="s">
        <v>57</v>
      </c>
      <c r="C14" s="46">
        <v>16</v>
      </c>
      <c r="D14" s="47"/>
      <c r="E14" s="47" t="s">
        <v>65</v>
      </c>
      <c r="F14" s="62">
        <v>1</v>
      </c>
      <c r="G14" s="280">
        <v>0</v>
      </c>
      <c r="H14" s="63">
        <f>C14*F14*G14</f>
        <v>0</v>
      </c>
    </row>
    <row r="15" spans="1:8" ht="12.75">
      <c r="A15" s="44">
        <v>4</v>
      </c>
      <c r="B15" s="14" t="s">
        <v>66</v>
      </c>
      <c r="C15" s="46">
        <v>1</v>
      </c>
      <c r="D15" s="47"/>
      <c r="E15" s="47" t="s">
        <v>65</v>
      </c>
      <c r="F15" s="62">
        <v>8</v>
      </c>
      <c r="G15" s="280">
        <v>0</v>
      </c>
      <c r="H15" s="63">
        <f>C15*F15*G15</f>
        <v>0</v>
      </c>
    </row>
    <row r="16" spans="1:8" ht="12.75">
      <c r="A16" s="44"/>
      <c r="B16" s="14"/>
      <c r="C16" s="46"/>
      <c r="D16" s="47"/>
      <c r="E16" s="47"/>
      <c r="F16" s="62"/>
      <c r="G16" s="280"/>
      <c r="H16" s="63"/>
    </row>
    <row r="17" spans="1:8" ht="12.75">
      <c r="A17" s="44"/>
      <c r="B17" s="60" t="s">
        <v>7</v>
      </c>
      <c r="C17" s="46"/>
      <c r="D17" s="47"/>
      <c r="E17" s="47"/>
      <c r="F17" s="62"/>
      <c r="G17" s="280"/>
      <c r="H17" s="63"/>
    </row>
    <row r="18" spans="1:8" ht="12.75">
      <c r="A18" s="44">
        <v>5</v>
      </c>
      <c r="B18" s="14" t="s">
        <v>68</v>
      </c>
      <c r="C18" s="46"/>
      <c r="D18" s="47"/>
      <c r="E18" s="47" t="s">
        <v>64</v>
      </c>
      <c r="F18" s="62">
        <v>1</v>
      </c>
      <c r="G18" s="280">
        <v>0</v>
      </c>
      <c r="H18" s="43">
        <f>F18*G18</f>
        <v>0</v>
      </c>
    </row>
    <row r="19" spans="1:8" ht="12.75">
      <c r="A19" s="44">
        <v>6</v>
      </c>
      <c r="B19" s="52" t="s">
        <v>55</v>
      </c>
      <c r="C19" s="1"/>
      <c r="D19" s="57" t="s">
        <v>8</v>
      </c>
      <c r="E19" s="4" t="s">
        <v>64</v>
      </c>
      <c r="F19" s="1">
        <v>1</v>
      </c>
      <c r="G19" s="280">
        <v>0</v>
      </c>
      <c r="H19" s="37">
        <f>F19*G19</f>
        <v>0</v>
      </c>
    </row>
    <row r="20" spans="1:8" ht="12.75">
      <c r="A20" s="44">
        <v>7</v>
      </c>
      <c r="B20" s="14" t="s">
        <v>52</v>
      </c>
      <c r="C20" s="46"/>
      <c r="D20" s="47"/>
      <c r="E20" s="47" t="s">
        <v>64</v>
      </c>
      <c r="F20" s="62">
        <v>1</v>
      </c>
      <c r="G20" s="280">
        <v>0</v>
      </c>
      <c r="H20" s="43">
        <f>F20*G20</f>
        <v>0</v>
      </c>
    </row>
    <row r="21" spans="1:8" ht="13.5" thickBot="1">
      <c r="A21" s="44"/>
      <c r="B21" s="14"/>
      <c r="C21" s="46"/>
      <c r="D21" s="61"/>
      <c r="E21" s="61"/>
      <c r="F21" s="46"/>
      <c r="G21" s="282"/>
      <c r="H21" s="283"/>
    </row>
    <row r="22" spans="1:8" ht="13.5" thickBot="1">
      <c r="A22" s="44"/>
      <c r="B22" s="71" t="s">
        <v>59</v>
      </c>
      <c r="C22" s="34"/>
      <c r="D22" s="35"/>
      <c r="E22" s="68"/>
      <c r="F22" s="34" t="s">
        <v>8</v>
      </c>
      <c r="G22" s="285" t="s">
        <v>8</v>
      </c>
      <c r="H22" s="20">
        <f>SUM(H8:H21)</f>
        <v>0</v>
      </c>
    </row>
    <row r="23" spans="1:8" ht="12.75">
      <c r="A23" s="44"/>
      <c r="B23" s="69" t="s">
        <v>4</v>
      </c>
      <c r="C23" s="21"/>
      <c r="D23" s="70"/>
      <c r="E23" s="70"/>
      <c r="F23" s="21"/>
      <c r="G23" s="284"/>
      <c r="H23" s="22"/>
    </row>
    <row r="24" spans="1:8" ht="12.75">
      <c r="A24" s="44">
        <v>8</v>
      </c>
      <c r="B24" s="13" t="s">
        <v>67</v>
      </c>
      <c r="C24" s="1"/>
      <c r="D24" s="4"/>
      <c r="E24" s="4"/>
      <c r="F24" s="1">
        <v>1</v>
      </c>
      <c r="G24" s="280">
        <v>0</v>
      </c>
      <c r="H24" s="43">
        <f>F24*G24</f>
        <v>0</v>
      </c>
    </row>
    <row r="25" spans="1:8" ht="12.75">
      <c r="A25" s="44">
        <v>9</v>
      </c>
      <c r="B25" s="13" t="s">
        <v>54</v>
      </c>
      <c r="C25" s="1"/>
      <c r="D25" s="4"/>
      <c r="E25" s="4"/>
      <c r="F25" s="1">
        <v>2</v>
      </c>
      <c r="G25" s="280">
        <v>0</v>
      </c>
      <c r="H25" s="43">
        <f>F25*G25</f>
        <v>0</v>
      </c>
    </row>
    <row r="26" spans="1:8" ht="12.75">
      <c r="A26" s="44">
        <v>10</v>
      </c>
      <c r="B26" s="13" t="s">
        <v>53</v>
      </c>
      <c r="C26" s="1"/>
      <c r="D26" s="4"/>
      <c r="E26" s="4"/>
      <c r="F26" s="1">
        <v>1</v>
      </c>
      <c r="G26" s="280">
        <v>0</v>
      </c>
      <c r="H26" s="43">
        <f>F26*G26</f>
        <v>0</v>
      </c>
    </row>
    <row r="27" spans="1:8" ht="12.75">
      <c r="A27" s="44">
        <v>11</v>
      </c>
      <c r="B27" s="13" t="s">
        <v>69</v>
      </c>
      <c r="C27" s="1"/>
      <c r="D27" s="56">
        <v>0.02</v>
      </c>
      <c r="E27" s="56" t="s">
        <v>63</v>
      </c>
      <c r="F27" s="1"/>
      <c r="G27" s="2">
        <f>H22</f>
        <v>0</v>
      </c>
      <c r="H27" s="43">
        <f>D27*G27</f>
        <v>0</v>
      </c>
    </row>
    <row r="28" spans="1:8" ht="13.5" thickBot="1">
      <c r="A28" s="44"/>
      <c r="B28" s="53"/>
      <c r="C28" s="6"/>
      <c r="D28" s="65"/>
      <c r="E28" s="66"/>
      <c r="F28" s="6"/>
      <c r="G28" s="23"/>
      <c r="H28" s="33"/>
    </row>
    <row r="29" spans="1:8" ht="13.5" thickBot="1">
      <c r="A29" s="44"/>
      <c r="B29" s="32" t="s">
        <v>28</v>
      </c>
      <c r="C29" s="34"/>
      <c r="D29" s="35"/>
      <c r="E29" s="35"/>
      <c r="F29" s="34"/>
      <c r="G29" s="36"/>
      <c r="H29" s="20">
        <f>SUM(H25:H28)</f>
        <v>0</v>
      </c>
    </row>
    <row r="30" spans="1:8" s="50" customFormat="1" ht="15.75" thickBot="1">
      <c r="A30" s="51"/>
      <c r="B30" s="233" t="s">
        <v>119</v>
      </c>
      <c r="C30" s="72"/>
      <c r="D30" s="72"/>
      <c r="E30" s="72"/>
      <c r="F30" s="73"/>
      <c r="G30" s="74"/>
      <c r="H30" s="234">
        <f>H29+H22</f>
        <v>0</v>
      </c>
    </row>
    <row r="31" spans="1:8" ht="12.75">
      <c r="A31" s="15"/>
      <c r="B31" s="67"/>
      <c r="C31" s="6"/>
      <c r="D31" s="66"/>
      <c r="E31" s="66"/>
      <c r="F31" s="6"/>
      <c r="G31" s="23"/>
      <c r="H31" s="23"/>
    </row>
    <row r="32" spans="1:8" ht="12.75">
      <c r="A32" s="15"/>
      <c r="B32" s="67"/>
      <c r="C32" s="6"/>
      <c r="D32" s="66"/>
      <c r="E32" s="66"/>
      <c r="F32" s="6"/>
      <c r="G32" s="23"/>
      <c r="H32" s="2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7.75390625" style="8" customWidth="1"/>
    <col min="2" max="2" width="55.125" style="8" customWidth="1"/>
    <col min="3" max="3" width="8.875" style="16" customWidth="1"/>
    <col min="4" max="4" width="14.625" style="58" customWidth="1"/>
    <col min="5" max="5" width="8.375" style="58" customWidth="1"/>
    <col min="6" max="6" width="8.375" style="16" customWidth="1"/>
    <col min="7" max="7" width="13.625" style="8" bestFit="1" customWidth="1"/>
    <col min="8" max="8" width="18.375" style="8" bestFit="1" customWidth="1"/>
    <col min="9" max="9" width="9.125" style="8" customWidth="1"/>
    <col min="10" max="10" width="14.00390625" style="8" customWidth="1"/>
    <col min="11" max="11" width="9.125" style="8" customWidth="1"/>
    <col min="12" max="13" width="9.25390625" style="8" bestFit="1" customWidth="1"/>
    <col min="14" max="14" width="11.375" style="8" bestFit="1" customWidth="1"/>
    <col min="15" max="16384" width="9.125" style="8" customWidth="1"/>
  </cols>
  <sheetData>
    <row r="1" spans="1:6" s="41" customFormat="1" ht="15.75">
      <c r="A1" s="42" t="str">
        <f>Titul!B4</f>
        <v>VD Dolní Beřkovice, rekonstrukce hydraulického systému</v>
      </c>
      <c r="B1" s="38"/>
      <c r="C1" s="39"/>
      <c r="D1" s="40"/>
      <c r="E1" s="40"/>
      <c r="F1" s="39"/>
    </row>
    <row r="2" spans="1:6" s="41" customFormat="1" ht="20.25">
      <c r="A2" s="48"/>
      <c r="B2" s="38"/>
      <c r="C2" s="39"/>
      <c r="D2" s="40"/>
      <c r="E2" s="40"/>
      <c r="F2" s="39"/>
    </row>
    <row r="3" spans="1:6" s="41" customFormat="1" ht="18">
      <c r="A3" s="45" t="str">
        <f>Titul!A10</f>
        <v>E.7.5.</v>
      </c>
      <c r="B3" s="45" t="str">
        <f>Titul!B10</f>
        <v>Úpravy ASŘ</v>
      </c>
      <c r="C3" s="39"/>
      <c r="D3" s="40"/>
      <c r="E3" s="40"/>
      <c r="F3" s="39"/>
    </row>
    <row r="4" ht="13.5" thickBot="1"/>
    <row r="5" spans="1:8" ht="13.5" thickBot="1">
      <c r="A5" s="9" t="s">
        <v>40</v>
      </c>
      <c r="B5" s="10" t="s">
        <v>11</v>
      </c>
      <c r="C5" s="25"/>
      <c r="D5" s="59" t="s">
        <v>12</v>
      </c>
      <c r="E5" s="59"/>
      <c r="F5" s="25"/>
      <c r="G5" s="17"/>
      <c r="H5" s="18" t="s">
        <v>13</v>
      </c>
    </row>
    <row r="6" spans="1:8" ht="12.75">
      <c r="A6" s="27"/>
      <c r="B6" s="28"/>
      <c r="C6" s="18" t="s">
        <v>14</v>
      </c>
      <c r="D6" s="55" t="s">
        <v>2</v>
      </c>
      <c r="E6" s="55" t="s">
        <v>60</v>
      </c>
      <c r="F6" s="18" t="s">
        <v>61</v>
      </c>
      <c r="G6" s="18" t="s">
        <v>0</v>
      </c>
      <c r="H6" s="44"/>
    </row>
    <row r="7" spans="1:8" ht="13.5" thickBot="1">
      <c r="A7" s="11"/>
      <c r="B7" s="12"/>
      <c r="C7" s="30"/>
      <c r="D7" s="54" t="s">
        <v>8</v>
      </c>
      <c r="E7" s="54"/>
      <c r="F7" s="30" t="s">
        <v>62</v>
      </c>
      <c r="G7" s="30" t="s">
        <v>17</v>
      </c>
      <c r="H7" s="19"/>
    </row>
    <row r="8" spans="1:8" ht="12.75">
      <c r="A8" s="44">
        <v>1</v>
      </c>
      <c r="B8" s="14" t="s">
        <v>75</v>
      </c>
      <c r="C8" s="62">
        <v>2</v>
      </c>
      <c r="D8" s="64"/>
      <c r="E8" s="64" t="s">
        <v>65</v>
      </c>
      <c r="F8" s="62">
        <v>5</v>
      </c>
      <c r="G8" s="280">
        <v>0</v>
      </c>
      <c r="H8" s="63">
        <f>C8*F8*G8</f>
        <v>0</v>
      </c>
    </row>
    <row r="9" spans="1:14" ht="12.75">
      <c r="A9" s="44">
        <v>2</v>
      </c>
      <c r="B9" s="14" t="s">
        <v>71</v>
      </c>
      <c r="C9" s="46">
        <v>24</v>
      </c>
      <c r="D9" s="47"/>
      <c r="E9" s="47" t="s">
        <v>65</v>
      </c>
      <c r="F9" s="62">
        <v>1</v>
      </c>
      <c r="G9" s="280">
        <v>0</v>
      </c>
      <c r="H9" s="63">
        <f>C9*F9*G9</f>
        <v>0</v>
      </c>
      <c r="K9" s="8" t="s">
        <v>8</v>
      </c>
      <c r="L9" s="8" t="s">
        <v>8</v>
      </c>
      <c r="M9" s="8" t="s">
        <v>8</v>
      </c>
      <c r="N9" s="8" t="s">
        <v>8</v>
      </c>
    </row>
    <row r="10" spans="1:8" ht="12.75">
      <c r="A10" s="44">
        <v>3</v>
      </c>
      <c r="B10" s="14" t="s">
        <v>72</v>
      </c>
      <c r="C10" s="46">
        <v>5</v>
      </c>
      <c r="D10" s="47"/>
      <c r="E10" s="47" t="s">
        <v>65</v>
      </c>
      <c r="F10" s="62">
        <v>5</v>
      </c>
      <c r="G10" s="280">
        <v>0</v>
      </c>
      <c r="H10" s="63">
        <f>C10*F10*G10</f>
        <v>0</v>
      </c>
    </row>
    <row r="11" spans="1:8" ht="12.75">
      <c r="A11" s="44">
        <v>4</v>
      </c>
      <c r="B11" s="13" t="s">
        <v>73</v>
      </c>
      <c r="C11" s="1"/>
      <c r="D11" s="4"/>
      <c r="E11" s="4" t="s">
        <v>64</v>
      </c>
      <c r="F11" s="1">
        <v>1</v>
      </c>
      <c r="G11" s="281">
        <v>0</v>
      </c>
      <c r="H11" s="63">
        <f>F11*G11</f>
        <v>0</v>
      </c>
    </row>
    <row r="12" spans="1:8" ht="12.75">
      <c r="A12" s="44">
        <v>5</v>
      </c>
      <c r="B12" s="13" t="s">
        <v>53</v>
      </c>
      <c r="C12" s="1"/>
      <c r="D12" s="4"/>
      <c r="E12" s="4" t="s">
        <v>64</v>
      </c>
      <c r="F12" s="1">
        <v>1</v>
      </c>
      <c r="G12" s="281">
        <v>0</v>
      </c>
      <c r="H12" s="63">
        <f>F12*G12</f>
        <v>0</v>
      </c>
    </row>
    <row r="13" spans="1:8" ht="13.5" thickBot="1">
      <c r="A13" s="44"/>
      <c r="B13" s="53"/>
      <c r="C13" s="6"/>
      <c r="D13" s="65"/>
      <c r="E13" s="66"/>
      <c r="F13" s="6"/>
      <c r="G13" s="23"/>
      <c r="H13" s="33"/>
    </row>
    <row r="14" spans="1:8" ht="13.5" thickBot="1">
      <c r="A14" s="44"/>
      <c r="B14" s="32" t="s">
        <v>70</v>
      </c>
      <c r="C14" s="34"/>
      <c r="D14" s="35"/>
      <c r="E14" s="35"/>
      <c r="F14" s="34"/>
      <c r="G14" s="36"/>
      <c r="H14" s="20">
        <f>SUM(H8:H13)</f>
        <v>0</v>
      </c>
    </row>
    <row r="15" spans="1:8" s="50" customFormat="1" ht="15.75" thickBot="1">
      <c r="A15" s="51"/>
      <c r="B15" s="233" t="s">
        <v>119</v>
      </c>
      <c r="C15" s="72"/>
      <c r="D15" s="72"/>
      <c r="E15" s="72"/>
      <c r="F15" s="73"/>
      <c r="G15" s="74"/>
      <c r="H15" s="234">
        <f>H14</f>
        <v>0</v>
      </c>
    </row>
    <row r="16" spans="1:8" ht="12.75">
      <c r="A16" s="15"/>
      <c r="B16" s="67"/>
      <c r="C16" s="6"/>
      <c r="D16" s="66"/>
      <c r="E16" s="66"/>
      <c r="F16" s="6"/>
      <c r="G16" s="23"/>
      <c r="H16" s="23"/>
    </row>
    <row r="17" spans="1:8" ht="12.75">
      <c r="A17" s="15"/>
      <c r="B17" s="67"/>
      <c r="C17" s="6"/>
      <c r="D17" s="66"/>
      <c r="E17" s="66"/>
      <c r="F17" s="6"/>
      <c r="G17" s="23"/>
      <c r="H17" s="2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0">
      <selection activeCell="E42" sqref="E42"/>
    </sheetView>
  </sheetViews>
  <sheetFormatPr defaultColWidth="9.00390625" defaultRowHeight="12.75"/>
  <cols>
    <col min="1" max="1" width="6.75390625" style="81" customWidth="1"/>
    <col min="2" max="2" width="51.00390625" style="81" customWidth="1"/>
    <col min="3" max="3" width="7.375" style="235" customWidth="1"/>
    <col min="4" max="4" width="10.125" style="236" customWidth="1"/>
    <col min="5" max="5" width="9.125" style="236" customWidth="1"/>
    <col min="6" max="6" width="8.375" style="235" customWidth="1"/>
    <col min="7" max="7" width="11.875" style="237" customWidth="1"/>
    <col min="8" max="8" width="14.125" style="237" customWidth="1"/>
    <col min="9" max="16384" width="9.125" style="237" customWidth="1"/>
  </cols>
  <sheetData>
    <row r="1" spans="1:5" s="79" customFormat="1" ht="15.75">
      <c r="A1" s="277" t="str">
        <f>Titul!B4</f>
        <v>VD Dolní Beřkovice, rekonstrukce hydraulického systému</v>
      </c>
      <c r="B1" s="76"/>
      <c r="C1" s="78"/>
      <c r="D1" s="77"/>
      <c r="E1" s="77"/>
    </row>
    <row r="2" spans="1:5" s="79" customFormat="1" ht="20.25">
      <c r="A2" s="75"/>
      <c r="B2" s="76"/>
      <c r="C2" s="78"/>
      <c r="D2" s="77"/>
      <c r="E2" s="77"/>
    </row>
    <row r="3" spans="1:5" s="79" customFormat="1" ht="18">
      <c r="A3" s="80" t="str">
        <f>Titul!A11</f>
        <v>E.7.6.</v>
      </c>
      <c r="B3" s="80" t="str">
        <f>Titul!B11</f>
        <v>Stavební úpravy</v>
      </c>
      <c r="C3" s="78"/>
      <c r="D3" s="77"/>
      <c r="E3" s="77"/>
    </row>
    <row r="4" ht="13.5" thickBot="1"/>
    <row r="5" spans="1:8" ht="13.5" thickBot="1">
      <c r="A5" s="83" t="s">
        <v>40</v>
      </c>
      <c r="B5" s="84" t="s">
        <v>11</v>
      </c>
      <c r="C5" s="26"/>
      <c r="D5" s="85" t="s">
        <v>12</v>
      </c>
      <c r="E5" s="85"/>
      <c r="F5" s="26"/>
      <c r="G5" s="86"/>
      <c r="H5" s="29" t="s">
        <v>13</v>
      </c>
    </row>
    <row r="6" spans="1:8" ht="12.75">
      <c r="A6" s="87"/>
      <c r="B6" s="88"/>
      <c r="C6" s="29" t="s">
        <v>14</v>
      </c>
      <c r="D6" s="89" t="s">
        <v>2</v>
      </c>
      <c r="E6" s="89" t="s">
        <v>60</v>
      </c>
      <c r="F6" s="29" t="s">
        <v>61</v>
      </c>
      <c r="G6" s="29" t="s">
        <v>0</v>
      </c>
      <c r="H6" s="90"/>
    </row>
    <row r="7" spans="1:8" ht="13.5" thickBot="1">
      <c r="A7" s="91"/>
      <c r="B7" s="92"/>
      <c r="C7" s="31"/>
      <c r="D7" s="93" t="s">
        <v>8</v>
      </c>
      <c r="E7" s="93"/>
      <c r="F7" s="31" t="s">
        <v>62</v>
      </c>
      <c r="G7" s="31" t="s">
        <v>17</v>
      </c>
      <c r="H7" s="94"/>
    </row>
    <row r="8" spans="1:8" ht="12.75">
      <c r="A8" s="238" t="s">
        <v>8</v>
      </c>
      <c r="B8" s="239" t="s">
        <v>3</v>
      </c>
      <c r="C8" s="240"/>
      <c r="D8" s="241"/>
      <c r="E8" s="241"/>
      <c r="F8" s="242"/>
      <c r="G8" s="243"/>
      <c r="H8" s="244"/>
    </row>
    <row r="9" spans="1:8" ht="12.75">
      <c r="A9" s="238" t="s">
        <v>8</v>
      </c>
      <c r="B9" s="245" t="s">
        <v>19</v>
      </c>
      <c r="C9" s="240"/>
      <c r="D9" s="242"/>
      <c r="E9" s="246"/>
      <c r="F9" s="242"/>
      <c r="G9" s="243"/>
      <c r="H9" s="244"/>
    </row>
    <row r="10" spans="1:8" s="249" customFormat="1" ht="12.75">
      <c r="A10" s="247">
        <v>1</v>
      </c>
      <c r="B10" s="248" t="s">
        <v>34</v>
      </c>
      <c r="C10" s="240">
        <v>2</v>
      </c>
      <c r="D10" s="242"/>
      <c r="E10" s="246" t="s">
        <v>65</v>
      </c>
      <c r="F10" s="242">
        <v>6</v>
      </c>
      <c r="G10" s="279">
        <v>0</v>
      </c>
      <c r="H10" s="244">
        <f>C10*F10*G10</f>
        <v>0</v>
      </c>
    </row>
    <row r="11" spans="1:8" ht="12.75">
      <c r="A11" s="250"/>
      <c r="B11" s="248"/>
      <c r="C11" s="251"/>
      <c r="D11" s="242"/>
      <c r="E11" s="246"/>
      <c r="F11" s="242"/>
      <c r="G11" s="279"/>
      <c r="H11" s="244"/>
    </row>
    <row r="12" spans="1:8" ht="12.75">
      <c r="A12" s="247"/>
      <c r="B12" s="119" t="s">
        <v>80</v>
      </c>
      <c r="C12" s="251"/>
      <c r="D12" s="242"/>
      <c r="E12" s="246"/>
      <c r="F12" s="242"/>
      <c r="G12" s="279"/>
      <c r="H12" s="244"/>
    </row>
    <row r="13" spans="1:8" ht="12.75">
      <c r="A13" s="247">
        <v>2</v>
      </c>
      <c r="B13" s="121" t="s">
        <v>77</v>
      </c>
      <c r="C13" s="251"/>
      <c r="D13" s="242">
        <v>2</v>
      </c>
      <c r="E13" s="246" t="s">
        <v>33</v>
      </c>
      <c r="F13" s="242">
        <v>6</v>
      </c>
      <c r="G13" s="279">
        <v>0</v>
      </c>
      <c r="H13" s="244">
        <f>D13*F13*G13</f>
        <v>0</v>
      </c>
    </row>
    <row r="14" spans="1:8" s="249" customFormat="1" ht="12.75">
      <c r="A14" s="247">
        <v>3</v>
      </c>
      <c r="B14" s="121" t="s">
        <v>122</v>
      </c>
      <c r="C14" s="242">
        <v>2</v>
      </c>
      <c r="D14" s="242"/>
      <c r="E14" s="246" t="s">
        <v>65</v>
      </c>
      <c r="F14" s="242">
        <v>8</v>
      </c>
      <c r="G14" s="279">
        <v>0</v>
      </c>
      <c r="H14" s="244">
        <f>C14*F14*G14</f>
        <v>0</v>
      </c>
    </row>
    <row r="15" spans="1:8" s="249" customFormat="1" ht="12.75">
      <c r="A15" s="247">
        <v>4</v>
      </c>
      <c r="B15" s="121" t="s">
        <v>76</v>
      </c>
      <c r="C15" s="242">
        <v>4</v>
      </c>
      <c r="D15" s="242"/>
      <c r="E15" s="246" t="s">
        <v>65</v>
      </c>
      <c r="F15" s="242">
        <v>6</v>
      </c>
      <c r="G15" s="279">
        <v>0</v>
      </c>
      <c r="H15" s="244">
        <f>C15*F15*G15</f>
        <v>0</v>
      </c>
    </row>
    <row r="16" spans="1:8" s="249" customFormat="1" ht="12.75">
      <c r="A16" s="250"/>
      <c r="B16" s="248"/>
      <c r="C16" s="240"/>
      <c r="D16" s="242"/>
      <c r="E16" s="246"/>
      <c r="F16" s="242"/>
      <c r="G16" s="279"/>
      <c r="H16" s="244"/>
    </row>
    <row r="17" spans="1:8" ht="12.75">
      <c r="A17" s="247"/>
      <c r="B17" s="239" t="s">
        <v>7</v>
      </c>
      <c r="C17" s="251"/>
      <c r="D17" s="242"/>
      <c r="E17" s="246"/>
      <c r="F17" s="242"/>
      <c r="G17" s="279"/>
      <c r="H17" s="244"/>
    </row>
    <row r="18" spans="1:8" s="249" customFormat="1" ht="12.75">
      <c r="A18" s="247">
        <v>5</v>
      </c>
      <c r="B18" s="121" t="s">
        <v>35</v>
      </c>
      <c r="C18" s="240"/>
      <c r="D18" s="242">
        <v>22</v>
      </c>
      <c r="E18" s="246" t="s">
        <v>83</v>
      </c>
      <c r="F18" s="242">
        <v>6</v>
      </c>
      <c r="G18" s="279">
        <v>0</v>
      </c>
      <c r="H18" s="244">
        <f>D18*F18*G18</f>
        <v>0</v>
      </c>
    </row>
    <row r="19" spans="1:8" s="249" customFormat="1" ht="12.75">
      <c r="A19" s="247">
        <v>6</v>
      </c>
      <c r="B19" s="121" t="s">
        <v>120</v>
      </c>
      <c r="C19" s="240"/>
      <c r="D19" s="242">
        <v>12</v>
      </c>
      <c r="E19" s="246" t="s">
        <v>83</v>
      </c>
      <c r="F19" s="242">
        <v>6</v>
      </c>
      <c r="G19" s="279">
        <v>0</v>
      </c>
      <c r="H19" s="244">
        <f>D19*F19*G19</f>
        <v>0</v>
      </c>
    </row>
    <row r="20" spans="1:8" s="249" customFormat="1" ht="14.25">
      <c r="A20" s="247">
        <v>7</v>
      </c>
      <c r="B20" s="121" t="s">
        <v>22</v>
      </c>
      <c r="C20" s="240"/>
      <c r="D20" s="242">
        <v>0.05</v>
      </c>
      <c r="E20" s="101" t="s">
        <v>84</v>
      </c>
      <c r="F20" s="242">
        <v>1</v>
      </c>
      <c r="G20" s="279">
        <v>0</v>
      </c>
      <c r="H20" s="244">
        <f>D20*F20*G20</f>
        <v>0</v>
      </c>
    </row>
    <row r="21" spans="1:8" ht="26.25" thickBot="1">
      <c r="A21" s="247">
        <v>8</v>
      </c>
      <c r="B21" s="252" t="s">
        <v>121</v>
      </c>
      <c r="C21" s="253"/>
      <c r="D21" s="254">
        <v>4</v>
      </c>
      <c r="E21" s="101" t="s">
        <v>85</v>
      </c>
      <c r="F21" s="255">
        <v>1</v>
      </c>
      <c r="G21" s="279">
        <v>0</v>
      </c>
      <c r="H21" s="244">
        <f>D21*F21*G21</f>
        <v>0</v>
      </c>
    </row>
    <row r="22" spans="1:8" ht="13.5" thickBot="1">
      <c r="A22" s="247"/>
      <c r="B22" s="114" t="s">
        <v>78</v>
      </c>
      <c r="C22" s="115"/>
      <c r="D22" s="116"/>
      <c r="E22" s="256"/>
      <c r="F22" s="257" t="s">
        <v>8</v>
      </c>
      <c r="G22" s="258" t="s">
        <v>8</v>
      </c>
      <c r="H22" s="259">
        <f>SUM(H8:H21)</f>
        <v>0</v>
      </c>
    </row>
    <row r="23" spans="1:8" ht="12.75">
      <c r="A23" s="247"/>
      <c r="B23" s="260" t="s">
        <v>4</v>
      </c>
      <c r="C23" s="261"/>
      <c r="D23" s="262"/>
      <c r="E23" s="263"/>
      <c r="F23" s="261"/>
      <c r="G23" s="264"/>
      <c r="H23" s="264"/>
    </row>
    <row r="24" spans="1:8" ht="12.75">
      <c r="A24" s="247">
        <v>9</v>
      </c>
      <c r="B24" s="104" t="s">
        <v>79</v>
      </c>
      <c r="C24" s="3"/>
      <c r="D24" s="105" t="s">
        <v>8</v>
      </c>
      <c r="E24" s="246" t="s">
        <v>64</v>
      </c>
      <c r="F24" s="3">
        <v>1</v>
      </c>
      <c r="G24" s="279">
        <v>0</v>
      </c>
      <c r="H24" s="244">
        <f>F24*G24</f>
        <v>0</v>
      </c>
    </row>
    <row r="25" spans="1:8" ht="12.75">
      <c r="A25" s="247">
        <v>10</v>
      </c>
      <c r="B25" s="120" t="s">
        <v>97</v>
      </c>
      <c r="C25" s="3"/>
      <c r="D25" s="105"/>
      <c r="E25" s="246" t="s">
        <v>64</v>
      </c>
      <c r="F25" s="3">
        <v>1</v>
      </c>
      <c r="G25" s="279">
        <v>0</v>
      </c>
      <c r="H25" s="244">
        <f>F25*G25</f>
        <v>0</v>
      </c>
    </row>
    <row r="26" spans="1:8" ht="12.75">
      <c r="A26" s="247">
        <v>11</v>
      </c>
      <c r="B26" s="120" t="s">
        <v>110</v>
      </c>
      <c r="C26" s="3"/>
      <c r="D26" s="105"/>
      <c r="E26" s="246" t="s">
        <v>64</v>
      </c>
      <c r="F26" s="3">
        <v>1</v>
      </c>
      <c r="G26" s="279">
        <v>0</v>
      </c>
      <c r="H26" s="244">
        <f>F26*G26</f>
        <v>0</v>
      </c>
    </row>
    <row r="27" spans="1:8" ht="12.75">
      <c r="A27" s="247">
        <v>12</v>
      </c>
      <c r="B27" s="265" t="s">
        <v>15</v>
      </c>
      <c r="C27" s="266"/>
      <c r="D27" s="267"/>
      <c r="E27" s="246" t="s">
        <v>64</v>
      </c>
      <c r="F27" s="266"/>
      <c r="G27" s="279">
        <v>0</v>
      </c>
      <c r="H27" s="244">
        <f>G27</f>
        <v>0</v>
      </c>
    </row>
    <row r="28" spans="1:8" ht="12.75">
      <c r="A28" s="247">
        <v>13</v>
      </c>
      <c r="B28" s="104" t="s">
        <v>81</v>
      </c>
      <c r="C28" s="266"/>
      <c r="D28" s="268">
        <v>0.03</v>
      </c>
      <c r="E28" s="246" t="s">
        <v>63</v>
      </c>
      <c r="F28" s="266"/>
      <c r="G28" s="244">
        <f>H22</f>
        <v>0</v>
      </c>
      <c r="H28" s="244">
        <f>D28*G28</f>
        <v>0</v>
      </c>
    </row>
    <row r="29" spans="1:8" ht="13.5" thickBot="1">
      <c r="A29" s="247">
        <v>14</v>
      </c>
      <c r="B29" s="104" t="s">
        <v>82</v>
      </c>
      <c r="C29" s="266"/>
      <c r="D29" s="268">
        <v>0.03</v>
      </c>
      <c r="E29" s="246" t="s">
        <v>63</v>
      </c>
      <c r="F29" s="266"/>
      <c r="G29" s="244">
        <f>H22</f>
        <v>0</v>
      </c>
      <c r="H29" s="244">
        <f>D29*G29</f>
        <v>0</v>
      </c>
    </row>
    <row r="30" spans="1:8" ht="13.5" thickBot="1">
      <c r="A30" s="247"/>
      <c r="B30" s="114" t="s">
        <v>28</v>
      </c>
      <c r="C30" s="115"/>
      <c r="D30" s="116"/>
      <c r="E30" s="116"/>
      <c r="F30" s="115"/>
      <c r="G30" s="117"/>
      <c r="H30" s="118">
        <f>SUM(H24:H29)</f>
        <v>0</v>
      </c>
    </row>
    <row r="31" spans="1:8" ht="13.5" thickBot="1">
      <c r="A31" s="269"/>
      <c r="B31" s="274" t="s">
        <v>119</v>
      </c>
      <c r="C31" s="270"/>
      <c r="D31" s="270"/>
      <c r="E31" s="270"/>
      <c r="F31" s="271"/>
      <c r="G31" s="272"/>
      <c r="H31" s="275">
        <f>H30+H22</f>
        <v>0</v>
      </c>
    </row>
    <row r="32" spans="1:8" ht="12.75">
      <c r="A32" s="136"/>
      <c r="B32" s="273"/>
      <c r="C32" s="189"/>
      <c r="D32" s="190"/>
      <c r="E32" s="190"/>
      <c r="F32" s="189"/>
      <c r="G32" s="191"/>
      <c r="H32" s="191"/>
    </row>
    <row r="33" spans="1:8" ht="12.75">
      <c r="A33" s="136"/>
      <c r="B33" s="273"/>
      <c r="C33" s="189"/>
      <c r="D33" s="190"/>
      <c r="E33" s="190"/>
      <c r="F33" s="189"/>
      <c r="G33" s="191"/>
      <c r="H33" s="1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 PROFI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Administrator</cp:lastModifiedBy>
  <cp:lastPrinted>2017-06-01T13:23:44Z</cp:lastPrinted>
  <dcterms:created xsi:type="dcterms:W3CDTF">2003-06-02T11:27:28Z</dcterms:created>
  <dcterms:modified xsi:type="dcterms:W3CDTF">2017-07-18T12:02:42Z</dcterms:modified>
  <cp:category/>
  <cp:version/>
  <cp:contentType/>
  <cp:contentStatus/>
</cp:coreProperties>
</file>