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= Práce =\OneDrive\2017\2017_035 - Povodí Moravy - ČOV Babice a Staré Město\= Expedice Babice =\D\D1\IO 01 - Splašková kanalizace vč. žumpy\"/>
    </mc:Choice>
  </mc:AlternateContent>
  <xr:revisionPtr revIDLastSave="50" documentId="33F1CD4DE783AA65B9FC96F5128F1102832F26A9" xr6:coauthVersionLast="21" xr6:coauthVersionMax="21" xr10:uidLastSave="{085C19B0-BF7A-4CCB-8357-1AB7A7846BD7}"/>
  <bookViews>
    <workbookView xWindow="0" yWindow="0" windowWidth="28800" windowHeight="13335" xr2:uid="{EC10F305-BBF9-45F5-A5E9-F730BE86B864}"/>
  </bookViews>
  <sheets>
    <sheet name="Stavba" sheetId="1" r:id="rId1"/>
    <sheet name="IO 01 IO 01 KL" sheetId="2" r:id="rId2"/>
    <sheet name="IO 01 IO 01 Rek" sheetId="3" r:id="rId3"/>
    <sheet name="IO 01 IO 01 Pol" sheetId="4" r:id="rId4"/>
    <sheet name="VNON VNON KL" sheetId="5" r:id="rId5"/>
    <sheet name="VNON VNON Rek" sheetId="6" r:id="rId6"/>
    <sheet name="VNON VNON Pol" sheetId="7" r:id="rId7"/>
  </sheets>
  <definedNames>
    <definedName name="CelkemObjekty" localSheetId="0">Stavba!$F$32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'IO 01 IO 01 Pol'!$1:$6</definedName>
    <definedName name="_xlnm.Print_Titles" localSheetId="2">'IO 01 IO 01 Rek'!$1:$6</definedName>
    <definedName name="_xlnm.Print_Titles" localSheetId="6">'VNON VNON Pol'!$1:$6</definedName>
    <definedName name="_xlnm.Print_Titles" localSheetId="5">'VNON VNON Rek'!$1:$6</definedName>
    <definedName name="Objednatel" localSheetId="0">Stavba!$D$11</definedName>
    <definedName name="Objekt" localSheetId="0">Stavba!$B$29</definedName>
    <definedName name="_xlnm.Print_Area" localSheetId="1">'IO 01 IO 01 KL'!$A$1:$G$45</definedName>
    <definedName name="_xlnm.Print_Area" localSheetId="3">'IO 01 IO 01 Pol'!$A$1:$K$126</definedName>
    <definedName name="_xlnm.Print_Area" localSheetId="2">'IO 01 IO 01 Rek'!$A$1:$I$17</definedName>
    <definedName name="_xlnm.Print_Area" localSheetId="0">Stavba!$B$1:$J$54</definedName>
    <definedName name="_xlnm.Print_Area" localSheetId="4">'VNON VNON KL'!$A$1:$G$45</definedName>
    <definedName name="_xlnm.Print_Area" localSheetId="6">'VNON VNON Pol'!$A$1:$K$27</definedName>
    <definedName name="_xlnm.Print_Area" localSheetId="5">'VNON VNON Rek'!$A$1:$I$14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num" localSheetId="3" hidden="1">0</definedName>
    <definedName name="solver_num" localSheetId="6" hidden="1">0</definedName>
    <definedName name="solver_opt" localSheetId="3" hidden="1">'IO 01 IO 01 Pol'!#REF!</definedName>
    <definedName name="solver_opt" localSheetId="6" hidden="1">'VNON VNON Pol'!#REF!</definedName>
    <definedName name="solver_typ" localSheetId="3" hidden="1">1</definedName>
    <definedName name="solver_typ" localSheetId="6" hidden="1">1</definedName>
    <definedName name="solver_val" localSheetId="3" hidden="1">0</definedName>
    <definedName name="solver_val" localSheetId="6" hidden="1">0</definedName>
    <definedName name="SoucetDilu" localSheetId="0">Stavba!$F$54:$J$54</definedName>
    <definedName name="StavbaCelkem" localSheetId="0">Stavba!$H$32</definedName>
    <definedName name="Zhotovitel" localSheetId="0">Stavba!$D$7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25" i="7" l="1"/>
  <c r="BD25" i="7"/>
  <c r="BD27" i="7" s="1"/>
  <c r="H7" i="6" s="1"/>
  <c r="H8" i="6" s="1"/>
  <c r="C17" i="5" s="1"/>
  <c r="BC25" i="7"/>
  <c r="BA25" i="7"/>
  <c r="K25" i="7"/>
  <c r="I25" i="7"/>
  <c r="G25" i="7"/>
  <c r="BB25" i="7" s="1"/>
  <c r="BE24" i="7"/>
  <c r="BD24" i="7"/>
  <c r="BC24" i="7"/>
  <c r="BA24" i="7"/>
  <c r="K24" i="7"/>
  <c r="I24" i="7"/>
  <c r="G24" i="7"/>
  <c r="BB24" i="7" s="1"/>
  <c r="BE13" i="7"/>
  <c r="BD13" i="7"/>
  <c r="BC13" i="7"/>
  <c r="BA13" i="7"/>
  <c r="K13" i="7"/>
  <c r="I13" i="7"/>
  <c r="G13" i="7"/>
  <c r="BB13" i="7" s="1"/>
  <c r="BE12" i="7"/>
  <c r="BE27" i="7" s="1"/>
  <c r="I7" i="6" s="1"/>
  <c r="I8" i="6" s="1"/>
  <c r="C21" i="5" s="1"/>
  <c r="BD12" i="7"/>
  <c r="BC12" i="7"/>
  <c r="BA12" i="7"/>
  <c r="K12" i="7"/>
  <c r="I12" i="7"/>
  <c r="G12" i="7"/>
  <c r="BB12" i="7" s="1"/>
  <c r="BE10" i="7"/>
  <c r="BD10" i="7"/>
  <c r="BC10" i="7"/>
  <c r="BA10" i="7"/>
  <c r="K10" i="7"/>
  <c r="I10" i="7"/>
  <c r="G10" i="7"/>
  <c r="BB10" i="7" s="1"/>
  <c r="BE8" i="7"/>
  <c r="BD8" i="7"/>
  <c r="BC8" i="7"/>
  <c r="BA8" i="7"/>
  <c r="K8" i="7"/>
  <c r="I8" i="7"/>
  <c r="G8" i="7"/>
  <c r="BB8" i="7" s="1"/>
  <c r="B7" i="6"/>
  <c r="A7" i="6"/>
  <c r="BC27" i="7"/>
  <c r="G7" i="6" s="1"/>
  <c r="G8" i="6" s="1"/>
  <c r="C18" i="5" s="1"/>
  <c r="K27" i="7"/>
  <c r="I27" i="7"/>
  <c r="E4" i="7"/>
  <c r="F3" i="7"/>
  <c r="F33" i="5"/>
  <c r="C33" i="5"/>
  <c r="C31" i="5"/>
  <c r="BE125" i="4"/>
  <c r="BD125" i="4"/>
  <c r="BD126" i="4" s="1"/>
  <c r="H10" i="3" s="1"/>
  <c r="BC125" i="4"/>
  <c r="BC126" i="4" s="1"/>
  <c r="G10" i="3" s="1"/>
  <c r="BB125" i="4"/>
  <c r="BA125" i="4"/>
  <c r="K125" i="4"/>
  <c r="K126" i="4" s="1"/>
  <c r="I125" i="4"/>
  <c r="G125" i="4"/>
  <c r="B10" i="3"/>
  <c r="A10" i="3"/>
  <c r="BE126" i="4"/>
  <c r="I10" i="3" s="1"/>
  <c r="BB126" i="4"/>
  <c r="F10" i="3" s="1"/>
  <c r="BA126" i="4"/>
  <c r="E10" i="3" s="1"/>
  <c r="I126" i="4"/>
  <c r="G126" i="4"/>
  <c r="BE117" i="4"/>
  <c r="BD117" i="4"/>
  <c r="BC117" i="4"/>
  <c r="BB117" i="4"/>
  <c r="K117" i="4"/>
  <c r="I117" i="4"/>
  <c r="G117" i="4"/>
  <c r="BA117" i="4" s="1"/>
  <c r="BE116" i="4"/>
  <c r="BD116" i="4"/>
  <c r="BC116" i="4"/>
  <c r="BB116" i="4"/>
  <c r="K116" i="4"/>
  <c r="I116" i="4"/>
  <c r="G116" i="4"/>
  <c r="BA116" i="4" s="1"/>
  <c r="BE115" i="4"/>
  <c r="BD115" i="4"/>
  <c r="BC115" i="4"/>
  <c r="BB115" i="4"/>
  <c r="K115" i="4"/>
  <c r="I115" i="4"/>
  <c r="G115" i="4"/>
  <c r="BA115" i="4" s="1"/>
  <c r="BE112" i="4"/>
  <c r="BD112" i="4"/>
  <c r="BC112" i="4"/>
  <c r="BB112" i="4"/>
  <c r="K112" i="4"/>
  <c r="I112" i="4"/>
  <c r="G112" i="4"/>
  <c r="BA112" i="4" s="1"/>
  <c r="BE109" i="4"/>
  <c r="BD109" i="4"/>
  <c r="BC109" i="4"/>
  <c r="BB109" i="4"/>
  <c r="K109" i="4"/>
  <c r="I109" i="4"/>
  <c r="G109" i="4"/>
  <c r="BA109" i="4" s="1"/>
  <c r="BE107" i="4"/>
  <c r="BD107" i="4"/>
  <c r="BC107" i="4"/>
  <c r="BB107" i="4"/>
  <c r="K107" i="4"/>
  <c r="I107" i="4"/>
  <c r="G107" i="4"/>
  <c r="BA107" i="4" s="1"/>
  <c r="BE104" i="4"/>
  <c r="BE123" i="4" s="1"/>
  <c r="I9" i="3" s="1"/>
  <c r="BD104" i="4"/>
  <c r="BC104" i="4"/>
  <c r="BB104" i="4"/>
  <c r="K104" i="4"/>
  <c r="I104" i="4"/>
  <c r="G104" i="4"/>
  <c r="BA104" i="4" s="1"/>
  <c r="BE103" i="4"/>
  <c r="BD103" i="4"/>
  <c r="BD123" i="4" s="1"/>
  <c r="H9" i="3" s="1"/>
  <c r="BC103" i="4"/>
  <c r="BB103" i="4"/>
  <c r="K103" i="4"/>
  <c r="I103" i="4"/>
  <c r="G103" i="4"/>
  <c r="BA103" i="4" s="1"/>
  <c r="BE102" i="4"/>
  <c r="BD102" i="4"/>
  <c r="BC102" i="4"/>
  <c r="BB102" i="4"/>
  <c r="K102" i="4"/>
  <c r="I102" i="4"/>
  <c r="G102" i="4"/>
  <c r="BA102" i="4" s="1"/>
  <c r="BE97" i="4"/>
  <c r="BD97" i="4"/>
  <c r="BC97" i="4"/>
  <c r="BB97" i="4"/>
  <c r="K97" i="4"/>
  <c r="I97" i="4"/>
  <c r="I123" i="4" s="1"/>
  <c r="G97" i="4"/>
  <c r="BA97" i="4" s="1"/>
  <c r="B9" i="3"/>
  <c r="A9" i="3"/>
  <c r="K123" i="4"/>
  <c r="BE91" i="4"/>
  <c r="BE95" i="4" s="1"/>
  <c r="I8" i="3" s="1"/>
  <c r="BD91" i="4"/>
  <c r="BC91" i="4"/>
  <c r="BB91" i="4"/>
  <c r="BB95" i="4" s="1"/>
  <c r="F8" i="3" s="1"/>
  <c r="K91" i="4"/>
  <c r="I91" i="4"/>
  <c r="G91" i="4"/>
  <c r="G95" i="4" s="1"/>
  <c r="B8" i="3"/>
  <c r="A8" i="3"/>
  <c r="BD95" i="4"/>
  <c r="H8" i="3" s="1"/>
  <c r="BC95" i="4"/>
  <c r="G8" i="3" s="1"/>
  <c r="K95" i="4"/>
  <c r="I95" i="4"/>
  <c r="BE86" i="4"/>
  <c r="BD86" i="4"/>
  <c r="BC86" i="4"/>
  <c r="BB86" i="4"/>
  <c r="K86" i="4"/>
  <c r="I86" i="4"/>
  <c r="G86" i="4"/>
  <c r="BA86" i="4" s="1"/>
  <c r="BE84" i="4"/>
  <c r="BD84" i="4"/>
  <c r="BC84" i="4"/>
  <c r="BB84" i="4"/>
  <c r="K84" i="4"/>
  <c r="I84" i="4"/>
  <c r="G84" i="4"/>
  <c r="BA84" i="4" s="1"/>
  <c r="BE82" i="4"/>
  <c r="BD82" i="4"/>
  <c r="BC82" i="4"/>
  <c r="BB82" i="4"/>
  <c r="BA82" i="4"/>
  <c r="K82" i="4"/>
  <c r="I82" i="4"/>
  <c r="G82" i="4"/>
  <c r="BE81" i="4"/>
  <c r="BD81" i="4"/>
  <c r="BC81" i="4"/>
  <c r="BB81" i="4"/>
  <c r="BA81" i="4"/>
  <c r="K81" i="4"/>
  <c r="I81" i="4"/>
  <c r="G81" i="4"/>
  <c r="BE77" i="4"/>
  <c r="BD77" i="4"/>
  <c r="BC77" i="4"/>
  <c r="BB77" i="4"/>
  <c r="BA77" i="4"/>
  <c r="K77" i="4"/>
  <c r="I77" i="4"/>
  <c r="G77" i="4"/>
  <c r="BE66" i="4"/>
  <c r="BD66" i="4"/>
  <c r="BC66" i="4"/>
  <c r="BB66" i="4"/>
  <c r="BA66" i="4"/>
  <c r="K66" i="4"/>
  <c r="I66" i="4"/>
  <c r="G66" i="4"/>
  <c r="BE65" i="4"/>
  <c r="BD65" i="4"/>
  <c r="BC65" i="4"/>
  <c r="BB65" i="4"/>
  <c r="BA65" i="4"/>
  <c r="K65" i="4"/>
  <c r="I65" i="4"/>
  <c r="G65" i="4"/>
  <c r="BE64" i="4"/>
  <c r="BD64" i="4"/>
  <c r="BC64" i="4"/>
  <c r="BB64" i="4"/>
  <c r="BA64" i="4"/>
  <c r="K64" i="4"/>
  <c r="I64" i="4"/>
  <c r="G64" i="4"/>
  <c r="BE56" i="4"/>
  <c r="BD56" i="4"/>
  <c r="BD89" i="4" s="1"/>
  <c r="H7" i="3" s="1"/>
  <c r="BC56" i="4"/>
  <c r="BB56" i="4"/>
  <c r="K56" i="4"/>
  <c r="I56" i="4"/>
  <c r="G56" i="4"/>
  <c r="BA56" i="4" s="1"/>
  <c r="BE30" i="4"/>
  <c r="BD30" i="4"/>
  <c r="BC30" i="4"/>
  <c r="BB30" i="4"/>
  <c r="BA30" i="4"/>
  <c r="K30" i="4"/>
  <c r="I30" i="4"/>
  <c r="G30" i="4"/>
  <c r="BE26" i="4"/>
  <c r="BD26" i="4"/>
  <c r="BC26" i="4"/>
  <c r="BB26" i="4"/>
  <c r="BA26" i="4"/>
  <c r="K26" i="4"/>
  <c r="I26" i="4"/>
  <c r="G26" i="4"/>
  <c r="BE21" i="4"/>
  <c r="BD21" i="4"/>
  <c r="BC21" i="4"/>
  <c r="BB21" i="4"/>
  <c r="BA21" i="4"/>
  <c r="K21" i="4"/>
  <c r="I21" i="4"/>
  <c r="G21" i="4"/>
  <c r="BE16" i="4"/>
  <c r="BD16" i="4"/>
  <c r="BC16" i="4"/>
  <c r="BB16" i="4"/>
  <c r="K16" i="4"/>
  <c r="I16" i="4"/>
  <c r="G16" i="4"/>
  <c r="BA16" i="4" s="1"/>
  <c r="BE10" i="4"/>
  <c r="BD10" i="4"/>
  <c r="BC10" i="4"/>
  <c r="BB10" i="4"/>
  <c r="K10" i="4"/>
  <c r="I10" i="4"/>
  <c r="G10" i="4"/>
  <c r="BA10" i="4" s="1"/>
  <c r="BE9" i="4"/>
  <c r="BD9" i="4"/>
  <c r="BC9" i="4"/>
  <c r="BB9" i="4"/>
  <c r="BA9" i="4"/>
  <c r="K9" i="4"/>
  <c r="I9" i="4"/>
  <c r="G9" i="4"/>
  <c r="BE8" i="4"/>
  <c r="BD8" i="4"/>
  <c r="BC8" i="4"/>
  <c r="BB8" i="4"/>
  <c r="BA8" i="4"/>
  <c r="K8" i="4"/>
  <c r="I8" i="4"/>
  <c r="G8" i="4"/>
  <c r="B7" i="3"/>
  <c r="A7" i="3"/>
  <c r="K89" i="4"/>
  <c r="I89" i="4"/>
  <c r="E4" i="4"/>
  <c r="F3" i="4"/>
  <c r="C33" i="2"/>
  <c r="F33" i="2" s="1"/>
  <c r="C31" i="2"/>
  <c r="J54" i="1"/>
  <c r="I54" i="1"/>
  <c r="H54" i="1"/>
  <c r="G54" i="1"/>
  <c r="F54" i="1"/>
  <c r="H41" i="1"/>
  <c r="G41" i="1"/>
  <c r="I40" i="1"/>
  <c r="F40" i="1" s="1"/>
  <c r="I39" i="1"/>
  <c r="F39" i="1" s="1"/>
  <c r="H38" i="1"/>
  <c r="G38" i="1"/>
  <c r="H32" i="1"/>
  <c r="I21" i="1" s="1"/>
  <c r="I22" i="1" s="1"/>
  <c r="G32" i="1"/>
  <c r="I31" i="1"/>
  <c r="F31" i="1" s="1"/>
  <c r="I30" i="1"/>
  <c r="F30" i="1" s="1"/>
  <c r="H29" i="1"/>
  <c r="G29" i="1"/>
  <c r="D22" i="1"/>
  <c r="D20" i="1"/>
  <c r="I19" i="1"/>
  <c r="I2" i="1"/>
  <c r="BB123" i="4" l="1"/>
  <c r="F9" i="3" s="1"/>
  <c r="BA123" i="4"/>
  <c r="E9" i="3" s="1"/>
  <c r="BC123" i="4"/>
  <c r="G9" i="3" s="1"/>
  <c r="G123" i="4"/>
  <c r="H11" i="3"/>
  <c r="C17" i="2" s="1"/>
  <c r="G89" i="4"/>
  <c r="BB89" i="4"/>
  <c r="F7" i="3" s="1"/>
  <c r="BE89" i="4"/>
  <c r="I7" i="3" s="1"/>
  <c r="I11" i="3" s="1"/>
  <c r="C21" i="2" s="1"/>
  <c r="BC89" i="4"/>
  <c r="G7" i="3" s="1"/>
  <c r="BA89" i="4"/>
  <c r="E7" i="3" s="1"/>
  <c r="BA27" i="7"/>
  <c r="E7" i="6" s="1"/>
  <c r="E8" i="6" s="1"/>
  <c r="C15" i="5" s="1"/>
  <c r="G27" i="7"/>
  <c r="BB27" i="7"/>
  <c r="F7" i="6" s="1"/>
  <c r="F8" i="6" s="1"/>
  <c r="C16" i="5" s="1"/>
  <c r="E53" i="1"/>
  <c r="E50" i="1"/>
  <c r="E49" i="1"/>
  <c r="E51" i="1"/>
  <c r="E52" i="1"/>
  <c r="F32" i="1"/>
  <c r="I20" i="1"/>
  <c r="I23" i="1" s="1"/>
  <c r="I32" i="1"/>
  <c r="F41" i="1"/>
  <c r="I41" i="1"/>
  <c r="E54" i="1"/>
  <c r="BA91" i="4"/>
  <c r="BA95" i="4" s="1"/>
  <c r="E8" i="3" s="1"/>
  <c r="F11" i="3" l="1"/>
  <c r="C16" i="2" s="1"/>
  <c r="G11" i="3"/>
  <c r="C18" i="2" s="1"/>
  <c r="E11" i="3"/>
  <c r="C15" i="2" s="1"/>
  <c r="C19" i="2" s="1"/>
  <c r="C22" i="2" s="1"/>
  <c r="C23" i="2" s="1"/>
  <c r="F30" i="2" s="1"/>
  <c r="G7" i="2" s="1"/>
  <c r="C19" i="5"/>
  <c r="C22" i="5" s="1"/>
  <c r="C23" i="5" s="1"/>
  <c r="F30" i="5" s="1"/>
  <c r="G7" i="5" s="1"/>
  <c r="F31" i="5"/>
  <c r="F34" i="5" s="1"/>
  <c r="J41" i="1"/>
  <c r="J39" i="1"/>
  <c r="J40" i="1"/>
  <c r="J32" i="1"/>
  <c r="J31" i="1"/>
  <c r="J30" i="1"/>
  <c r="F31" i="2" l="1"/>
  <c r="F34" i="2" s="1"/>
</calcChain>
</file>

<file path=xl/sharedStrings.xml><?xml version="1.0" encoding="utf-8"?>
<sst xmlns="http://schemas.openxmlformats.org/spreadsheetml/2006/main" count="578" uniqueCount="265">
  <si>
    <t>Položkový rozpočet stavby</t>
  </si>
  <si>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</si>
  <si>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</si>
  <si>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</si>
  <si>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</si>
  <si>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</si>
  <si>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</si>
  <si>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</si>
  <si>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</si>
  <si>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</si>
  <si>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</si>
  <si>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</si>
  <si>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</si>
  <si>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</si>
  <si>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</si>
  <si>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</si>
  <si>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</si>
  <si>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</si>
  <si>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</si>
  <si>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</si>
  <si>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</si>
  <si>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</si>
  <si>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</si>
  <si>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</si>
  <si>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</si>
  <si>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</si>
  <si>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</si>
  <si>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</si>
  <si>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</si>
  <si>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</si>
  <si>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</si>
  <si>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</si>
  <si>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</si>
  <si>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</si>
  <si>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</si>
  <si>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</si>
  <si>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</si>
  <si>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</si>
  <si>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</si>
  <si>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</si>
  <si>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</si>
  <si>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</si>
  <si>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</si>
  <si>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</si>
  <si>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</si>
  <si>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</si>
  <si>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</si>
  <si>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</si>
  <si>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</si>
  <si>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</si>
  <si>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</si>
  <si>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</si>
  <si>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</si>
  <si>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</si>
  <si>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</si>
  <si>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</si>
  <si>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</si>
  <si>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</si>
  <si>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</si>
  <si>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</si>
  <si>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</si>
  <si>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</si>
  <si>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</si>
  <si>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</si>
  <si>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</si>
  <si>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</si>
  <si>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</si>
  <si>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</si>
  <si>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</si>
  <si>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</si>
  <si>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</si>
  <si>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</si>
  <si>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</si>
  <si>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</si>
  <si>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</si>
  <si>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</si>
  <si>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</si>
  <si>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</si>
  <si>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</si>
  <si>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</si>
  <si>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</si>
  <si>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</si>
  <si>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</si>
  <si>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</si>
  <si>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</si>
  <si>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</si>
  <si>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</si>
  <si>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</si>
  <si>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</si>
  <si>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</si>
  <si>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</si>
  <si>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Celkem za</t>
  </si>
  <si>
    <t>2017/035</t>
  </si>
  <si>
    <t>ČOV Babice, rekonstrukce na jímku na vyvážení</t>
  </si>
  <si>
    <t>2017/035 ČOV Babice, rekonstrukce na jímku na vyvážení</t>
  </si>
  <si>
    <t>IO 01</t>
  </si>
  <si>
    <t>Splašková kanalizace vč. žumpy</t>
  </si>
  <si>
    <t>IO 01 Splašková kanalizace vč. žumpy</t>
  </si>
  <si>
    <t>827.29.A2</t>
  </si>
  <si>
    <t>m</t>
  </si>
  <si>
    <t>1 Zemní práce</t>
  </si>
  <si>
    <t>115101201R00</t>
  </si>
  <si>
    <t xml:space="preserve">Čerpání vody na výšku do 10 m, přítok do 500 l </t>
  </si>
  <si>
    <t>h</t>
  </si>
  <si>
    <t>115101301R00</t>
  </si>
  <si>
    <t xml:space="preserve">Pohotovost čerp.soupravy, výška 10 m, přítok 500 l </t>
  </si>
  <si>
    <t>den</t>
  </si>
  <si>
    <t>132201211R00</t>
  </si>
  <si>
    <t xml:space="preserve">Hloubení rýh š.do 200 cm hor.3 do 100 m3,STROJNĚ </t>
  </si>
  <si>
    <t>m3</t>
  </si>
  <si>
    <t>Položka obsahuje hloubení rýh traktorbagrem, naložení výkopku na dopravní prostředek pro svislé, nebo vodorovné přemístění, popř. přemístění výkopku do 3 m (po povrchu území), případné zajištění rypadel polštáři, udržování pracoviště a ochranu výkopiště proti stékání srážkové vody z okolního terénu i s jejím odvodněním, nebo odvedením, přesekání a odstranění kořenů ve výkopišti, odstranění napadávek, urovnání dna výkopu.</t>
  </si>
  <si>
    <t>výkop rýhy - viz podélný profil (generováno softwarem automaticky):5,53</t>
  </si>
  <si>
    <t>0</t>
  </si>
  <si>
    <t>Rozšíření pro objekty :</t>
  </si>
  <si>
    <t>Žumpa:3,22*4,40*4,40</t>
  </si>
  <si>
    <t>132201219R00</t>
  </si>
  <si>
    <t xml:space="preserve">Příplatek za lepivost - hloubení rýh 200cm v hor.3 </t>
  </si>
  <si>
    <t>151101101R00</t>
  </si>
  <si>
    <t xml:space="preserve">Pažení a rozepření stěn rýh - příložné - hl.do 2 m </t>
  </si>
  <si>
    <t>m2</t>
  </si>
  <si>
    <t>Odstranění pažení a rozepření se oceňuje samostatně.</t>
  </si>
  <si>
    <t>viz podélný profil a uložení potrubí:</t>
  </si>
  <si>
    <t>"KS":4,55*((1,25+1,18)/2)*2</t>
  </si>
  <si>
    <t>Žumpa:3,22*4,00*4</t>
  </si>
  <si>
    <t>151101111R00</t>
  </si>
  <si>
    <t xml:space="preserve">Odstranění pažení stěn rýh - příložné - hl. do 2 m </t>
  </si>
  <si>
    <t>161101101R00</t>
  </si>
  <si>
    <t xml:space="preserve">Svislé přemístění výkopku z hor.1-4 do 2,5 m </t>
  </si>
  <si>
    <t>Tabulka pro určení podílu svislého přemístění výkopku. Číselná hodnota uvedená v tabulce udává procento z celkového objemu výkopávky, pro něž se oceňuje svislé přemístění výkopku Platí pro hloubky výkopu 1 -  2,5 m.</t>
  </si>
  <si>
    <t>a) hloubení jam</t>
  </si>
  <si>
    <t xml:space="preserve">objemu do 100 m3    	100 %	</t>
  </si>
  <si>
    <t>objemu do 1000 m3                     8 %</t>
  </si>
  <si>
    <t xml:space="preserve">objemu do 10000 m3                   3 %	</t>
  </si>
  <si>
    <t>objemu nad 10000 m3                 2 %</t>
  </si>
  <si>
    <t>b) hloubení rýh š. do 60 cm</t>
  </si>
  <si>
    <t>bez ohledu na objem               100 %</t>
  </si>
  <si>
    <t>c) hloubení rýh š. do 200 cm</t>
  </si>
  <si>
    <t>objemu do 100 m3                   100 %</t>
  </si>
  <si>
    <t>objemu nad 100 m3                   50 %</t>
  </si>
  <si>
    <t>d) hloubení zářezů</t>
  </si>
  <si>
    <t>objemu do 1000 m3               neoceňuje se</t>
  </si>
  <si>
    <t>objemu do 10000 m3             neoceňuje se</t>
  </si>
  <si>
    <t xml:space="preserve">objemu nad 10000 m3           neoceňuje se </t>
  </si>
  <si>
    <t>viz Podélný profil, dle kategorie započítáno 100 % objemu:</t>
  </si>
  <si>
    <t>162701105R00</t>
  </si>
  <si>
    <t xml:space="preserve">Vodorovné přemístění výkopku z hor.1-4 do 10000 m </t>
  </si>
  <si>
    <t>Viz situace, podélný profil a uložení potrubí:</t>
  </si>
  <si>
    <t>- zásyp:-39,9381</t>
  </si>
  <si>
    <t>167101102R00</t>
  </si>
  <si>
    <t>Nakládání výkopku z hor.1-4 v množství nad 100 m3 viz pol. Vodorovné přemístění výkopku</t>
  </si>
  <si>
    <t>171201201R00</t>
  </si>
  <si>
    <t>Uložení sypaniny na skládku viz pol. Vodorovné přemístění výkopku</t>
  </si>
  <si>
    <t>174101101R00</t>
  </si>
  <si>
    <t xml:space="preserve">Zásyp jam, rýh, šachet se zhutněním </t>
  </si>
  <si>
    <t>viz Techn. zpráva, Podélný profil, Uložení potrubí:</t>
  </si>
  <si>
    <t>- objekty:</t>
  </si>
  <si>
    <t>- Žumpa:-3,14*1,60*1,60*3,22</t>
  </si>
  <si>
    <t>- lože pod potrubí a šachty:-0,4550</t>
  </si>
  <si>
    <t>- obsyp potrubí:-1,5925</t>
  </si>
  <si>
    <t>175101101R00</t>
  </si>
  <si>
    <t xml:space="preserve">Obsyp potrubí bez prohození sypaniny </t>
  </si>
  <si>
    <t>Je-li pro obsyp použit jiný materiál než vytěžená sypanina, oceňuje se ve specifikaci. Ztratné se doporučuje ve výši 1%.</t>
  </si>
  <si>
    <t>"KS":4,55*1,00*0,35</t>
  </si>
  <si>
    <t>199000002R00</t>
  </si>
  <si>
    <t>Poplatek za skládku horniny 1- 4 viz pol. Vodorovné přemístění výkopku</t>
  </si>
  <si>
    <t>113107121RA0</t>
  </si>
  <si>
    <t>Odstranění betonového krytu tl. 15 cm do 200 m2 viz situace a podélný profil</t>
  </si>
  <si>
    <t>Položka obsahuje zrušení okapového chodníku z betonu. V položce je obsažena likvidace suti, odvoz na skládku včetně skládkovného.</t>
  </si>
  <si>
    <t>581112001RA0</t>
  </si>
  <si>
    <t>Kryt komunikace z betonu tl. 15 cm viz situace a podélný profil</t>
  </si>
  <si>
    <t>Položka obsahuje zřízení okapového chodníku z betonu.</t>
  </si>
  <si>
    <t>58337304</t>
  </si>
  <si>
    <t>Štěrkopísek frakce 0-16 B</t>
  </si>
  <si>
    <t>T</t>
  </si>
  <si>
    <t>Viz podélný profil a uložení potrubí:</t>
  </si>
  <si>
    <t>obsyp potrubí:1,5925*2,0</t>
  </si>
  <si>
    <t>4</t>
  </si>
  <si>
    <t>Vodorovné konstrukce</t>
  </si>
  <si>
    <t>4 Vodorovné konstrukce</t>
  </si>
  <si>
    <t>451573111R00</t>
  </si>
  <si>
    <t xml:space="preserve">Lože pod potrubí ze štěrkopísku do 63 mm </t>
  </si>
  <si>
    <t>štěrkopískové lože pod potrubí:</t>
  </si>
  <si>
    <t>"KS":4,55*1,00*0,10</t>
  </si>
  <si>
    <t>8</t>
  </si>
  <si>
    <t>Trubní vedení</t>
  </si>
  <si>
    <t>8 Trubní vedení</t>
  </si>
  <si>
    <t>871313121R00</t>
  </si>
  <si>
    <t>Montáž trub z plastu, gumový kroužek, DN 150 viz situace, podélný profil a technická zpráva</t>
  </si>
  <si>
    <t>V položce je uvažováno s jedním spojem na 6 m potrubí. Položka je určena pro montáž potrubí z kanalizačních trub z plastu těsněných gumovým kroužkem v otevřeném výkopu ve sklonu do 20 %.</t>
  </si>
  <si>
    <t>V položce montáže potrubí nejsou zakalkulovány náklady na dodání trub; tyto náklady se oceňují ve specifikaci.</t>
  </si>
  <si>
    <t>Ztratné se doporučuje ve výši 9,3 %.</t>
  </si>
  <si>
    <t>"KS":4,55*1,093</t>
  </si>
  <si>
    <t>877313123R00</t>
  </si>
  <si>
    <t>Montáž tvarovek jednoos. plast. gum.kroužek DN 150 viz situace a podélný profil</t>
  </si>
  <si>
    <t>kus</t>
  </si>
  <si>
    <t>892585111R00</t>
  </si>
  <si>
    <t>Zabezpečení konců a zkouška vzduch. kan. DN do 300 viz situace a podélný profil</t>
  </si>
  <si>
    <t>úsek</t>
  </si>
  <si>
    <t>899104111R00</t>
  </si>
  <si>
    <t>Osazení poklopu s rámem nad 150 kg viz žumpa</t>
  </si>
  <si>
    <t>Položka je určena pro osazení poklopů litinových a ocelových včetně rámů. V položkách nejsou zakalkulovány náklady na dodání poklopů včetně rámů; Tyto náklady se oceňují ve specifikaci. Ztratné se nestanoví.</t>
  </si>
  <si>
    <t>V položce jsou zakalkulovány i náklady na cementovou maltu.</t>
  </si>
  <si>
    <t>nc01</t>
  </si>
  <si>
    <t>Zrušení stávající ČOV, práce včetně materiálu viz technická zpráva a situace</t>
  </si>
  <si>
    <t>kpl</t>
  </si>
  <si>
    <t>Položka obsahuje odpojení stávající ČOV, likvidaci technologického vybavení, vyčištění a desinfekci betonové jímky, zaslepení přítoku, zajištění poklopu a zakonzervování jímky pro možné další využití.</t>
  </si>
  <si>
    <t>nc02</t>
  </si>
  <si>
    <t>Zřízení žumpy, práce včetně materíálu viz situace, podélný profil a žumpa</t>
  </si>
  <si>
    <t>komple</t>
  </si>
  <si>
    <t>Položka obsahuje kompletní plastbetonovou nádrž užitného objemu 11 m3,  dále vstupní šachtový komín, podkladní železobetonovou desku a štěrkopískové lože.</t>
  </si>
  <si>
    <t>Osazení a dodávka poklopu je oceněna samostatně.</t>
  </si>
  <si>
    <t>nc03</t>
  </si>
  <si>
    <t>Přepojení potrubí splaškové kanalizace viz technická zpráva, podélný profil a situace</t>
  </si>
  <si>
    <t>Položka obsahuje napojení nového potrubí PVC na stávající kanalizační potrubí.</t>
  </si>
  <si>
    <t>Práce včetně materiálu.</t>
  </si>
  <si>
    <t>28614502</t>
  </si>
  <si>
    <t>Trubka PP SN 10 DN 160/6000 viz podélný profil, situace a technická zpráva</t>
  </si>
  <si>
    <t>28651662.A</t>
  </si>
  <si>
    <t>Koleno kanalizační 160/ 45° PVC viz situace a podélný profil</t>
  </si>
  <si>
    <t>55243070.A</t>
  </si>
  <si>
    <t>Poklop šachtový D 400 uzavřený DN 600 viz žumpa</t>
  </si>
  <si>
    <t>katalogové číslo výrobce 175504</t>
  </si>
  <si>
    <t>litinový rám s vloženým těsnícím kroužkem a litinový poklop</t>
  </si>
  <si>
    <t>zatěžitelný do 40 t</t>
  </si>
  <si>
    <t>99</t>
  </si>
  <si>
    <t>Staveništní přesun hmot</t>
  </si>
  <si>
    <t>99 Staveništní přesun hmot</t>
  </si>
  <si>
    <t>998276101R00</t>
  </si>
  <si>
    <t>Přesun hmot, trubní vedení plastová, otevř. výkop generováno softwarem automaticky</t>
  </si>
  <si>
    <t>t</t>
  </si>
  <si>
    <t>Povodí Moravy, s.p., Dřevařská 932/11, 602 00 Brno</t>
  </si>
  <si>
    <t>Ing. Jaroslav Majíček</t>
  </si>
  <si>
    <t>VNON</t>
  </si>
  <si>
    <t>Vedlejší náklady, Ostatní náklady</t>
  </si>
  <si>
    <t>VNON Vedlejší náklady, Ostatní náklady</t>
  </si>
  <si>
    <t>_OVN</t>
  </si>
  <si>
    <t>_OVN Zemní práce</t>
  </si>
  <si>
    <t>000001</t>
  </si>
  <si>
    <t>Vytyčení stávajících podzemních inženýrských sítí před zahájením zemních prací</t>
  </si>
  <si>
    <t>Dotčené podzemní inženýrské sítě v zájmovém území stavby</t>
  </si>
  <si>
    <t>000002</t>
  </si>
  <si>
    <t xml:space="preserve">Geodetické práce po dobu výstavby </t>
  </si>
  <si>
    <t>Geodetické vytyčení staveniště, vytyčení výškových a polohových bodů stavby, kontrolní zaměření a další geodetické práce v průběhu stavby</t>
  </si>
  <si>
    <t>000003</t>
  </si>
  <si>
    <t>Zajištění náhradního sociálního zázemí pro obyvatele v období odstávky splaškové kan.</t>
  </si>
  <si>
    <t>000004</t>
  </si>
  <si>
    <t xml:space="preserve">Zařizení a provoz staveniště </t>
  </si>
  <si>
    <t>Náklady na zařízení staveniště (globální zařízení staveniště - GZS) - kryjí náklady na zajištění pomocných provozů nutných k provedení stavebních a montážních prací. Kryjí náklady na nezbytně budované objekty stavby sloužící dočasně.</t>
  </si>
  <si>
    <t>Komplet zahrnuje :</t>
  </si>
  <si>
    <t>-zřízení objektů ZS vč.bezpečnost.opatření, oplocení atp.</t>
  </si>
  <si>
    <t>-zřízení odběrných míst NN a vody s měřením</t>
  </si>
  <si>
    <t>- provozní náklady na energie</t>
  </si>
  <si>
    <t>- náklady na vybavení objektů ZS</t>
  </si>
  <si>
    <t xml:space="preserve">- náklady na údržbu objektů ZS </t>
  </si>
  <si>
    <t>- náklady na úklid ploch  ZS a společných ploch, příjezdu apod.</t>
  </si>
  <si>
    <t xml:space="preserve">- náklady spojené s likvidací objektů ZS </t>
  </si>
  <si>
    <t xml:space="preserve">- náklady na uvedení ploch a zařízení využívaných pro ZS do původního stavu </t>
  </si>
  <si>
    <t>000005</t>
  </si>
  <si>
    <t xml:space="preserve">Kompletační a koordinační činnost </t>
  </si>
  <si>
    <t>000006</t>
  </si>
  <si>
    <t xml:space="preserve">Pojištění dodavatele a pojištění díla </t>
  </si>
  <si>
    <t>Náklady spojené s povinným pojištěním dodavatele nebo stavebního díla či jeho části, v rozsahu obchodních podmínek.</t>
  </si>
  <si>
    <t>Použitá cenová soustava:                                                                                                                                                                                                                                                                                                                                                    Soupisy stavebních prací, dodávek a služeb jsou zpracovány kombinací cenové soustavy zpracované společností RTS, a.s. a individuálního (vlastního) popisu. Veškeré položky obsažené v soupise u nichž je definován i příslušný sborník jsou převzaty z cenové soustavy RTS, a.s., ostatní položky jsou definovány individuálním popisem.                                                                                                                                                                                                                                                                               Technické a kvalitativní podmínky:                      
Obsah jednotlivých položek, způsob měření a ostatní další podmínky definující obsah a použití jednotlivých položek jsou obsaženy v úvodních ustanoveních příslušných sborníků (viz zařazení u položky), které jsou volně dostupné na elektronické adrese www.cenovasoustava.cz                                                                                                                                                               Technické a kvalitativní podmínky individuálních (vlastních) položek:
V soupise jsou vzhledem ke specifikům stavby použity ve větší míře individuální popisy položek (tedy položky neobsažená v cenové soustavě RTS, a.s. Jejich technické a kvalitativní podmínky jsou definovány popisem položky, případně přílohou.                                                                                                                                                             Zvláštní technické a kvalitativní podmínky individuálních (vlastních) položek:
Použité položky stavebních prací, které nejsou součástí definované cenové soustavy jsou označeny jako vlastní PC nebo NC.</t>
  </si>
  <si>
    <t>SOUPIS STAVEBNÍCH PRACÍ, DODÁVEK A SLUŽEB - NEOCENĚNÝ</t>
  </si>
  <si>
    <t>Soupis stavebních prací, dodávek a služeb - neoceněný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</si>
</sst>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2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2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0" fontId="1" fillId="0" borderId="56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9" fontId="3" fillId="0" borderId="17" xfId="1" applyNumberFormat="1" applyFont="1" applyBorder="1" applyAlignment="1">
      <alignment horizontal="left"/>
    </xf>
    <xf numFmtId="4" fontId="1" fillId="0" borderId="5" xfId="1" applyNumberFormat="1" applyFont="1" applyBorder="1"/>
    <xf numFmtId="0" fontId="16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7" fillId="6" borderId="64" xfId="1" applyNumberFormat="1" applyFont="1" applyFill="1" applyBorder="1" applyAlignment="1">
      <alignment horizontal="right" wrapText="1"/>
    </xf>
    <xf numFmtId="0" fontId="17" fillId="6" borderId="4" xfId="1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0" fontId="6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Continuous"/>
    </xf>
    <xf numFmtId="3" fontId="2" fillId="0" borderId="0" xfId="0" applyNumberFormat="1" applyFont="1" applyFill="1" applyBorder="1" applyAlignment="1">
      <alignment horizontal="centerContinuous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0" borderId="0" xfId="0" applyNumberFormat="1" applyFont="1" applyFill="1" applyBorder="1" applyAlignment="1">
      <alignment horizontal="right"/>
    </xf>
    <xf numFmtId="0" fontId="14" fillId="6" borderId="4" xfId="1" applyNumberFormat="1" applyFont="1" applyFill="1" applyBorder="1" applyAlignment="1">
      <alignment horizontal="left" wrapText="1" indent="1"/>
    </xf>
    <xf numFmtId="0" fontId="15" fillId="0" borderId="0" xfId="0" applyNumberFormat="1" applyFont="1"/>
    <xf numFmtId="0" fontId="15" fillId="0" borderId="5" xfId="0" applyNumberFormat="1" applyFont="1" applyBorder="1"/>
    <xf numFmtId="49" fontId="17" fillId="6" borderId="62" xfId="1" applyNumberFormat="1" applyFont="1" applyFill="1" applyBorder="1" applyAlignment="1">
      <alignment horizontal="left" wrapText="1"/>
    </xf>
    <xf numFmtId="49" fontId="18" fillId="0" borderId="63" xfId="0" applyNumberFormat="1" applyFont="1" applyBorder="1" applyAlignment="1">
      <alignment horizontal="left" wrapText="1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017A46C3-75A6-436F-95AB-9FBE9F0896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B9993-C4F4-46FE-94B6-BCEE9BC1E000}">
  <sheetPr codeName="List5112">
    <pageSetUpPr fitToPage="1"/>
  </sheetPr>
  <dimension ref="A1:O65"/>
  <sheetViews>
    <sheetView showGridLines="0" tabSelected="1" topLeftCell="B1" zoomScaleNormal="100" zoomScaleSheetLayoutView="75" workbookViewId="0">
      <selection activeCell="F54" sqref="F54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256" width="9.140625" style="1"/>
    <col min="257" max="257" width="0" style="1" hidden="1" customWidth="1"/>
    <col min="258" max="258" width="7.140625" style="1" customWidth="1"/>
    <col min="259" max="259" width="9.140625" style="1"/>
    <col min="260" max="260" width="19.7109375" style="1" customWidth="1"/>
    <col min="261" max="261" width="6.85546875" style="1" customWidth="1"/>
    <col min="262" max="262" width="13.140625" style="1" customWidth="1"/>
    <col min="263" max="263" width="12.42578125" style="1" customWidth="1"/>
    <col min="264" max="264" width="13.5703125" style="1" customWidth="1"/>
    <col min="265" max="265" width="11.42578125" style="1" customWidth="1"/>
    <col min="266" max="266" width="7" style="1" customWidth="1"/>
    <col min="267" max="271" width="10.7109375" style="1" customWidth="1"/>
    <col min="272" max="512" width="9.140625" style="1"/>
    <col min="513" max="513" width="0" style="1" hidden="1" customWidth="1"/>
    <col min="514" max="514" width="7.140625" style="1" customWidth="1"/>
    <col min="515" max="515" width="9.140625" style="1"/>
    <col min="516" max="516" width="19.7109375" style="1" customWidth="1"/>
    <col min="517" max="517" width="6.85546875" style="1" customWidth="1"/>
    <col min="518" max="518" width="13.140625" style="1" customWidth="1"/>
    <col min="519" max="519" width="12.42578125" style="1" customWidth="1"/>
    <col min="520" max="520" width="13.5703125" style="1" customWidth="1"/>
    <col min="521" max="521" width="11.42578125" style="1" customWidth="1"/>
    <col min="522" max="522" width="7" style="1" customWidth="1"/>
    <col min="523" max="527" width="10.7109375" style="1" customWidth="1"/>
    <col min="528" max="768" width="9.140625" style="1"/>
    <col min="769" max="769" width="0" style="1" hidden="1" customWidth="1"/>
    <col min="770" max="770" width="7.140625" style="1" customWidth="1"/>
    <col min="771" max="771" width="9.140625" style="1"/>
    <col min="772" max="772" width="19.7109375" style="1" customWidth="1"/>
    <col min="773" max="773" width="6.85546875" style="1" customWidth="1"/>
    <col min="774" max="774" width="13.140625" style="1" customWidth="1"/>
    <col min="775" max="775" width="12.42578125" style="1" customWidth="1"/>
    <col min="776" max="776" width="13.5703125" style="1" customWidth="1"/>
    <col min="777" max="777" width="11.42578125" style="1" customWidth="1"/>
    <col min="778" max="778" width="7" style="1" customWidth="1"/>
    <col min="779" max="783" width="10.7109375" style="1" customWidth="1"/>
    <col min="784" max="1024" width="9.140625" style="1"/>
    <col min="1025" max="1025" width="0" style="1" hidden="1" customWidth="1"/>
    <col min="1026" max="1026" width="7.140625" style="1" customWidth="1"/>
    <col min="1027" max="1027" width="9.140625" style="1"/>
    <col min="1028" max="1028" width="19.7109375" style="1" customWidth="1"/>
    <col min="1029" max="1029" width="6.85546875" style="1" customWidth="1"/>
    <col min="1030" max="1030" width="13.140625" style="1" customWidth="1"/>
    <col min="1031" max="1031" width="12.42578125" style="1" customWidth="1"/>
    <col min="1032" max="1032" width="13.5703125" style="1" customWidth="1"/>
    <col min="1033" max="1033" width="11.42578125" style="1" customWidth="1"/>
    <col min="1034" max="1034" width="7" style="1" customWidth="1"/>
    <col min="1035" max="1039" width="10.7109375" style="1" customWidth="1"/>
    <col min="1040" max="1280" width="9.140625" style="1"/>
    <col min="1281" max="1281" width="0" style="1" hidden="1" customWidth="1"/>
    <col min="1282" max="1282" width="7.140625" style="1" customWidth="1"/>
    <col min="1283" max="1283" width="9.140625" style="1"/>
    <col min="1284" max="1284" width="19.7109375" style="1" customWidth="1"/>
    <col min="1285" max="1285" width="6.85546875" style="1" customWidth="1"/>
    <col min="1286" max="1286" width="13.140625" style="1" customWidth="1"/>
    <col min="1287" max="1287" width="12.42578125" style="1" customWidth="1"/>
    <col min="1288" max="1288" width="13.5703125" style="1" customWidth="1"/>
    <col min="1289" max="1289" width="11.42578125" style="1" customWidth="1"/>
    <col min="1290" max="1290" width="7" style="1" customWidth="1"/>
    <col min="1291" max="1295" width="10.7109375" style="1" customWidth="1"/>
    <col min="1296" max="1536" width="9.140625" style="1"/>
    <col min="1537" max="1537" width="0" style="1" hidden="1" customWidth="1"/>
    <col min="1538" max="1538" width="7.140625" style="1" customWidth="1"/>
    <col min="1539" max="1539" width="9.140625" style="1"/>
    <col min="1540" max="1540" width="19.7109375" style="1" customWidth="1"/>
    <col min="1541" max="1541" width="6.85546875" style="1" customWidth="1"/>
    <col min="1542" max="1542" width="13.140625" style="1" customWidth="1"/>
    <col min="1543" max="1543" width="12.42578125" style="1" customWidth="1"/>
    <col min="1544" max="1544" width="13.5703125" style="1" customWidth="1"/>
    <col min="1545" max="1545" width="11.42578125" style="1" customWidth="1"/>
    <col min="1546" max="1546" width="7" style="1" customWidth="1"/>
    <col min="1547" max="1551" width="10.7109375" style="1" customWidth="1"/>
    <col min="1552" max="1792" width="9.140625" style="1"/>
    <col min="1793" max="1793" width="0" style="1" hidden="1" customWidth="1"/>
    <col min="1794" max="1794" width="7.140625" style="1" customWidth="1"/>
    <col min="1795" max="1795" width="9.140625" style="1"/>
    <col min="1796" max="1796" width="19.7109375" style="1" customWidth="1"/>
    <col min="1797" max="1797" width="6.85546875" style="1" customWidth="1"/>
    <col min="1798" max="1798" width="13.140625" style="1" customWidth="1"/>
    <col min="1799" max="1799" width="12.42578125" style="1" customWidth="1"/>
    <col min="1800" max="1800" width="13.5703125" style="1" customWidth="1"/>
    <col min="1801" max="1801" width="11.42578125" style="1" customWidth="1"/>
    <col min="1802" max="1802" width="7" style="1" customWidth="1"/>
    <col min="1803" max="1807" width="10.7109375" style="1" customWidth="1"/>
    <col min="1808" max="2048" width="9.140625" style="1"/>
    <col min="2049" max="2049" width="0" style="1" hidden="1" customWidth="1"/>
    <col min="2050" max="2050" width="7.140625" style="1" customWidth="1"/>
    <col min="2051" max="2051" width="9.140625" style="1"/>
    <col min="2052" max="2052" width="19.7109375" style="1" customWidth="1"/>
    <col min="2053" max="2053" width="6.85546875" style="1" customWidth="1"/>
    <col min="2054" max="2054" width="13.140625" style="1" customWidth="1"/>
    <col min="2055" max="2055" width="12.42578125" style="1" customWidth="1"/>
    <col min="2056" max="2056" width="13.5703125" style="1" customWidth="1"/>
    <col min="2057" max="2057" width="11.42578125" style="1" customWidth="1"/>
    <col min="2058" max="2058" width="7" style="1" customWidth="1"/>
    <col min="2059" max="2063" width="10.7109375" style="1" customWidth="1"/>
    <col min="2064" max="2304" width="9.140625" style="1"/>
    <col min="2305" max="2305" width="0" style="1" hidden="1" customWidth="1"/>
    <col min="2306" max="2306" width="7.140625" style="1" customWidth="1"/>
    <col min="2307" max="2307" width="9.140625" style="1"/>
    <col min="2308" max="2308" width="19.7109375" style="1" customWidth="1"/>
    <col min="2309" max="2309" width="6.85546875" style="1" customWidth="1"/>
    <col min="2310" max="2310" width="13.140625" style="1" customWidth="1"/>
    <col min="2311" max="2311" width="12.42578125" style="1" customWidth="1"/>
    <col min="2312" max="2312" width="13.5703125" style="1" customWidth="1"/>
    <col min="2313" max="2313" width="11.42578125" style="1" customWidth="1"/>
    <col min="2314" max="2314" width="7" style="1" customWidth="1"/>
    <col min="2315" max="2319" width="10.7109375" style="1" customWidth="1"/>
    <col min="2320" max="2560" width="9.140625" style="1"/>
    <col min="2561" max="2561" width="0" style="1" hidden="1" customWidth="1"/>
    <col min="2562" max="2562" width="7.140625" style="1" customWidth="1"/>
    <col min="2563" max="2563" width="9.140625" style="1"/>
    <col min="2564" max="2564" width="19.7109375" style="1" customWidth="1"/>
    <col min="2565" max="2565" width="6.85546875" style="1" customWidth="1"/>
    <col min="2566" max="2566" width="13.140625" style="1" customWidth="1"/>
    <col min="2567" max="2567" width="12.42578125" style="1" customWidth="1"/>
    <col min="2568" max="2568" width="13.5703125" style="1" customWidth="1"/>
    <col min="2569" max="2569" width="11.42578125" style="1" customWidth="1"/>
    <col min="2570" max="2570" width="7" style="1" customWidth="1"/>
    <col min="2571" max="2575" width="10.7109375" style="1" customWidth="1"/>
    <col min="2576" max="2816" width="9.140625" style="1"/>
    <col min="2817" max="2817" width="0" style="1" hidden="1" customWidth="1"/>
    <col min="2818" max="2818" width="7.140625" style="1" customWidth="1"/>
    <col min="2819" max="2819" width="9.140625" style="1"/>
    <col min="2820" max="2820" width="19.7109375" style="1" customWidth="1"/>
    <col min="2821" max="2821" width="6.85546875" style="1" customWidth="1"/>
    <col min="2822" max="2822" width="13.140625" style="1" customWidth="1"/>
    <col min="2823" max="2823" width="12.42578125" style="1" customWidth="1"/>
    <col min="2824" max="2824" width="13.5703125" style="1" customWidth="1"/>
    <col min="2825" max="2825" width="11.42578125" style="1" customWidth="1"/>
    <col min="2826" max="2826" width="7" style="1" customWidth="1"/>
    <col min="2827" max="2831" width="10.7109375" style="1" customWidth="1"/>
    <col min="2832" max="3072" width="9.140625" style="1"/>
    <col min="3073" max="3073" width="0" style="1" hidden="1" customWidth="1"/>
    <col min="3074" max="3074" width="7.140625" style="1" customWidth="1"/>
    <col min="3075" max="3075" width="9.140625" style="1"/>
    <col min="3076" max="3076" width="19.7109375" style="1" customWidth="1"/>
    <col min="3077" max="3077" width="6.85546875" style="1" customWidth="1"/>
    <col min="3078" max="3078" width="13.140625" style="1" customWidth="1"/>
    <col min="3079" max="3079" width="12.42578125" style="1" customWidth="1"/>
    <col min="3080" max="3080" width="13.5703125" style="1" customWidth="1"/>
    <col min="3081" max="3081" width="11.42578125" style="1" customWidth="1"/>
    <col min="3082" max="3082" width="7" style="1" customWidth="1"/>
    <col min="3083" max="3087" width="10.7109375" style="1" customWidth="1"/>
    <col min="3088" max="3328" width="9.140625" style="1"/>
    <col min="3329" max="3329" width="0" style="1" hidden="1" customWidth="1"/>
    <col min="3330" max="3330" width="7.140625" style="1" customWidth="1"/>
    <col min="3331" max="3331" width="9.140625" style="1"/>
    <col min="3332" max="3332" width="19.7109375" style="1" customWidth="1"/>
    <col min="3333" max="3333" width="6.85546875" style="1" customWidth="1"/>
    <col min="3334" max="3334" width="13.140625" style="1" customWidth="1"/>
    <col min="3335" max="3335" width="12.42578125" style="1" customWidth="1"/>
    <col min="3336" max="3336" width="13.5703125" style="1" customWidth="1"/>
    <col min="3337" max="3337" width="11.42578125" style="1" customWidth="1"/>
    <col min="3338" max="3338" width="7" style="1" customWidth="1"/>
    <col min="3339" max="3343" width="10.7109375" style="1" customWidth="1"/>
    <col min="3344" max="3584" width="9.140625" style="1"/>
    <col min="3585" max="3585" width="0" style="1" hidden="1" customWidth="1"/>
    <col min="3586" max="3586" width="7.140625" style="1" customWidth="1"/>
    <col min="3587" max="3587" width="9.140625" style="1"/>
    <col min="3588" max="3588" width="19.7109375" style="1" customWidth="1"/>
    <col min="3589" max="3589" width="6.85546875" style="1" customWidth="1"/>
    <col min="3590" max="3590" width="13.140625" style="1" customWidth="1"/>
    <col min="3591" max="3591" width="12.42578125" style="1" customWidth="1"/>
    <col min="3592" max="3592" width="13.5703125" style="1" customWidth="1"/>
    <col min="3593" max="3593" width="11.42578125" style="1" customWidth="1"/>
    <col min="3594" max="3594" width="7" style="1" customWidth="1"/>
    <col min="3595" max="3599" width="10.7109375" style="1" customWidth="1"/>
    <col min="3600" max="3840" width="9.140625" style="1"/>
    <col min="3841" max="3841" width="0" style="1" hidden="1" customWidth="1"/>
    <col min="3842" max="3842" width="7.140625" style="1" customWidth="1"/>
    <col min="3843" max="3843" width="9.140625" style="1"/>
    <col min="3844" max="3844" width="19.7109375" style="1" customWidth="1"/>
    <col min="3845" max="3845" width="6.85546875" style="1" customWidth="1"/>
    <col min="3846" max="3846" width="13.140625" style="1" customWidth="1"/>
    <col min="3847" max="3847" width="12.42578125" style="1" customWidth="1"/>
    <col min="3848" max="3848" width="13.5703125" style="1" customWidth="1"/>
    <col min="3849" max="3849" width="11.42578125" style="1" customWidth="1"/>
    <col min="3850" max="3850" width="7" style="1" customWidth="1"/>
    <col min="3851" max="3855" width="10.7109375" style="1" customWidth="1"/>
    <col min="3856" max="4096" width="9.140625" style="1"/>
    <col min="4097" max="4097" width="0" style="1" hidden="1" customWidth="1"/>
    <col min="4098" max="4098" width="7.140625" style="1" customWidth="1"/>
    <col min="4099" max="4099" width="9.140625" style="1"/>
    <col min="4100" max="4100" width="19.7109375" style="1" customWidth="1"/>
    <col min="4101" max="4101" width="6.85546875" style="1" customWidth="1"/>
    <col min="4102" max="4102" width="13.140625" style="1" customWidth="1"/>
    <col min="4103" max="4103" width="12.42578125" style="1" customWidth="1"/>
    <col min="4104" max="4104" width="13.5703125" style="1" customWidth="1"/>
    <col min="4105" max="4105" width="11.42578125" style="1" customWidth="1"/>
    <col min="4106" max="4106" width="7" style="1" customWidth="1"/>
    <col min="4107" max="4111" width="10.7109375" style="1" customWidth="1"/>
    <col min="4112" max="4352" width="9.140625" style="1"/>
    <col min="4353" max="4353" width="0" style="1" hidden="1" customWidth="1"/>
    <col min="4354" max="4354" width="7.140625" style="1" customWidth="1"/>
    <col min="4355" max="4355" width="9.140625" style="1"/>
    <col min="4356" max="4356" width="19.7109375" style="1" customWidth="1"/>
    <col min="4357" max="4357" width="6.85546875" style="1" customWidth="1"/>
    <col min="4358" max="4358" width="13.140625" style="1" customWidth="1"/>
    <col min="4359" max="4359" width="12.42578125" style="1" customWidth="1"/>
    <col min="4360" max="4360" width="13.5703125" style="1" customWidth="1"/>
    <col min="4361" max="4361" width="11.42578125" style="1" customWidth="1"/>
    <col min="4362" max="4362" width="7" style="1" customWidth="1"/>
    <col min="4363" max="4367" width="10.7109375" style="1" customWidth="1"/>
    <col min="4368" max="4608" width="9.140625" style="1"/>
    <col min="4609" max="4609" width="0" style="1" hidden="1" customWidth="1"/>
    <col min="4610" max="4610" width="7.140625" style="1" customWidth="1"/>
    <col min="4611" max="4611" width="9.140625" style="1"/>
    <col min="4612" max="4612" width="19.7109375" style="1" customWidth="1"/>
    <col min="4613" max="4613" width="6.85546875" style="1" customWidth="1"/>
    <col min="4614" max="4614" width="13.140625" style="1" customWidth="1"/>
    <col min="4615" max="4615" width="12.42578125" style="1" customWidth="1"/>
    <col min="4616" max="4616" width="13.5703125" style="1" customWidth="1"/>
    <col min="4617" max="4617" width="11.42578125" style="1" customWidth="1"/>
    <col min="4618" max="4618" width="7" style="1" customWidth="1"/>
    <col min="4619" max="4623" width="10.7109375" style="1" customWidth="1"/>
    <col min="4624" max="4864" width="9.140625" style="1"/>
    <col min="4865" max="4865" width="0" style="1" hidden="1" customWidth="1"/>
    <col min="4866" max="4866" width="7.140625" style="1" customWidth="1"/>
    <col min="4867" max="4867" width="9.140625" style="1"/>
    <col min="4868" max="4868" width="19.7109375" style="1" customWidth="1"/>
    <col min="4869" max="4869" width="6.85546875" style="1" customWidth="1"/>
    <col min="4870" max="4870" width="13.140625" style="1" customWidth="1"/>
    <col min="4871" max="4871" width="12.42578125" style="1" customWidth="1"/>
    <col min="4872" max="4872" width="13.5703125" style="1" customWidth="1"/>
    <col min="4873" max="4873" width="11.42578125" style="1" customWidth="1"/>
    <col min="4874" max="4874" width="7" style="1" customWidth="1"/>
    <col min="4875" max="4879" width="10.7109375" style="1" customWidth="1"/>
    <col min="4880" max="5120" width="9.140625" style="1"/>
    <col min="5121" max="5121" width="0" style="1" hidden="1" customWidth="1"/>
    <col min="5122" max="5122" width="7.140625" style="1" customWidth="1"/>
    <col min="5123" max="5123" width="9.140625" style="1"/>
    <col min="5124" max="5124" width="19.7109375" style="1" customWidth="1"/>
    <col min="5125" max="5125" width="6.85546875" style="1" customWidth="1"/>
    <col min="5126" max="5126" width="13.140625" style="1" customWidth="1"/>
    <col min="5127" max="5127" width="12.42578125" style="1" customWidth="1"/>
    <col min="5128" max="5128" width="13.5703125" style="1" customWidth="1"/>
    <col min="5129" max="5129" width="11.42578125" style="1" customWidth="1"/>
    <col min="5130" max="5130" width="7" style="1" customWidth="1"/>
    <col min="5131" max="5135" width="10.7109375" style="1" customWidth="1"/>
    <col min="5136" max="5376" width="9.140625" style="1"/>
    <col min="5377" max="5377" width="0" style="1" hidden="1" customWidth="1"/>
    <col min="5378" max="5378" width="7.140625" style="1" customWidth="1"/>
    <col min="5379" max="5379" width="9.140625" style="1"/>
    <col min="5380" max="5380" width="19.7109375" style="1" customWidth="1"/>
    <col min="5381" max="5381" width="6.85546875" style="1" customWidth="1"/>
    <col min="5382" max="5382" width="13.140625" style="1" customWidth="1"/>
    <col min="5383" max="5383" width="12.42578125" style="1" customWidth="1"/>
    <col min="5384" max="5384" width="13.5703125" style="1" customWidth="1"/>
    <col min="5385" max="5385" width="11.42578125" style="1" customWidth="1"/>
    <col min="5386" max="5386" width="7" style="1" customWidth="1"/>
    <col min="5387" max="5391" width="10.7109375" style="1" customWidth="1"/>
    <col min="5392" max="5632" width="9.140625" style="1"/>
    <col min="5633" max="5633" width="0" style="1" hidden="1" customWidth="1"/>
    <col min="5634" max="5634" width="7.140625" style="1" customWidth="1"/>
    <col min="5635" max="5635" width="9.140625" style="1"/>
    <col min="5636" max="5636" width="19.7109375" style="1" customWidth="1"/>
    <col min="5637" max="5637" width="6.85546875" style="1" customWidth="1"/>
    <col min="5638" max="5638" width="13.140625" style="1" customWidth="1"/>
    <col min="5639" max="5639" width="12.42578125" style="1" customWidth="1"/>
    <col min="5640" max="5640" width="13.5703125" style="1" customWidth="1"/>
    <col min="5641" max="5641" width="11.42578125" style="1" customWidth="1"/>
    <col min="5642" max="5642" width="7" style="1" customWidth="1"/>
    <col min="5643" max="5647" width="10.7109375" style="1" customWidth="1"/>
    <col min="5648" max="5888" width="9.140625" style="1"/>
    <col min="5889" max="5889" width="0" style="1" hidden="1" customWidth="1"/>
    <col min="5890" max="5890" width="7.140625" style="1" customWidth="1"/>
    <col min="5891" max="5891" width="9.140625" style="1"/>
    <col min="5892" max="5892" width="19.7109375" style="1" customWidth="1"/>
    <col min="5893" max="5893" width="6.85546875" style="1" customWidth="1"/>
    <col min="5894" max="5894" width="13.140625" style="1" customWidth="1"/>
    <col min="5895" max="5895" width="12.42578125" style="1" customWidth="1"/>
    <col min="5896" max="5896" width="13.5703125" style="1" customWidth="1"/>
    <col min="5897" max="5897" width="11.42578125" style="1" customWidth="1"/>
    <col min="5898" max="5898" width="7" style="1" customWidth="1"/>
    <col min="5899" max="5903" width="10.7109375" style="1" customWidth="1"/>
    <col min="5904" max="6144" width="9.140625" style="1"/>
    <col min="6145" max="6145" width="0" style="1" hidden="1" customWidth="1"/>
    <col min="6146" max="6146" width="7.140625" style="1" customWidth="1"/>
    <col min="6147" max="6147" width="9.140625" style="1"/>
    <col min="6148" max="6148" width="19.7109375" style="1" customWidth="1"/>
    <col min="6149" max="6149" width="6.85546875" style="1" customWidth="1"/>
    <col min="6150" max="6150" width="13.140625" style="1" customWidth="1"/>
    <col min="6151" max="6151" width="12.42578125" style="1" customWidth="1"/>
    <col min="6152" max="6152" width="13.5703125" style="1" customWidth="1"/>
    <col min="6153" max="6153" width="11.42578125" style="1" customWidth="1"/>
    <col min="6154" max="6154" width="7" style="1" customWidth="1"/>
    <col min="6155" max="6159" width="10.7109375" style="1" customWidth="1"/>
    <col min="6160" max="6400" width="9.140625" style="1"/>
    <col min="6401" max="6401" width="0" style="1" hidden="1" customWidth="1"/>
    <col min="6402" max="6402" width="7.140625" style="1" customWidth="1"/>
    <col min="6403" max="6403" width="9.140625" style="1"/>
    <col min="6404" max="6404" width="19.7109375" style="1" customWidth="1"/>
    <col min="6405" max="6405" width="6.85546875" style="1" customWidth="1"/>
    <col min="6406" max="6406" width="13.140625" style="1" customWidth="1"/>
    <col min="6407" max="6407" width="12.42578125" style="1" customWidth="1"/>
    <col min="6408" max="6408" width="13.5703125" style="1" customWidth="1"/>
    <col min="6409" max="6409" width="11.42578125" style="1" customWidth="1"/>
    <col min="6410" max="6410" width="7" style="1" customWidth="1"/>
    <col min="6411" max="6415" width="10.7109375" style="1" customWidth="1"/>
    <col min="6416" max="6656" width="9.140625" style="1"/>
    <col min="6657" max="6657" width="0" style="1" hidden="1" customWidth="1"/>
    <col min="6658" max="6658" width="7.140625" style="1" customWidth="1"/>
    <col min="6659" max="6659" width="9.140625" style="1"/>
    <col min="6660" max="6660" width="19.7109375" style="1" customWidth="1"/>
    <col min="6661" max="6661" width="6.85546875" style="1" customWidth="1"/>
    <col min="6662" max="6662" width="13.140625" style="1" customWidth="1"/>
    <col min="6663" max="6663" width="12.42578125" style="1" customWidth="1"/>
    <col min="6664" max="6664" width="13.5703125" style="1" customWidth="1"/>
    <col min="6665" max="6665" width="11.42578125" style="1" customWidth="1"/>
    <col min="6666" max="6666" width="7" style="1" customWidth="1"/>
    <col min="6667" max="6671" width="10.7109375" style="1" customWidth="1"/>
    <col min="6672" max="6912" width="9.140625" style="1"/>
    <col min="6913" max="6913" width="0" style="1" hidden="1" customWidth="1"/>
    <col min="6914" max="6914" width="7.140625" style="1" customWidth="1"/>
    <col min="6915" max="6915" width="9.140625" style="1"/>
    <col min="6916" max="6916" width="19.7109375" style="1" customWidth="1"/>
    <col min="6917" max="6917" width="6.85546875" style="1" customWidth="1"/>
    <col min="6918" max="6918" width="13.140625" style="1" customWidth="1"/>
    <col min="6919" max="6919" width="12.42578125" style="1" customWidth="1"/>
    <col min="6920" max="6920" width="13.5703125" style="1" customWidth="1"/>
    <col min="6921" max="6921" width="11.42578125" style="1" customWidth="1"/>
    <col min="6922" max="6922" width="7" style="1" customWidth="1"/>
    <col min="6923" max="6927" width="10.7109375" style="1" customWidth="1"/>
    <col min="6928" max="7168" width="9.140625" style="1"/>
    <col min="7169" max="7169" width="0" style="1" hidden="1" customWidth="1"/>
    <col min="7170" max="7170" width="7.140625" style="1" customWidth="1"/>
    <col min="7171" max="7171" width="9.140625" style="1"/>
    <col min="7172" max="7172" width="19.7109375" style="1" customWidth="1"/>
    <col min="7173" max="7173" width="6.85546875" style="1" customWidth="1"/>
    <col min="7174" max="7174" width="13.140625" style="1" customWidth="1"/>
    <col min="7175" max="7175" width="12.42578125" style="1" customWidth="1"/>
    <col min="7176" max="7176" width="13.5703125" style="1" customWidth="1"/>
    <col min="7177" max="7177" width="11.42578125" style="1" customWidth="1"/>
    <col min="7178" max="7178" width="7" style="1" customWidth="1"/>
    <col min="7179" max="7183" width="10.7109375" style="1" customWidth="1"/>
    <col min="7184" max="7424" width="9.140625" style="1"/>
    <col min="7425" max="7425" width="0" style="1" hidden="1" customWidth="1"/>
    <col min="7426" max="7426" width="7.140625" style="1" customWidth="1"/>
    <col min="7427" max="7427" width="9.140625" style="1"/>
    <col min="7428" max="7428" width="19.7109375" style="1" customWidth="1"/>
    <col min="7429" max="7429" width="6.85546875" style="1" customWidth="1"/>
    <col min="7430" max="7430" width="13.140625" style="1" customWidth="1"/>
    <col min="7431" max="7431" width="12.42578125" style="1" customWidth="1"/>
    <col min="7432" max="7432" width="13.5703125" style="1" customWidth="1"/>
    <col min="7433" max="7433" width="11.42578125" style="1" customWidth="1"/>
    <col min="7434" max="7434" width="7" style="1" customWidth="1"/>
    <col min="7435" max="7439" width="10.7109375" style="1" customWidth="1"/>
    <col min="7440" max="7680" width="9.140625" style="1"/>
    <col min="7681" max="7681" width="0" style="1" hidden="1" customWidth="1"/>
    <col min="7682" max="7682" width="7.140625" style="1" customWidth="1"/>
    <col min="7683" max="7683" width="9.140625" style="1"/>
    <col min="7684" max="7684" width="19.7109375" style="1" customWidth="1"/>
    <col min="7685" max="7685" width="6.85546875" style="1" customWidth="1"/>
    <col min="7686" max="7686" width="13.140625" style="1" customWidth="1"/>
    <col min="7687" max="7687" width="12.42578125" style="1" customWidth="1"/>
    <col min="7688" max="7688" width="13.5703125" style="1" customWidth="1"/>
    <col min="7689" max="7689" width="11.42578125" style="1" customWidth="1"/>
    <col min="7690" max="7690" width="7" style="1" customWidth="1"/>
    <col min="7691" max="7695" width="10.7109375" style="1" customWidth="1"/>
    <col min="7696" max="7936" width="9.140625" style="1"/>
    <col min="7937" max="7937" width="0" style="1" hidden="1" customWidth="1"/>
    <col min="7938" max="7938" width="7.140625" style="1" customWidth="1"/>
    <col min="7939" max="7939" width="9.140625" style="1"/>
    <col min="7940" max="7940" width="19.7109375" style="1" customWidth="1"/>
    <col min="7941" max="7941" width="6.85546875" style="1" customWidth="1"/>
    <col min="7942" max="7942" width="13.140625" style="1" customWidth="1"/>
    <col min="7943" max="7943" width="12.42578125" style="1" customWidth="1"/>
    <col min="7944" max="7944" width="13.5703125" style="1" customWidth="1"/>
    <col min="7945" max="7945" width="11.42578125" style="1" customWidth="1"/>
    <col min="7946" max="7946" width="7" style="1" customWidth="1"/>
    <col min="7947" max="7951" width="10.7109375" style="1" customWidth="1"/>
    <col min="7952" max="8192" width="9.140625" style="1"/>
    <col min="8193" max="8193" width="0" style="1" hidden="1" customWidth="1"/>
    <col min="8194" max="8194" width="7.140625" style="1" customWidth="1"/>
    <col min="8195" max="8195" width="9.140625" style="1"/>
    <col min="8196" max="8196" width="19.7109375" style="1" customWidth="1"/>
    <col min="8197" max="8197" width="6.85546875" style="1" customWidth="1"/>
    <col min="8198" max="8198" width="13.140625" style="1" customWidth="1"/>
    <col min="8199" max="8199" width="12.42578125" style="1" customWidth="1"/>
    <col min="8200" max="8200" width="13.5703125" style="1" customWidth="1"/>
    <col min="8201" max="8201" width="11.42578125" style="1" customWidth="1"/>
    <col min="8202" max="8202" width="7" style="1" customWidth="1"/>
    <col min="8203" max="8207" width="10.7109375" style="1" customWidth="1"/>
    <col min="8208" max="8448" width="9.140625" style="1"/>
    <col min="8449" max="8449" width="0" style="1" hidden="1" customWidth="1"/>
    <col min="8450" max="8450" width="7.140625" style="1" customWidth="1"/>
    <col min="8451" max="8451" width="9.140625" style="1"/>
    <col min="8452" max="8452" width="19.7109375" style="1" customWidth="1"/>
    <col min="8453" max="8453" width="6.85546875" style="1" customWidth="1"/>
    <col min="8454" max="8454" width="13.140625" style="1" customWidth="1"/>
    <col min="8455" max="8455" width="12.42578125" style="1" customWidth="1"/>
    <col min="8456" max="8456" width="13.5703125" style="1" customWidth="1"/>
    <col min="8457" max="8457" width="11.42578125" style="1" customWidth="1"/>
    <col min="8458" max="8458" width="7" style="1" customWidth="1"/>
    <col min="8459" max="8463" width="10.7109375" style="1" customWidth="1"/>
    <col min="8464" max="8704" width="9.140625" style="1"/>
    <col min="8705" max="8705" width="0" style="1" hidden="1" customWidth="1"/>
    <col min="8706" max="8706" width="7.140625" style="1" customWidth="1"/>
    <col min="8707" max="8707" width="9.140625" style="1"/>
    <col min="8708" max="8708" width="19.7109375" style="1" customWidth="1"/>
    <col min="8709" max="8709" width="6.85546875" style="1" customWidth="1"/>
    <col min="8710" max="8710" width="13.140625" style="1" customWidth="1"/>
    <col min="8711" max="8711" width="12.42578125" style="1" customWidth="1"/>
    <col min="8712" max="8712" width="13.5703125" style="1" customWidth="1"/>
    <col min="8713" max="8713" width="11.42578125" style="1" customWidth="1"/>
    <col min="8714" max="8714" width="7" style="1" customWidth="1"/>
    <col min="8715" max="8719" width="10.7109375" style="1" customWidth="1"/>
    <col min="8720" max="8960" width="9.140625" style="1"/>
    <col min="8961" max="8961" width="0" style="1" hidden="1" customWidth="1"/>
    <col min="8962" max="8962" width="7.140625" style="1" customWidth="1"/>
    <col min="8963" max="8963" width="9.140625" style="1"/>
    <col min="8964" max="8964" width="19.7109375" style="1" customWidth="1"/>
    <col min="8965" max="8965" width="6.85546875" style="1" customWidth="1"/>
    <col min="8966" max="8966" width="13.140625" style="1" customWidth="1"/>
    <col min="8967" max="8967" width="12.42578125" style="1" customWidth="1"/>
    <col min="8968" max="8968" width="13.5703125" style="1" customWidth="1"/>
    <col min="8969" max="8969" width="11.42578125" style="1" customWidth="1"/>
    <col min="8970" max="8970" width="7" style="1" customWidth="1"/>
    <col min="8971" max="8975" width="10.7109375" style="1" customWidth="1"/>
    <col min="8976" max="9216" width="9.140625" style="1"/>
    <col min="9217" max="9217" width="0" style="1" hidden="1" customWidth="1"/>
    <col min="9218" max="9218" width="7.140625" style="1" customWidth="1"/>
    <col min="9219" max="9219" width="9.140625" style="1"/>
    <col min="9220" max="9220" width="19.7109375" style="1" customWidth="1"/>
    <col min="9221" max="9221" width="6.85546875" style="1" customWidth="1"/>
    <col min="9222" max="9222" width="13.140625" style="1" customWidth="1"/>
    <col min="9223" max="9223" width="12.42578125" style="1" customWidth="1"/>
    <col min="9224" max="9224" width="13.5703125" style="1" customWidth="1"/>
    <col min="9225" max="9225" width="11.42578125" style="1" customWidth="1"/>
    <col min="9226" max="9226" width="7" style="1" customWidth="1"/>
    <col min="9227" max="9231" width="10.7109375" style="1" customWidth="1"/>
    <col min="9232" max="9472" width="9.140625" style="1"/>
    <col min="9473" max="9473" width="0" style="1" hidden="1" customWidth="1"/>
    <col min="9474" max="9474" width="7.140625" style="1" customWidth="1"/>
    <col min="9475" max="9475" width="9.140625" style="1"/>
    <col min="9476" max="9476" width="19.7109375" style="1" customWidth="1"/>
    <col min="9477" max="9477" width="6.85546875" style="1" customWidth="1"/>
    <col min="9478" max="9478" width="13.140625" style="1" customWidth="1"/>
    <col min="9479" max="9479" width="12.42578125" style="1" customWidth="1"/>
    <col min="9480" max="9480" width="13.5703125" style="1" customWidth="1"/>
    <col min="9481" max="9481" width="11.42578125" style="1" customWidth="1"/>
    <col min="9482" max="9482" width="7" style="1" customWidth="1"/>
    <col min="9483" max="9487" width="10.7109375" style="1" customWidth="1"/>
    <col min="9488" max="9728" width="9.140625" style="1"/>
    <col min="9729" max="9729" width="0" style="1" hidden="1" customWidth="1"/>
    <col min="9730" max="9730" width="7.140625" style="1" customWidth="1"/>
    <col min="9731" max="9731" width="9.140625" style="1"/>
    <col min="9732" max="9732" width="19.7109375" style="1" customWidth="1"/>
    <col min="9733" max="9733" width="6.85546875" style="1" customWidth="1"/>
    <col min="9734" max="9734" width="13.140625" style="1" customWidth="1"/>
    <col min="9735" max="9735" width="12.42578125" style="1" customWidth="1"/>
    <col min="9736" max="9736" width="13.5703125" style="1" customWidth="1"/>
    <col min="9737" max="9737" width="11.42578125" style="1" customWidth="1"/>
    <col min="9738" max="9738" width="7" style="1" customWidth="1"/>
    <col min="9739" max="9743" width="10.7109375" style="1" customWidth="1"/>
    <col min="9744" max="9984" width="9.140625" style="1"/>
    <col min="9985" max="9985" width="0" style="1" hidden="1" customWidth="1"/>
    <col min="9986" max="9986" width="7.140625" style="1" customWidth="1"/>
    <col min="9987" max="9987" width="9.140625" style="1"/>
    <col min="9988" max="9988" width="19.7109375" style="1" customWidth="1"/>
    <col min="9989" max="9989" width="6.85546875" style="1" customWidth="1"/>
    <col min="9990" max="9990" width="13.140625" style="1" customWidth="1"/>
    <col min="9991" max="9991" width="12.42578125" style="1" customWidth="1"/>
    <col min="9992" max="9992" width="13.5703125" style="1" customWidth="1"/>
    <col min="9993" max="9993" width="11.42578125" style="1" customWidth="1"/>
    <col min="9994" max="9994" width="7" style="1" customWidth="1"/>
    <col min="9995" max="9999" width="10.7109375" style="1" customWidth="1"/>
    <col min="10000" max="10240" width="9.140625" style="1"/>
    <col min="10241" max="10241" width="0" style="1" hidden="1" customWidth="1"/>
    <col min="10242" max="10242" width="7.140625" style="1" customWidth="1"/>
    <col min="10243" max="10243" width="9.140625" style="1"/>
    <col min="10244" max="10244" width="19.7109375" style="1" customWidth="1"/>
    <col min="10245" max="10245" width="6.85546875" style="1" customWidth="1"/>
    <col min="10246" max="10246" width="13.140625" style="1" customWidth="1"/>
    <col min="10247" max="10247" width="12.42578125" style="1" customWidth="1"/>
    <col min="10248" max="10248" width="13.5703125" style="1" customWidth="1"/>
    <col min="10249" max="10249" width="11.42578125" style="1" customWidth="1"/>
    <col min="10250" max="10250" width="7" style="1" customWidth="1"/>
    <col min="10251" max="10255" width="10.7109375" style="1" customWidth="1"/>
    <col min="10256" max="10496" width="9.140625" style="1"/>
    <col min="10497" max="10497" width="0" style="1" hidden="1" customWidth="1"/>
    <col min="10498" max="10498" width="7.140625" style="1" customWidth="1"/>
    <col min="10499" max="10499" width="9.140625" style="1"/>
    <col min="10500" max="10500" width="19.7109375" style="1" customWidth="1"/>
    <col min="10501" max="10501" width="6.85546875" style="1" customWidth="1"/>
    <col min="10502" max="10502" width="13.140625" style="1" customWidth="1"/>
    <col min="10503" max="10503" width="12.42578125" style="1" customWidth="1"/>
    <col min="10504" max="10504" width="13.5703125" style="1" customWidth="1"/>
    <col min="10505" max="10505" width="11.42578125" style="1" customWidth="1"/>
    <col min="10506" max="10506" width="7" style="1" customWidth="1"/>
    <col min="10507" max="10511" width="10.7109375" style="1" customWidth="1"/>
    <col min="10512" max="10752" width="9.140625" style="1"/>
    <col min="10753" max="10753" width="0" style="1" hidden="1" customWidth="1"/>
    <col min="10754" max="10754" width="7.140625" style="1" customWidth="1"/>
    <col min="10755" max="10755" width="9.140625" style="1"/>
    <col min="10756" max="10756" width="19.7109375" style="1" customWidth="1"/>
    <col min="10757" max="10757" width="6.85546875" style="1" customWidth="1"/>
    <col min="10758" max="10758" width="13.140625" style="1" customWidth="1"/>
    <col min="10759" max="10759" width="12.42578125" style="1" customWidth="1"/>
    <col min="10760" max="10760" width="13.5703125" style="1" customWidth="1"/>
    <col min="10761" max="10761" width="11.42578125" style="1" customWidth="1"/>
    <col min="10762" max="10762" width="7" style="1" customWidth="1"/>
    <col min="10763" max="10767" width="10.7109375" style="1" customWidth="1"/>
    <col min="10768" max="11008" width="9.140625" style="1"/>
    <col min="11009" max="11009" width="0" style="1" hidden="1" customWidth="1"/>
    <col min="11010" max="11010" width="7.140625" style="1" customWidth="1"/>
    <col min="11011" max="11011" width="9.140625" style="1"/>
    <col min="11012" max="11012" width="19.7109375" style="1" customWidth="1"/>
    <col min="11013" max="11013" width="6.85546875" style="1" customWidth="1"/>
    <col min="11014" max="11014" width="13.140625" style="1" customWidth="1"/>
    <col min="11015" max="11015" width="12.42578125" style="1" customWidth="1"/>
    <col min="11016" max="11016" width="13.5703125" style="1" customWidth="1"/>
    <col min="11017" max="11017" width="11.42578125" style="1" customWidth="1"/>
    <col min="11018" max="11018" width="7" style="1" customWidth="1"/>
    <col min="11019" max="11023" width="10.7109375" style="1" customWidth="1"/>
    <col min="11024" max="11264" width="9.140625" style="1"/>
    <col min="11265" max="11265" width="0" style="1" hidden="1" customWidth="1"/>
    <col min="11266" max="11266" width="7.140625" style="1" customWidth="1"/>
    <col min="11267" max="11267" width="9.140625" style="1"/>
    <col min="11268" max="11268" width="19.7109375" style="1" customWidth="1"/>
    <col min="11269" max="11269" width="6.85546875" style="1" customWidth="1"/>
    <col min="11270" max="11270" width="13.140625" style="1" customWidth="1"/>
    <col min="11271" max="11271" width="12.42578125" style="1" customWidth="1"/>
    <col min="11272" max="11272" width="13.5703125" style="1" customWidth="1"/>
    <col min="11273" max="11273" width="11.42578125" style="1" customWidth="1"/>
    <col min="11274" max="11274" width="7" style="1" customWidth="1"/>
    <col min="11275" max="11279" width="10.7109375" style="1" customWidth="1"/>
    <col min="11280" max="11520" width="9.140625" style="1"/>
    <col min="11521" max="11521" width="0" style="1" hidden="1" customWidth="1"/>
    <col min="11522" max="11522" width="7.140625" style="1" customWidth="1"/>
    <col min="11523" max="11523" width="9.140625" style="1"/>
    <col min="11524" max="11524" width="19.7109375" style="1" customWidth="1"/>
    <col min="11525" max="11525" width="6.85546875" style="1" customWidth="1"/>
    <col min="11526" max="11526" width="13.140625" style="1" customWidth="1"/>
    <col min="11527" max="11527" width="12.42578125" style="1" customWidth="1"/>
    <col min="11528" max="11528" width="13.5703125" style="1" customWidth="1"/>
    <col min="11529" max="11529" width="11.42578125" style="1" customWidth="1"/>
    <col min="11530" max="11530" width="7" style="1" customWidth="1"/>
    <col min="11531" max="11535" width="10.7109375" style="1" customWidth="1"/>
    <col min="11536" max="11776" width="9.140625" style="1"/>
    <col min="11777" max="11777" width="0" style="1" hidden="1" customWidth="1"/>
    <col min="11778" max="11778" width="7.140625" style="1" customWidth="1"/>
    <col min="11779" max="11779" width="9.140625" style="1"/>
    <col min="11780" max="11780" width="19.7109375" style="1" customWidth="1"/>
    <col min="11781" max="11781" width="6.85546875" style="1" customWidth="1"/>
    <col min="11782" max="11782" width="13.140625" style="1" customWidth="1"/>
    <col min="11783" max="11783" width="12.42578125" style="1" customWidth="1"/>
    <col min="11784" max="11784" width="13.5703125" style="1" customWidth="1"/>
    <col min="11785" max="11785" width="11.42578125" style="1" customWidth="1"/>
    <col min="11786" max="11786" width="7" style="1" customWidth="1"/>
    <col min="11787" max="11791" width="10.7109375" style="1" customWidth="1"/>
    <col min="11792" max="12032" width="9.140625" style="1"/>
    <col min="12033" max="12033" width="0" style="1" hidden="1" customWidth="1"/>
    <col min="12034" max="12034" width="7.140625" style="1" customWidth="1"/>
    <col min="12035" max="12035" width="9.140625" style="1"/>
    <col min="12036" max="12036" width="19.7109375" style="1" customWidth="1"/>
    <col min="12037" max="12037" width="6.85546875" style="1" customWidth="1"/>
    <col min="12038" max="12038" width="13.140625" style="1" customWidth="1"/>
    <col min="12039" max="12039" width="12.42578125" style="1" customWidth="1"/>
    <col min="12040" max="12040" width="13.5703125" style="1" customWidth="1"/>
    <col min="12041" max="12041" width="11.42578125" style="1" customWidth="1"/>
    <col min="12042" max="12042" width="7" style="1" customWidth="1"/>
    <col min="12043" max="12047" width="10.7109375" style="1" customWidth="1"/>
    <col min="12048" max="12288" width="9.140625" style="1"/>
    <col min="12289" max="12289" width="0" style="1" hidden="1" customWidth="1"/>
    <col min="12290" max="12290" width="7.140625" style="1" customWidth="1"/>
    <col min="12291" max="12291" width="9.140625" style="1"/>
    <col min="12292" max="12292" width="19.7109375" style="1" customWidth="1"/>
    <col min="12293" max="12293" width="6.85546875" style="1" customWidth="1"/>
    <col min="12294" max="12294" width="13.140625" style="1" customWidth="1"/>
    <col min="12295" max="12295" width="12.42578125" style="1" customWidth="1"/>
    <col min="12296" max="12296" width="13.5703125" style="1" customWidth="1"/>
    <col min="12297" max="12297" width="11.42578125" style="1" customWidth="1"/>
    <col min="12298" max="12298" width="7" style="1" customWidth="1"/>
    <col min="12299" max="12303" width="10.7109375" style="1" customWidth="1"/>
    <col min="12304" max="12544" width="9.140625" style="1"/>
    <col min="12545" max="12545" width="0" style="1" hidden="1" customWidth="1"/>
    <col min="12546" max="12546" width="7.140625" style="1" customWidth="1"/>
    <col min="12547" max="12547" width="9.140625" style="1"/>
    <col min="12548" max="12548" width="19.7109375" style="1" customWidth="1"/>
    <col min="12549" max="12549" width="6.85546875" style="1" customWidth="1"/>
    <col min="12550" max="12550" width="13.140625" style="1" customWidth="1"/>
    <col min="12551" max="12551" width="12.42578125" style="1" customWidth="1"/>
    <col min="12552" max="12552" width="13.5703125" style="1" customWidth="1"/>
    <col min="12553" max="12553" width="11.42578125" style="1" customWidth="1"/>
    <col min="12554" max="12554" width="7" style="1" customWidth="1"/>
    <col min="12555" max="12559" width="10.7109375" style="1" customWidth="1"/>
    <col min="12560" max="12800" width="9.140625" style="1"/>
    <col min="12801" max="12801" width="0" style="1" hidden="1" customWidth="1"/>
    <col min="12802" max="12802" width="7.140625" style="1" customWidth="1"/>
    <col min="12803" max="12803" width="9.140625" style="1"/>
    <col min="12804" max="12804" width="19.7109375" style="1" customWidth="1"/>
    <col min="12805" max="12805" width="6.85546875" style="1" customWidth="1"/>
    <col min="12806" max="12806" width="13.140625" style="1" customWidth="1"/>
    <col min="12807" max="12807" width="12.42578125" style="1" customWidth="1"/>
    <col min="12808" max="12808" width="13.5703125" style="1" customWidth="1"/>
    <col min="12809" max="12809" width="11.42578125" style="1" customWidth="1"/>
    <col min="12810" max="12810" width="7" style="1" customWidth="1"/>
    <col min="12811" max="12815" width="10.7109375" style="1" customWidth="1"/>
    <col min="12816" max="13056" width="9.140625" style="1"/>
    <col min="13057" max="13057" width="0" style="1" hidden="1" customWidth="1"/>
    <col min="13058" max="13058" width="7.140625" style="1" customWidth="1"/>
    <col min="13059" max="13059" width="9.140625" style="1"/>
    <col min="13060" max="13060" width="19.7109375" style="1" customWidth="1"/>
    <col min="13061" max="13061" width="6.85546875" style="1" customWidth="1"/>
    <col min="13062" max="13062" width="13.140625" style="1" customWidth="1"/>
    <col min="13063" max="13063" width="12.42578125" style="1" customWidth="1"/>
    <col min="13064" max="13064" width="13.5703125" style="1" customWidth="1"/>
    <col min="13065" max="13065" width="11.42578125" style="1" customWidth="1"/>
    <col min="13066" max="13066" width="7" style="1" customWidth="1"/>
    <col min="13067" max="13071" width="10.7109375" style="1" customWidth="1"/>
    <col min="13072" max="13312" width="9.140625" style="1"/>
    <col min="13313" max="13313" width="0" style="1" hidden="1" customWidth="1"/>
    <col min="13314" max="13314" width="7.140625" style="1" customWidth="1"/>
    <col min="13315" max="13315" width="9.140625" style="1"/>
    <col min="13316" max="13316" width="19.7109375" style="1" customWidth="1"/>
    <col min="13317" max="13317" width="6.85546875" style="1" customWidth="1"/>
    <col min="13318" max="13318" width="13.140625" style="1" customWidth="1"/>
    <col min="13319" max="13319" width="12.42578125" style="1" customWidth="1"/>
    <col min="13320" max="13320" width="13.5703125" style="1" customWidth="1"/>
    <col min="13321" max="13321" width="11.42578125" style="1" customWidth="1"/>
    <col min="13322" max="13322" width="7" style="1" customWidth="1"/>
    <col min="13323" max="13327" width="10.7109375" style="1" customWidth="1"/>
    <col min="13328" max="13568" width="9.140625" style="1"/>
    <col min="13569" max="13569" width="0" style="1" hidden="1" customWidth="1"/>
    <col min="13570" max="13570" width="7.140625" style="1" customWidth="1"/>
    <col min="13571" max="13571" width="9.140625" style="1"/>
    <col min="13572" max="13572" width="19.7109375" style="1" customWidth="1"/>
    <col min="13573" max="13573" width="6.85546875" style="1" customWidth="1"/>
    <col min="13574" max="13574" width="13.140625" style="1" customWidth="1"/>
    <col min="13575" max="13575" width="12.42578125" style="1" customWidth="1"/>
    <col min="13576" max="13576" width="13.5703125" style="1" customWidth="1"/>
    <col min="13577" max="13577" width="11.42578125" style="1" customWidth="1"/>
    <col min="13578" max="13578" width="7" style="1" customWidth="1"/>
    <col min="13579" max="13583" width="10.7109375" style="1" customWidth="1"/>
    <col min="13584" max="13824" width="9.140625" style="1"/>
    <col min="13825" max="13825" width="0" style="1" hidden="1" customWidth="1"/>
    <col min="13826" max="13826" width="7.140625" style="1" customWidth="1"/>
    <col min="13827" max="13827" width="9.140625" style="1"/>
    <col min="13828" max="13828" width="19.7109375" style="1" customWidth="1"/>
    <col min="13829" max="13829" width="6.85546875" style="1" customWidth="1"/>
    <col min="13830" max="13830" width="13.140625" style="1" customWidth="1"/>
    <col min="13831" max="13831" width="12.42578125" style="1" customWidth="1"/>
    <col min="13832" max="13832" width="13.5703125" style="1" customWidth="1"/>
    <col min="13833" max="13833" width="11.42578125" style="1" customWidth="1"/>
    <col min="13834" max="13834" width="7" style="1" customWidth="1"/>
    <col min="13835" max="13839" width="10.7109375" style="1" customWidth="1"/>
    <col min="13840" max="14080" width="9.140625" style="1"/>
    <col min="14081" max="14081" width="0" style="1" hidden="1" customWidth="1"/>
    <col min="14082" max="14082" width="7.140625" style="1" customWidth="1"/>
    <col min="14083" max="14083" width="9.140625" style="1"/>
    <col min="14084" max="14084" width="19.7109375" style="1" customWidth="1"/>
    <col min="14085" max="14085" width="6.85546875" style="1" customWidth="1"/>
    <col min="14086" max="14086" width="13.140625" style="1" customWidth="1"/>
    <col min="14087" max="14087" width="12.42578125" style="1" customWidth="1"/>
    <col min="14088" max="14088" width="13.5703125" style="1" customWidth="1"/>
    <col min="14089" max="14089" width="11.42578125" style="1" customWidth="1"/>
    <col min="14090" max="14090" width="7" style="1" customWidth="1"/>
    <col min="14091" max="14095" width="10.7109375" style="1" customWidth="1"/>
    <col min="14096" max="14336" width="9.140625" style="1"/>
    <col min="14337" max="14337" width="0" style="1" hidden="1" customWidth="1"/>
    <col min="14338" max="14338" width="7.140625" style="1" customWidth="1"/>
    <col min="14339" max="14339" width="9.140625" style="1"/>
    <col min="14340" max="14340" width="19.7109375" style="1" customWidth="1"/>
    <col min="14341" max="14341" width="6.85546875" style="1" customWidth="1"/>
    <col min="14342" max="14342" width="13.140625" style="1" customWidth="1"/>
    <col min="14343" max="14343" width="12.42578125" style="1" customWidth="1"/>
    <col min="14344" max="14344" width="13.5703125" style="1" customWidth="1"/>
    <col min="14345" max="14345" width="11.42578125" style="1" customWidth="1"/>
    <col min="14346" max="14346" width="7" style="1" customWidth="1"/>
    <col min="14347" max="14351" width="10.7109375" style="1" customWidth="1"/>
    <col min="14352" max="14592" width="9.140625" style="1"/>
    <col min="14593" max="14593" width="0" style="1" hidden="1" customWidth="1"/>
    <col min="14594" max="14594" width="7.140625" style="1" customWidth="1"/>
    <col min="14595" max="14595" width="9.140625" style="1"/>
    <col min="14596" max="14596" width="19.7109375" style="1" customWidth="1"/>
    <col min="14597" max="14597" width="6.85546875" style="1" customWidth="1"/>
    <col min="14598" max="14598" width="13.140625" style="1" customWidth="1"/>
    <col min="14599" max="14599" width="12.42578125" style="1" customWidth="1"/>
    <col min="14600" max="14600" width="13.5703125" style="1" customWidth="1"/>
    <col min="14601" max="14601" width="11.42578125" style="1" customWidth="1"/>
    <col min="14602" max="14602" width="7" style="1" customWidth="1"/>
    <col min="14603" max="14607" width="10.7109375" style="1" customWidth="1"/>
    <col min="14608" max="14848" width="9.140625" style="1"/>
    <col min="14849" max="14849" width="0" style="1" hidden="1" customWidth="1"/>
    <col min="14850" max="14850" width="7.140625" style="1" customWidth="1"/>
    <col min="14851" max="14851" width="9.140625" style="1"/>
    <col min="14852" max="14852" width="19.7109375" style="1" customWidth="1"/>
    <col min="14853" max="14853" width="6.85546875" style="1" customWidth="1"/>
    <col min="14854" max="14854" width="13.140625" style="1" customWidth="1"/>
    <col min="14855" max="14855" width="12.42578125" style="1" customWidth="1"/>
    <col min="14856" max="14856" width="13.5703125" style="1" customWidth="1"/>
    <col min="14857" max="14857" width="11.42578125" style="1" customWidth="1"/>
    <col min="14858" max="14858" width="7" style="1" customWidth="1"/>
    <col min="14859" max="14863" width="10.7109375" style="1" customWidth="1"/>
    <col min="14864" max="15104" width="9.140625" style="1"/>
    <col min="15105" max="15105" width="0" style="1" hidden="1" customWidth="1"/>
    <col min="15106" max="15106" width="7.140625" style="1" customWidth="1"/>
    <col min="15107" max="15107" width="9.140625" style="1"/>
    <col min="15108" max="15108" width="19.7109375" style="1" customWidth="1"/>
    <col min="15109" max="15109" width="6.85546875" style="1" customWidth="1"/>
    <col min="15110" max="15110" width="13.140625" style="1" customWidth="1"/>
    <col min="15111" max="15111" width="12.42578125" style="1" customWidth="1"/>
    <col min="15112" max="15112" width="13.5703125" style="1" customWidth="1"/>
    <col min="15113" max="15113" width="11.42578125" style="1" customWidth="1"/>
    <col min="15114" max="15114" width="7" style="1" customWidth="1"/>
    <col min="15115" max="15119" width="10.7109375" style="1" customWidth="1"/>
    <col min="15120" max="15360" width="9.140625" style="1"/>
    <col min="15361" max="15361" width="0" style="1" hidden="1" customWidth="1"/>
    <col min="15362" max="15362" width="7.140625" style="1" customWidth="1"/>
    <col min="15363" max="15363" width="9.140625" style="1"/>
    <col min="15364" max="15364" width="19.7109375" style="1" customWidth="1"/>
    <col min="15365" max="15365" width="6.85546875" style="1" customWidth="1"/>
    <col min="15366" max="15366" width="13.140625" style="1" customWidth="1"/>
    <col min="15367" max="15367" width="12.42578125" style="1" customWidth="1"/>
    <col min="15368" max="15368" width="13.5703125" style="1" customWidth="1"/>
    <col min="15369" max="15369" width="11.42578125" style="1" customWidth="1"/>
    <col min="15370" max="15370" width="7" style="1" customWidth="1"/>
    <col min="15371" max="15375" width="10.7109375" style="1" customWidth="1"/>
    <col min="15376" max="15616" width="9.140625" style="1"/>
    <col min="15617" max="15617" width="0" style="1" hidden="1" customWidth="1"/>
    <col min="15618" max="15618" width="7.140625" style="1" customWidth="1"/>
    <col min="15619" max="15619" width="9.140625" style="1"/>
    <col min="15620" max="15620" width="19.7109375" style="1" customWidth="1"/>
    <col min="15621" max="15621" width="6.85546875" style="1" customWidth="1"/>
    <col min="15622" max="15622" width="13.140625" style="1" customWidth="1"/>
    <col min="15623" max="15623" width="12.42578125" style="1" customWidth="1"/>
    <col min="15624" max="15624" width="13.5703125" style="1" customWidth="1"/>
    <col min="15625" max="15625" width="11.42578125" style="1" customWidth="1"/>
    <col min="15626" max="15626" width="7" style="1" customWidth="1"/>
    <col min="15627" max="15631" width="10.7109375" style="1" customWidth="1"/>
    <col min="15632" max="15872" width="9.140625" style="1"/>
    <col min="15873" max="15873" width="0" style="1" hidden="1" customWidth="1"/>
    <col min="15874" max="15874" width="7.140625" style="1" customWidth="1"/>
    <col min="15875" max="15875" width="9.140625" style="1"/>
    <col min="15876" max="15876" width="19.7109375" style="1" customWidth="1"/>
    <col min="15877" max="15877" width="6.85546875" style="1" customWidth="1"/>
    <col min="15878" max="15878" width="13.140625" style="1" customWidth="1"/>
    <col min="15879" max="15879" width="12.42578125" style="1" customWidth="1"/>
    <col min="15880" max="15880" width="13.5703125" style="1" customWidth="1"/>
    <col min="15881" max="15881" width="11.42578125" style="1" customWidth="1"/>
    <col min="15882" max="15882" width="7" style="1" customWidth="1"/>
    <col min="15883" max="15887" width="10.7109375" style="1" customWidth="1"/>
    <col min="15888" max="16128" width="9.140625" style="1"/>
    <col min="16129" max="16129" width="0" style="1" hidden="1" customWidth="1"/>
    <col min="16130" max="16130" width="7.140625" style="1" customWidth="1"/>
    <col min="16131" max="16131" width="9.140625" style="1"/>
    <col min="16132" max="16132" width="19.7109375" style="1" customWidth="1"/>
    <col min="16133" max="16133" width="6.85546875" style="1" customWidth="1"/>
    <col min="16134" max="16134" width="13.140625" style="1" customWidth="1"/>
    <col min="16135" max="16135" width="12.42578125" style="1" customWidth="1"/>
    <col min="16136" max="16136" width="13.5703125" style="1" customWidth="1"/>
    <col min="16137" max="16137" width="11.42578125" style="1" customWidth="1"/>
    <col min="16138" max="16138" width="7" style="1" customWidth="1"/>
    <col min="16139" max="16143" width="10.7109375" style="1" customWidth="1"/>
    <col min="16144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0</v>
      </c>
      <c r="E2" s="5"/>
      <c r="F2" s="4"/>
      <c r="G2" s="6"/>
      <c r="H2" s="7" t="s">
        <v>1</v>
      </c>
      <c r="I2" s="8">
        <f ca="1">TODAY()</f>
        <v>42978</v>
      </c>
      <c r="K2" s="3"/>
    </row>
    <row r="3" spans="2:15" ht="6" customHeight="1" x14ac:dyDescent="0.2">
      <c r="C3" s="9"/>
      <c r="D3" s="10" t="s">
        <v>2</v>
      </c>
    </row>
    <row r="4" spans="2:15" ht="4.5" customHeight="1" x14ac:dyDescent="0.2"/>
    <row r="5" spans="2:15" ht="13.5" customHeight="1" x14ac:dyDescent="0.25">
      <c r="C5" s="11" t="s">
        <v>3</v>
      </c>
      <c r="D5" s="12" t="s">
        <v>92</v>
      </c>
      <c r="E5" s="13" t="s">
        <v>93</v>
      </c>
      <c r="F5" s="14"/>
      <c r="G5" s="15"/>
      <c r="H5" s="14"/>
      <c r="I5" s="15"/>
      <c r="O5" s="8"/>
    </row>
    <row r="7" spans="2:15" x14ac:dyDescent="0.2">
      <c r="C7" s="16" t="s">
        <v>4</v>
      </c>
      <c r="D7" s="17" t="s">
        <v>230</v>
      </c>
      <c r="H7" s="18" t="s">
        <v>5</v>
      </c>
      <c r="J7" s="17"/>
      <c r="K7" s="17"/>
    </row>
    <row r="8" spans="2:15" x14ac:dyDescent="0.2">
      <c r="D8" s="17"/>
      <c r="H8" s="18" t="s">
        <v>6</v>
      </c>
      <c r="J8" s="17"/>
      <c r="K8" s="17"/>
    </row>
    <row r="9" spans="2:15" x14ac:dyDescent="0.2">
      <c r="C9" s="18"/>
      <c r="D9" s="17"/>
      <c r="H9" s="18"/>
      <c r="J9" s="17"/>
    </row>
    <row r="10" spans="2:15" x14ac:dyDescent="0.2">
      <c r="H10" s="18"/>
      <c r="J10" s="17"/>
    </row>
    <row r="11" spans="2:15" x14ac:dyDescent="0.2">
      <c r="C11" s="16" t="s">
        <v>7</v>
      </c>
      <c r="D11" s="17"/>
      <c r="H11" s="18" t="s">
        <v>5</v>
      </c>
      <c r="J11" s="17"/>
      <c r="K11" s="17"/>
    </row>
    <row r="12" spans="2:15" x14ac:dyDescent="0.2">
      <c r="D12" s="17"/>
      <c r="H12" s="18" t="s">
        <v>6</v>
      </c>
      <c r="J12" s="17"/>
      <c r="K12" s="17"/>
    </row>
    <row r="13" spans="2:15" ht="12" customHeight="1" x14ac:dyDescent="0.2">
      <c r="C13" s="18"/>
      <c r="D13" s="17"/>
      <c r="J13" s="18"/>
    </row>
    <row r="14" spans="2:15" ht="24.75" customHeight="1" x14ac:dyDescent="0.2">
      <c r="C14" s="19" t="s">
        <v>8</v>
      </c>
      <c r="H14" s="19" t="s">
        <v>9</v>
      </c>
      <c r="J14" s="18"/>
    </row>
    <row r="15" spans="2:15" ht="12.75" customHeight="1" x14ac:dyDescent="0.2">
      <c r="J15" s="18"/>
    </row>
    <row r="16" spans="2:15" ht="28.5" customHeight="1" x14ac:dyDescent="0.2">
      <c r="C16" s="19" t="s">
        <v>10</v>
      </c>
      <c r="H16" s="19" t="s">
        <v>10</v>
      </c>
    </row>
    <row r="17" spans="2:12" ht="25.5" customHeight="1" x14ac:dyDescent="0.2"/>
    <row r="18" spans="2:12" ht="13.5" customHeight="1" x14ac:dyDescent="0.2">
      <c r="B18" s="20"/>
      <c r="C18" s="21"/>
      <c r="D18" s="21"/>
      <c r="E18" s="22"/>
      <c r="F18" s="23"/>
      <c r="G18" s="24"/>
      <c r="H18" s="25"/>
      <c r="I18" s="24"/>
      <c r="J18" s="26" t="s">
        <v>11</v>
      </c>
      <c r="K18" s="27"/>
    </row>
    <row r="19" spans="2:12" ht="15" customHeight="1" x14ac:dyDescent="0.2">
      <c r="B19" s="28" t="s">
        <v>12</v>
      </c>
      <c r="C19" s="29"/>
      <c r="D19" s="30">
        <v>15</v>
      </c>
      <c r="E19" s="31" t="s">
        <v>13</v>
      </c>
      <c r="F19" s="32"/>
      <c r="G19" s="33"/>
      <c r="H19" s="33"/>
      <c r="I19" s="290">
        <f>ROUND(G32,0)</f>
        <v>0</v>
      </c>
      <c r="J19" s="291"/>
      <c r="K19" s="34"/>
    </row>
    <row r="20" spans="2:12" x14ac:dyDescent="0.2">
      <c r="B20" s="28" t="s">
        <v>14</v>
      </c>
      <c r="C20" s="29"/>
      <c r="D20" s="30">
        <f>SazbaDPH1</f>
        <v>15</v>
      </c>
      <c r="E20" s="31" t="s">
        <v>13</v>
      </c>
      <c r="F20" s="35"/>
      <c r="G20" s="36"/>
      <c r="H20" s="36"/>
      <c r="I20" s="292">
        <f>ROUND(I19*D20/100,0)</f>
        <v>0</v>
      </c>
      <c r="J20" s="293"/>
      <c r="K20" s="34"/>
    </row>
    <row r="21" spans="2:12" x14ac:dyDescent="0.2">
      <c r="B21" s="28" t="s">
        <v>12</v>
      </c>
      <c r="C21" s="29"/>
      <c r="D21" s="30">
        <v>21</v>
      </c>
      <c r="E21" s="31" t="s">
        <v>13</v>
      </c>
      <c r="F21" s="35"/>
      <c r="G21" s="36"/>
      <c r="H21" s="36"/>
      <c r="I21" s="292">
        <f>ROUND(H32,0)</f>
        <v>0</v>
      </c>
      <c r="J21" s="293"/>
      <c r="K21" s="34"/>
    </row>
    <row r="22" spans="2:12" ht="13.5" thickBot="1" x14ac:dyDescent="0.25">
      <c r="B22" s="28" t="s">
        <v>14</v>
      </c>
      <c r="C22" s="29"/>
      <c r="D22" s="30">
        <f>SazbaDPH2</f>
        <v>21</v>
      </c>
      <c r="E22" s="31" t="s">
        <v>13</v>
      </c>
      <c r="F22" s="37"/>
      <c r="G22" s="38"/>
      <c r="H22" s="38"/>
      <c r="I22" s="294">
        <f>ROUND(I21*D21/100,0)</f>
        <v>0</v>
      </c>
      <c r="J22" s="295"/>
      <c r="K22" s="34"/>
    </row>
    <row r="23" spans="2:12" ht="16.5" thickBot="1" x14ac:dyDescent="0.25">
      <c r="B23" s="39" t="s">
        <v>15</v>
      </c>
      <c r="C23" s="40"/>
      <c r="D23" s="40"/>
      <c r="E23" s="41"/>
      <c r="F23" s="42"/>
      <c r="G23" s="43"/>
      <c r="H23" s="43"/>
      <c r="I23" s="296">
        <f>SUM(I19:I22)</f>
        <v>0</v>
      </c>
      <c r="J23" s="297"/>
      <c r="K23" s="44"/>
    </row>
    <row r="26" spans="2:12" ht="1.5" customHeight="1" x14ac:dyDescent="0.2"/>
    <row r="27" spans="2:12" ht="15.75" customHeight="1" x14ac:dyDescent="0.25">
      <c r="B27" s="13" t="s">
        <v>16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 x14ac:dyDescent="0.2">
      <c r="L28" s="46"/>
    </row>
    <row r="29" spans="2:12" ht="24" customHeight="1" x14ac:dyDescent="0.2">
      <c r="B29" s="47" t="s">
        <v>17</v>
      </c>
      <c r="C29" s="48"/>
      <c r="D29" s="48"/>
      <c r="E29" s="49"/>
      <c r="F29" s="50" t="s">
        <v>18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19</v>
      </c>
      <c r="J29" s="50" t="s">
        <v>13</v>
      </c>
    </row>
    <row r="30" spans="2:12" x14ac:dyDescent="0.2">
      <c r="B30" s="52" t="s">
        <v>95</v>
      </c>
      <c r="C30" s="53" t="s">
        <v>96</v>
      </c>
      <c r="D30" s="54"/>
      <c r="E30" s="55"/>
      <c r="F30" s="56">
        <f>G30+H30+I30</f>
        <v>0</v>
      </c>
      <c r="G30" s="57">
        <v>0</v>
      </c>
      <c r="H30" s="58">
        <v>0</v>
      </c>
      <c r="I30" s="58">
        <f t="shared" ref="I30:I31" si="0">(G30*SazbaDPH1)/100+(H30*SazbaDPH2)/100</f>
        <v>0</v>
      </c>
      <c r="J30" s="59" t="str">
        <f t="shared" ref="J30:J31" si="1">IF(CelkemObjekty=0,"",F30/CelkemObjekty*100)</f>
        <v/>
      </c>
    </row>
    <row r="31" spans="2:12" x14ac:dyDescent="0.2">
      <c r="B31" s="60" t="s">
        <v>232</v>
      </c>
      <c r="C31" s="61" t="s">
        <v>233</v>
      </c>
      <c r="D31" s="62"/>
      <c r="E31" s="63"/>
      <c r="F31" s="64">
        <f t="shared" ref="F31" si="2">G31+H31+I31</f>
        <v>0</v>
      </c>
      <c r="G31" s="65">
        <v>0</v>
      </c>
      <c r="H31" s="66">
        <v>0</v>
      </c>
      <c r="I31" s="66">
        <f t="shared" si="0"/>
        <v>0</v>
      </c>
      <c r="J31" s="59" t="str">
        <f t="shared" si="1"/>
        <v/>
      </c>
    </row>
    <row r="32" spans="2:12" ht="17.25" customHeight="1" x14ac:dyDescent="0.2">
      <c r="B32" s="67" t="s">
        <v>20</v>
      </c>
      <c r="C32" s="68"/>
      <c r="D32" s="69"/>
      <c r="E32" s="70"/>
      <c r="F32" s="71">
        <f>SUM(F30:F31)</f>
        <v>0</v>
      </c>
      <c r="G32" s="71">
        <f>SUM(G30:G31)</f>
        <v>0</v>
      </c>
      <c r="H32" s="71">
        <f>SUM(H30:H31)</f>
        <v>0</v>
      </c>
      <c r="I32" s="71">
        <f>SUM(I30:I31)</f>
        <v>0</v>
      </c>
      <c r="J32" s="72" t="str">
        <f t="shared" ref="J32" si="3">IF(CelkemObjekty=0,"",F32/CelkemObjekty*100)</f>
        <v/>
      </c>
    </row>
    <row r="33" spans="2:11" x14ac:dyDescent="0.2">
      <c r="B33" s="73"/>
      <c r="C33" s="73"/>
      <c r="D33" s="73"/>
      <c r="E33" s="73"/>
      <c r="F33" s="73"/>
      <c r="G33" s="73"/>
      <c r="H33" s="73"/>
      <c r="I33" s="73"/>
      <c r="J33" s="73"/>
      <c r="K33" s="73"/>
    </row>
    <row r="34" spans="2:11" ht="9.75" customHeight="1" x14ac:dyDescent="0.2">
      <c r="B34" s="73"/>
      <c r="C34" s="73"/>
      <c r="D34" s="73"/>
      <c r="E34" s="73"/>
      <c r="F34" s="73"/>
      <c r="G34" s="73"/>
      <c r="H34" s="73"/>
      <c r="I34" s="73"/>
      <c r="J34" s="73"/>
      <c r="K34" s="73"/>
    </row>
    <row r="35" spans="2:11" ht="7.5" customHeight="1" x14ac:dyDescent="0.2">
      <c r="B35" s="73"/>
      <c r="C35" s="73"/>
      <c r="D35" s="73"/>
      <c r="E35" s="73"/>
      <c r="F35" s="73"/>
      <c r="G35" s="73"/>
      <c r="H35" s="73"/>
      <c r="I35" s="73"/>
      <c r="J35" s="73"/>
      <c r="K35" s="73"/>
    </row>
    <row r="36" spans="2:11" ht="18" x14ac:dyDescent="0.25">
      <c r="B36" s="13" t="s">
        <v>21</v>
      </c>
      <c r="C36" s="45"/>
      <c r="D36" s="45"/>
      <c r="E36" s="45"/>
      <c r="F36" s="45"/>
      <c r="G36" s="45"/>
      <c r="H36" s="45"/>
      <c r="I36" s="45"/>
      <c r="J36" s="45"/>
      <c r="K36" s="73"/>
    </row>
    <row r="37" spans="2:11" x14ac:dyDescent="0.2">
      <c r="K37" s="73"/>
    </row>
    <row r="38" spans="2:11" ht="25.5" x14ac:dyDescent="0.2">
      <c r="B38" s="74" t="s">
        <v>22</v>
      </c>
      <c r="C38" s="75" t="s">
        <v>23</v>
      </c>
      <c r="D38" s="48"/>
      <c r="E38" s="49"/>
      <c r="F38" s="50" t="s">
        <v>18</v>
      </c>
      <c r="G38" s="51" t="str">
        <f>CONCATENATE("Základ DPH ",SazbaDPH1," %")</f>
        <v>Základ DPH 15 %</v>
      </c>
      <c r="H38" s="50" t="str">
        <f>CONCATENATE("Základ DPH ",SazbaDPH2," %")</f>
        <v>Základ DPH 21 %</v>
      </c>
      <c r="I38" s="51" t="s">
        <v>19</v>
      </c>
      <c r="J38" s="50" t="s">
        <v>13</v>
      </c>
    </row>
    <row r="39" spans="2:11" x14ac:dyDescent="0.2">
      <c r="B39" s="76" t="s">
        <v>95</v>
      </c>
      <c r="C39" s="77" t="s">
        <v>97</v>
      </c>
      <c r="D39" s="54"/>
      <c r="E39" s="55"/>
      <c r="F39" s="56">
        <f>G39+H39+I39</f>
        <v>0</v>
      </c>
      <c r="G39" s="57">
        <v>0</v>
      </c>
      <c r="H39" s="58">
        <v>0</v>
      </c>
      <c r="I39" s="65">
        <f t="shared" ref="I39:I40" si="4">(G39*SazbaDPH1)/100+(H39*SazbaDPH2)/100</f>
        <v>0</v>
      </c>
      <c r="J39" s="59" t="str">
        <f t="shared" ref="J39:J40" si="5">IF(CelkemObjekty=0,"",F39/CelkemObjekty*100)</f>
        <v/>
      </c>
    </row>
    <row r="40" spans="2:11" x14ac:dyDescent="0.2">
      <c r="B40" s="78" t="s">
        <v>232</v>
      </c>
      <c r="C40" s="79" t="s">
        <v>234</v>
      </c>
      <c r="D40" s="62"/>
      <c r="E40" s="63"/>
      <c r="F40" s="64">
        <f t="shared" ref="F40" si="6">G40+H40+I40</f>
        <v>0</v>
      </c>
      <c r="G40" s="65">
        <v>0</v>
      </c>
      <c r="H40" s="66">
        <v>0</v>
      </c>
      <c r="I40" s="65">
        <f t="shared" si="4"/>
        <v>0</v>
      </c>
      <c r="J40" s="59" t="str">
        <f t="shared" si="5"/>
        <v/>
      </c>
    </row>
    <row r="41" spans="2:11" x14ac:dyDescent="0.2">
      <c r="B41" s="67" t="s">
        <v>20</v>
      </c>
      <c r="C41" s="68"/>
      <c r="D41" s="69"/>
      <c r="E41" s="70"/>
      <c r="F41" s="71">
        <f>SUM(F39:F40)</f>
        <v>0</v>
      </c>
      <c r="G41" s="80">
        <f>SUM(G39:G40)</f>
        <v>0</v>
      </c>
      <c r="H41" s="71">
        <f>SUM(H39:H40)</f>
        <v>0</v>
      </c>
      <c r="I41" s="80">
        <f>SUM(I39:I40)</f>
        <v>0</v>
      </c>
      <c r="J41" s="72" t="str">
        <f t="shared" ref="J41" si="7">IF(CelkemObjekty=0,"",F41/CelkemObjekty*100)</f>
        <v/>
      </c>
    </row>
    <row r="42" spans="2:11" ht="9" customHeight="1" x14ac:dyDescent="0.2"/>
    <row r="43" spans="2:11" ht="6" customHeight="1" x14ac:dyDescent="0.2"/>
    <row r="44" spans="2:11" ht="3" customHeight="1" x14ac:dyDescent="0.2"/>
    <row r="45" spans="2:11" ht="6.75" customHeight="1" x14ac:dyDescent="0.2"/>
    <row r="46" spans="2:11" ht="20.25" customHeight="1" x14ac:dyDescent="0.25">
      <c r="B46" s="13" t="s">
        <v>24</v>
      </c>
      <c r="C46" s="45"/>
      <c r="D46" s="45"/>
      <c r="E46" s="45"/>
      <c r="F46" s="45"/>
      <c r="G46" s="45"/>
      <c r="H46" s="45"/>
      <c r="I46" s="45"/>
      <c r="J46" s="45"/>
    </row>
    <row r="47" spans="2:11" ht="9" customHeight="1" x14ac:dyDescent="0.2"/>
    <row r="48" spans="2:11" x14ac:dyDescent="0.2">
      <c r="B48" s="47" t="s">
        <v>25</v>
      </c>
      <c r="C48" s="48"/>
      <c r="D48" s="48"/>
      <c r="E48" s="50" t="s">
        <v>13</v>
      </c>
      <c r="F48" s="50" t="s">
        <v>26</v>
      </c>
      <c r="G48" s="51" t="s">
        <v>27</v>
      </c>
      <c r="H48" s="50" t="s">
        <v>28</v>
      </c>
      <c r="I48" s="51" t="s">
        <v>29</v>
      </c>
      <c r="J48" s="81" t="s">
        <v>30</v>
      </c>
    </row>
    <row r="49" spans="2:10" x14ac:dyDescent="0.2">
      <c r="B49" s="52" t="s">
        <v>235</v>
      </c>
      <c r="C49" s="53" t="s">
        <v>90</v>
      </c>
      <c r="D49" s="54"/>
      <c r="E49" s="82" t="str">
        <f t="shared" ref="E49:E54" si="8">IF(SUM(SoucetDilu)=0,"",SUM(F49:J49)/SUM(SoucetDilu)*100)</f>
        <v/>
      </c>
      <c r="F49" s="58">
        <v>0</v>
      </c>
      <c r="G49" s="57">
        <v>0</v>
      </c>
      <c r="H49" s="58">
        <v>0</v>
      </c>
      <c r="I49" s="57">
        <v>0</v>
      </c>
      <c r="J49" s="58">
        <v>0</v>
      </c>
    </row>
    <row r="50" spans="2:10" x14ac:dyDescent="0.2">
      <c r="B50" s="60" t="s">
        <v>89</v>
      </c>
      <c r="C50" s="61" t="s">
        <v>90</v>
      </c>
      <c r="D50" s="62"/>
      <c r="E50" s="83" t="str">
        <f t="shared" si="8"/>
        <v/>
      </c>
      <c r="F50" s="66">
        <v>0</v>
      </c>
      <c r="G50" s="65">
        <v>0</v>
      </c>
      <c r="H50" s="66">
        <v>0</v>
      </c>
      <c r="I50" s="65">
        <v>0</v>
      </c>
      <c r="J50" s="66">
        <v>0</v>
      </c>
    </row>
    <row r="51" spans="2:10" x14ac:dyDescent="0.2">
      <c r="B51" s="60" t="s">
        <v>176</v>
      </c>
      <c r="C51" s="61" t="s">
        <v>177</v>
      </c>
      <c r="D51" s="62"/>
      <c r="E51" s="83" t="str">
        <f t="shared" si="8"/>
        <v/>
      </c>
      <c r="F51" s="66">
        <v>0</v>
      </c>
      <c r="G51" s="65">
        <v>0</v>
      </c>
      <c r="H51" s="66">
        <v>0</v>
      </c>
      <c r="I51" s="65">
        <v>0</v>
      </c>
      <c r="J51" s="66">
        <v>0</v>
      </c>
    </row>
    <row r="52" spans="2:10" x14ac:dyDescent="0.2">
      <c r="B52" s="60" t="s">
        <v>183</v>
      </c>
      <c r="C52" s="61" t="s">
        <v>184</v>
      </c>
      <c r="D52" s="62"/>
      <c r="E52" s="83" t="str">
        <f t="shared" si="8"/>
        <v/>
      </c>
      <c r="F52" s="66">
        <v>0</v>
      </c>
      <c r="G52" s="65">
        <v>0</v>
      </c>
      <c r="H52" s="66">
        <v>0</v>
      </c>
      <c r="I52" s="65">
        <v>0</v>
      </c>
      <c r="J52" s="66">
        <v>0</v>
      </c>
    </row>
    <row r="53" spans="2:10" x14ac:dyDescent="0.2">
      <c r="B53" s="60" t="s">
        <v>224</v>
      </c>
      <c r="C53" s="61" t="s">
        <v>225</v>
      </c>
      <c r="D53" s="62"/>
      <c r="E53" s="83" t="str">
        <f t="shared" si="8"/>
        <v/>
      </c>
      <c r="F53" s="66">
        <v>0</v>
      </c>
      <c r="G53" s="65">
        <v>0</v>
      </c>
      <c r="H53" s="66">
        <v>0</v>
      </c>
      <c r="I53" s="65">
        <v>0</v>
      </c>
      <c r="J53" s="66">
        <v>0</v>
      </c>
    </row>
    <row r="54" spans="2:10" x14ac:dyDescent="0.2">
      <c r="B54" s="67" t="s">
        <v>20</v>
      </c>
      <c r="C54" s="68"/>
      <c r="D54" s="69"/>
      <c r="E54" s="84" t="str">
        <f t="shared" si="8"/>
        <v/>
      </c>
      <c r="F54" s="71">
        <f>SUM(F49:F53)</f>
        <v>0</v>
      </c>
      <c r="G54" s="80">
        <f>SUM(G49:G53)</f>
        <v>0</v>
      </c>
      <c r="H54" s="71">
        <f>SUM(H49:H53)</f>
        <v>0</v>
      </c>
      <c r="I54" s="80">
        <f>SUM(I49:I53)</f>
        <v>0</v>
      </c>
      <c r="J54" s="71">
        <f>SUM(J49:J53)</f>
        <v>0</v>
      </c>
    </row>
    <row r="56" spans="2:10" ht="2.25" customHeight="1" x14ac:dyDescent="0.2"/>
    <row r="57" spans="2:10" ht="1.5" customHeight="1" x14ac:dyDescent="0.2"/>
    <row r="58" spans="2:10" ht="0.75" customHeight="1" x14ac:dyDescent="0.2"/>
    <row r="59" spans="2:10" ht="0.75" customHeight="1" x14ac:dyDescent="0.2"/>
    <row r="60" spans="2:10" ht="0.75" customHeight="1" x14ac:dyDescent="0.2"/>
    <row r="61" spans="2:10" ht="18" x14ac:dyDescent="0.25">
      <c r="B61" s="271"/>
      <c r="C61" s="272"/>
      <c r="D61" s="272"/>
      <c r="E61" s="272"/>
      <c r="F61" s="272"/>
      <c r="G61" s="272"/>
      <c r="H61" s="272"/>
      <c r="I61" s="45"/>
      <c r="J61" s="45"/>
    </row>
    <row r="62" spans="2:10" x14ac:dyDescent="0.2">
      <c r="B62" s="164"/>
      <c r="C62" s="164"/>
      <c r="D62" s="164"/>
      <c r="E62" s="164"/>
      <c r="F62" s="164"/>
      <c r="G62" s="122"/>
      <c r="H62" s="164"/>
    </row>
    <row r="63" spans="2:10" x14ac:dyDescent="0.2">
      <c r="B63" s="273"/>
      <c r="C63" s="274"/>
      <c r="D63" s="274"/>
      <c r="E63" s="275"/>
      <c r="F63" s="276"/>
      <c r="G63" s="276"/>
      <c r="H63" s="276"/>
      <c r="I63" s="1"/>
      <c r="J63" s="1"/>
    </row>
    <row r="64" spans="2:10" x14ac:dyDescent="0.2">
      <c r="B64" s="273"/>
      <c r="C64" s="277"/>
      <c r="D64" s="273"/>
      <c r="E64" s="278"/>
      <c r="F64" s="279"/>
      <c r="G64" s="279"/>
      <c r="H64" s="279"/>
      <c r="I64" s="1"/>
      <c r="J64" s="1"/>
    </row>
    <row r="65" spans="9:10" x14ac:dyDescent="0.2">
      <c r="I65" s="1"/>
      <c r="J65" s="1"/>
    </row>
  </sheetData>
  <sortState ref="B49:K53">
    <sortCondition ref="B49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8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56EC1-650D-4E54-9A00-D0118795913A}">
  <sheetPr codeName="List21"/>
  <dimension ref="A1:BE51"/>
  <sheetViews>
    <sheetView zoomScaleNormal="100" workbookViewId="0">
      <selection activeCell="A2" sqref="A2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256" width="9.140625" style="1"/>
    <col min="257" max="257" width="2" style="1" customWidth="1"/>
    <col min="258" max="258" width="15" style="1" customWidth="1"/>
    <col min="259" max="259" width="15.85546875" style="1" customWidth="1"/>
    <col min="260" max="260" width="14.5703125" style="1" customWidth="1"/>
    <col min="261" max="261" width="13.5703125" style="1" customWidth="1"/>
    <col min="262" max="262" width="16.5703125" style="1" customWidth="1"/>
    <col min="263" max="263" width="15.28515625" style="1" customWidth="1"/>
    <col min="264" max="512" width="9.140625" style="1"/>
    <col min="513" max="513" width="2" style="1" customWidth="1"/>
    <col min="514" max="514" width="15" style="1" customWidth="1"/>
    <col min="515" max="515" width="15.85546875" style="1" customWidth="1"/>
    <col min="516" max="516" width="14.5703125" style="1" customWidth="1"/>
    <col min="517" max="517" width="13.5703125" style="1" customWidth="1"/>
    <col min="518" max="518" width="16.5703125" style="1" customWidth="1"/>
    <col min="519" max="519" width="15.28515625" style="1" customWidth="1"/>
    <col min="520" max="768" width="9.140625" style="1"/>
    <col min="769" max="769" width="2" style="1" customWidth="1"/>
    <col min="770" max="770" width="15" style="1" customWidth="1"/>
    <col min="771" max="771" width="15.85546875" style="1" customWidth="1"/>
    <col min="772" max="772" width="14.5703125" style="1" customWidth="1"/>
    <col min="773" max="773" width="13.5703125" style="1" customWidth="1"/>
    <col min="774" max="774" width="16.5703125" style="1" customWidth="1"/>
    <col min="775" max="775" width="15.28515625" style="1" customWidth="1"/>
    <col min="776" max="1024" width="9.140625" style="1"/>
    <col min="1025" max="1025" width="2" style="1" customWidth="1"/>
    <col min="1026" max="1026" width="15" style="1" customWidth="1"/>
    <col min="1027" max="1027" width="15.85546875" style="1" customWidth="1"/>
    <col min="1028" max="1028" width="14.5703125" style="1" customWidth="1"/>
    <col min="1029" max="1029" width="13.5703125" style="1" customWidth="1"/>
    <col min="1030" max="1030" width="16.5703125" style="1" customWidth="1"/>
    <col min="1031" max="1031" width="15.28515625" style="1" customWidth="1"/>
    <col min="1032" max="1280" width="9.140625" style="1"/>
    <col min="1281" max="1281" width="2" style="1" customWidth="1"/>
    <col min="1282" max="1282" width="15" style="1" customWidth="1"/>
    <col min="1283" max="1283" width="15.85546875" style="1" customWidth="1"/>
    <col min="1284" max="1284" width="14.5703125" style="1" customWidth="1"/>
    <col min="1285" max="1285" width="13.5703125" style="1" customWidth="1"/>
    <col min="1286" max="1286" width="16.5703125" style="1" customWidth="1"/>
    <col min="1287" max="1287" width="15.28515625" style="1" customWidth="1"/>
    <col min="1288" max="1536" width="9.140625" style="1"/>
    <col min="1537" max="1537" width="2" style="1" customWidth="1"/>
    <col min="1538" max="1538" width="15" style="1" customWidth="1"/>
    <col min="1539" max="1539" width="15.85546875" style="1" customWidth="1"/>
    <col min="1540" max="1540" width="14.5703125" style="1" customWidth="1"/>
    <col min="1541" max="1541" width="13.5703125" style="1" customWidth="1"/>
    <col min="1542" max="1542" width="16.5703125" style="1" customWidth="1"/>
    <col min="1543" max="1543" width="15.28515625" style="1" customWidth="1"/>
    <col min="1544" max="1792" width="9.140625" style="1"/>
    <col min="1793" max="1793" width="2" style="1" customWidth="1"/>
    <col min="1794" max="1794" width="15" style="1" customWidth="1"/>
    <col min="1795" max="1795" width="15.85546875" style="1" customWidth="1"/>
    <col min="1796" max="1796" width="14.5703125" style="1" customWidth="1"/>
    <col min="1797" max="1797" width="13.5703125" style="1" customWidth="1"/>
    <col min="1798" max="1798" width="16.5703125" style="1" customWidth="1"/>
    <col min="1799" max="1799" width="15.28515625" style="1" customWidth="1"/>
    <col min="1800" max="2048" width="9.140625" style="1"/>
    <col min="2049" max="2049" width="2" style="1" customWidth="1"/>
    <col min="2050" max="2050" width="15" style="1" customWidth="1"/>
    <col min="2051" max="2051" width="15.85546875" style="1" customWidth="1"/>
    <col min="2052" max="2052" width="14.5703125" style="1" customWidth="1"/>
    <col min="2053" max="2053" width="13.5703125" style="1" customWidth="1"/>
    <col min="2054" max="2054" width="16.5703125" style="1" customWidth="1"/>
    <col min="2055" max="2055" width="15.28515625" style="1" customWidth="1"/>
    <col min="2056" max="2304" width="9.140625" style="1"/>
    <col min="2305" max="2305" width="2" style="1" customWidth="1"/>
    <col min="2306" max="2306" width="15" style="1" customWidth="1"/>
    <col min="2307" max="2307" width="15.85546875" style="1" customWidth="1"/>
    <col min="2308" max="2308" width="14.5703125" style="1" customWidth="1"/>
    <col min="2309" max="2309" width="13.5703125" style="1" customWidth="1"/>
    <col min="2310" max="2310" width="16.5703125" style="1" customWidth="1"/>
    <col min="2311" max="2311" width="15.28515625" style="1" customWidth="1"/>
    <col min="2312" max="2560" width="9.140625" style="1"/>
    <col min="2561" max="2561" width="2" style="1" customWidth="1"/>
    <col min="2562" max="2562" width="15" style="1" customWidth="1"/>
    <col min="2563" max="2563" width="15.85546875" style="1" customWidth="1"/>
    <col min="2564" max="2564" width="14.5703125" style="1" customWidth="1"/>
    <col min="2565" max="2565" width="13.5703125" style="1" customWidth="1"/>
    <col min="2566" max="2566" width="16.5703125" style="1" customWidth="1"/>
    <col min="2567" max="2567" width="15.28515625" style="1" customWidth="1"/>
    <col min="2568" max="2816" width="9.140625" style="1"/>
    <col min="2817" max="2817" width="2" style="1" customWidth="1"/>
    <col min="2818" max="2818" width="15" style="1" customWidth="1"/>
    <col min="2819" max="2819" width="15.85546875" style="1" customWidth="1"/>
    <col min="2820" max="2820" width="14.5703125" style="1" customWidth="1"/>
    <col min="2821" max="2821" width="13.5703125" style="1" customWidth="1"/>
    <col min="2822" max="2822" width="16.5703125" style="1" customWidth="1"/>
    <col min="2823" max="2823" width="15.28515625" style="1" customWidth="1"/>
    <col min="2824" max="3072" width="9.140625" style="1"/>
    <col min="3073" max="3073" width="2" style="1" customWidth="1"/>
    <col min="3074" max="3074" width="15" style="1" customWidth="1"/>
    <col min="3075" max="3075" width="15.85546875" style="1" customWidth="1"/>
    <col min="3076" max="3076" width="14.5703125" style="1" customWidth="1"/>
    <col min="3077" max="3077" width="13.5703125" style="1" customWidth="1"/>
    <col min="3078" max="3078" width="16.5703125" style="1" customWidth="1"/>
    <col min="3079" max="3079" width="15.28515625" style="1" customWidth="1"/>
    <col min="3080" max="3328" width="9.140625" style="1"/>
    <col min="3329" max="3329" width="2" style="1" customWidth="1"/>
    <col min="3330" max="3330" width="15" style="1" customWidth="1"/>
    <col min="3331" max="3331" width="15.85546875" style="1" customWidth="1"/>
    <col min="3332" max="3332" width="14.5703125" style="1" customWidth="1"/>
    <col min="3333" max="3333" width="13.5703125" style="1" customWidth="1"/>
    <col min="3334" max="3334" width="16.5703125" style="1" customWidth="1"/>
    <col min="3335" max="3335" width="15.28515625" style="1" customWidth="1"/>
    <col min="3336" max="3584" width="9.140625" style="1"/>
    <col min="3585" max="3585" width="2" style="1" customWidth="1"/>
    <col min="3586" max="3586" width="15" style="1" customWidth="1"/>
    <col min="3587" max="3587" width="15.85546875" style="1" customWidth="1"/>
    <col min="3588" max="3588" width="14.5703125" style="1" customWidth="1"/>
    <col min="3589" max="3589" width="13.5703125" style="1" customWidth="1"/>
    <col min="3590" max="3590" width="16.5703125" style="1" customWidth="1"/>
    <col min="3591" max="3591" width="15.28515625" style="1" customWidth="1"/>
    <col min="3592" max="3840" width="9.140625" style="1"/>
    <col min="3841" max="3841" width="2" style="1" customWidth="1"/>
    <col min="3842" max="3842" width="15" style="1" customWidth="1"/>
    <col min="3843" max="3843" width="15.85546875" style="1" customWidth="1"/>
    <col min="3844" max="3844" width="14.5703125" style="1" customWidth="1"/>
    <col min="3845" max="3845" width="13.5703125" style="1" customWidth="1"/>
    <col min="3846" max="3846" width="16.5703125" style="1" customWidth="1"/>
    <col min="3847" max="3847" width="15.28515625" style="1" customWidth="1"/>
    <col min="3848" max="4096" width="9.140625" style="1"/>
    <col min="4097" max="4097" width="2" style="1" customWidth="1"/>
    <col min="4098" max="4098" width="15" style="1" customWidth="1"/>
    <col min="4099" max="4099" width="15.85546875" style="1" customWidth="1"/>
    <col min="4100" max="4100" width="14.5703125" style="1" customWidth="1"/>
    <col min="4101" max="4101" width="13.5703125" style="1" customWidth="1"/>
    <col min="4102" max="4102" width="16.5703125" style="1" customWidth="1"/>
    <col min="4103" max="4103" width="15.28515625" style="1" customWidth="1"/>
    <col min="4104" max="4352" width="9.140625" style="1"/>
    <col min="4353" max="4353" width="2" style="1" customWidth="1"/>
    <col min="4354" max="4354" width="15" style="1" customWidth="1"/>
    <col min="4355" max="4355" width="15.85546875" style="1" customWidth="1"/>
    <col min="4356" max="4356" width="14.5703125" style="1" customWidth="1"/>
    <col min="4357" max="4357" width="13.5703125" style="1" customWidth="1"/>
    <col min="4358" max="4358" width="16.5703125" style="1" customWidth="1"/>
    <col min="4359" max="4359" width="15.28515625" style="1" customWidth="1"/>
    <col min="4360" max="4608" width="9.140625" style="1"/>
    <col min="4609" max="4609" width="2" style="1" customWidth="1"/>
    <col min="4610" max="4610" width="15" style="1" customWidth="1"/>
    <col min="4611" max="4611" width="15.85546875" style="1" customWidth="1"/>
    <col min="4612" max="4612" width="14.5703125" style="1" customWidth="1"/>
    <col min="4613" max="4613" width="13.5703125" style="1" customWidth="1"/>
    <col min="4614" max="4614" width="16.5703125" style="1" customWidth="1"/>
    <col min="4615" max="4615" width="15.28515625" style="1" customWidth="1"/>
    <col min="4616" max="4864" width="9.140625" style="1"/>
    <col min="4865" max="4865" width="2" style="1" customWidth="1"/>
    <col min="4866" max="4866" width="15" style="1" customWidth="1"/>
    <col min="4867" max="4867" width="15.85546875" style="1" customWidth="1"/>
    <col min="4868" max="4868" width="14.5703125" style="1" customWidth="1"/>
    <col min="4869" max="4869" width="13.5703125" style="1" customWidth="1"/>
    <col min="4870" max="4870" width="16.5703125" style="1" customWidth="1"/>
    <col min="4871" max="4871" width="15.28515625" style="1" customWidth="1"/>
    <col min="4872" max="5120" width="9.140625" style="1"/>
    <col min="5121" max="5121" width="2" style="1" customWidth="1"/>
    <col min="5122" max="5122" width="15" style="1" customWidth="1"/>
    <col min="5123" max="5123" width="15.85546875" style="1" customWidth="1"/>
    <col min="5124" max="5124" width="14.5703125" style="1" customWidth="1"/>
    <col min="5125" max="5125" width="13.5703125" style="1" customWidth="1"/>
    <col min="5126" max="5126" width="16.5703125" style="1" customWidth="1"/>
    <col min="5127" max="5127" width="15.28515625" style="1" customWidth="1"/>
    <col min="5128" max="5376" width="9.140625" style="1"/>
    <col min="5377" max="5377" width="2" style="1" customWidth="1"/>
    <col min="5378" max="5378" width="15" style="1" customWidth="1"/>
    <col min="5379" max="5379" width="15.85546875" style="1" customWidth="1"/>
    <col min="5380" max="5380" width="14.5703125" style="1" customWidth="1"/>
    <col min="5381" max="5381" width="13.5703125" style="1" customWidth="1"/>
    <col min="5382" max="5382" width="16.5703125" style="1" customWidth="1"/>
    <col min="5383" max="5383" width="15.28515625" style="1" customWidth="1"/>
    <col min="5384" max="5632" width="9.140625" style="1"/>
    <col min="5633" max="5633" width="2" style="1" customWidth="1"/>
    <col min="5634" max="5634" width="15" style="1" customWidth="1"/>
    <col min="5635" max="5635" width="15.85546875" style="1" customWidth="1"/>
    <col min="5636" max="5636" width="14.5703125" style="1" customWidth="1"/>
    <col min="5637" max="5637" width="13.5703125" style="1" customWidth="1"/>
    <col min="5638" max="5638" width="16.5703125" style="1" customWidth="1"/>
    <col min="5639" max="5639" width="15.28515625" style="1" customWidth="1"/>
    <col min="5640" max="5888" width="9.140625" style="1"/>
    <col min="5889" max="5889" width="2" style="1" customWidth="1"/>
    <col min="5890" max="5890" width="15" style="1" customWidth="1"/>
    <col min="5891" max="5891" width="15.85546875" style="1" customWidth="1"/>
    <col min="5892" max="5892" width="14.5703125" style="1" customWidth="1"/>
    <col min="5893" max="5893" width="13.5703125" style="1" customWidth="1"/>
    <col min="5894" max="5894" width="16.5703125" style="1" customWidth="1"/>
    <col min="5895" max="5895" width="15.28515625" style="1" customWidth="1"/>
    <col min="5896" max="6144" width="9.140625" style="1"/>
    <col min="6145" max="6145" width="2" style="1" customWidth="1"/>
    <col min="6146" max="6146" width="15" style="1" customWidth="1"/>
    <col min="6147" max="6147" width="15.85546875" style="1" customWidth="1"/>
    <col min="6148" max="6148" width="14.5703125" style="1" customWidth="1"/>
    <col min="6149" max="6149" width="13.5703125" style="1" customWidth="1"/>
    <col min="6150" max="6150" width="16.5703125" style="1" customWidth="1"/>
    <col min="6151" max="6151" width="15.28515625" style="1" customWidth="1"/>
    <col min="6152" max="6400" width="9.140625" style="1"/>
    <col min="6401" max="6401" width="2" style="1" customWidth="1"/>
    <col min="6402" max="6402" width="15" style="1" customWidth="1"/>
    <col min="6403" max="6403" width="15.85546875" style="1" customWidth="1"/>
    <col min="6404" max="6404" width="14.5703125" style="1" customWidth="1"/>
    <col min="6405" max="6405" width="13.5703125" style="1" customWidth="1"/>
    <col min="6406" max="6406" width="16.5703125" style="1" customWidth="1"/>
    <col min="6407" max="6407" width="15.28515625" style="1" customWidth="1"/>
    <col min="6408" max="6656" width="9.140625" style="1"/>
    <col min="6657" max="6657" width="2" style="1" customWidth="1"/>
    <col min="6658" max="6658" width="15" style="1" customWidth="1"/>
    <col min="6659" max="6659" width="15.85546875" style="1" customWidth="1"/>
    <col min="6660" max="6660" width="14.5703125" style="1" customWidth="1"/>
    <col min="6661" max="6661" width="13.5703125" style="1" customWidth="1"/>
    <col min="6662" max="6662" width="16.5703125" style="1" customWidth="1"/>
    <col min="6663" max="6663" width="15.28515625" style="1" customWidth="1"/>
    <col min="6664" max="6912" width="9.140625" style="1"/>
    <col min="6913" max="6913" width="2" style="1" customWidth="1"/>
    <col min="6914" max="6914" width="15" style="1" customWidth="1"/>
    <col min="6915" max="6915" width="15.85546875" style="1" customWidth="1"/>
    <col min="6916" max="6916" width="14.5703125" style="1" customWidth="1"/>
    <col min="6917" max="6917" width="13.5703125" style="1" customWidth="1"/>
    <col min="6918" max="6918" width="16.5703125" style="1" customWidth="1"/>
    <col min="6919" max="6919" width="15.28515625" style="1" customWidth="1"/>
    <col min="6920" max="7168" width="9.140625" style="1"/>
    <col min="7169" max="7169" width="2" style="1" customWidth="1"/>
    <col min="7170" max="7170" width="15" style="1" customWidth="1"/>
    <col min="7171" max="7171" width="15.85546875" style="1" customWidth="1"/>
    <col min="7172" max="7172" width="14.5703125" style="1" customWidth="1"/>
    <col min="7173" max="7173" width="13.5703125" style="1" customWidth="1"/>
    <col min="7174" max="7174" width="16.5703125" style="1" customWidth="1"/>
    <col min="7175" max="7175" width="15.28515625" style="1" customWidth="1"/>
    <col min="7176" max="7424" width="9.140625" style="1"/>
    <col min="7425" max="7425" width="2" style="1" customWidth="1"/>
    <col min="7426" max="7426" width="15" style="1" customWidth="1"/>
    <col min="7427" max="7427" width="15.85546875" style="1" customWidth="1"/>
    <col min="7428" max="7428" width="14.5703125" style="1" customWidth="1"/>
    <col min="7429" max="7429" width="13.5703125" style="1" customWidth="1"/>
    <col min="7430" max="7430" width="16.5703125" style="1" customWidth="1"/>
    <col min="7431" max="7431" width="15.28515625" style="1" customWidth="1"/>
    <col min="7432" max="7680" width="9.140625" style="1"/>
    <col min="7681" max="7681" width="2" style="1" customWidth="1"/>
    <col min="7682" max="7682" width="15" style="1" customWidth="1"/>
    <col min="7683" max="7683" width="15.85546875" style="1" customWidth="1"/>
    <col min="7684" max="7684" width="14.5703125" style="1" customWidth="1"/>
    <col min="7685" max="7685" width="13.5703125" style="1" customWidth="1"/>
    <col min="7686" max="7686" width="16.5703125" style="1" customWidth="1"/>
    <col min="7687" max="7687" width="15.28515625" style="1" customWidth="1"/>
    <col min="7688" max="7936" width="9.140625" style="1"/>
    <col min="7937" max="7937" width="2" style="1" customWidth="1"/>
    <col min="7938" max="7938" width="15" style="1" customWidth="1"/>
    <col min="7939" max="7939" width="15.85546875" style="1" customWidth="1"/>
    <col min="7940" max="7940" width="14.5703125" style="1" customWidth="1"/>
    <col min="7941" max="7941" width="13.5703125" style="1" customWidth="1"/>
    <col min="7942" max="7942" width="16.5703125" style="1" customWidth="1"/>
    <col min="7943" max="7943" width="15.28515625" style="1" customWidth="1"/>
    <col min="7944" max="8192" width="9.140625" style="1"/>
    <col min="8193" max="8193" width="2" style="1" customWidth="1"/>
    <col min="8194" max="8194" width="15" style="1" customWidth="1"/>
    <col min="8195" max="8195" width="15.85546875" style="1" customWidth="1"/>
    <col min="8196" max="8196" width="14.5703125" style="1" customWidth="1"/>
    <col min="8197" max="8197" width="13.5703125" style="1" customWidth="1"/>
    <col min="8198" max="8198" width="16.5703125" style="1" customWidth="1"/>
    <col min="8199" max="8199" width="15.28515625" style="1" customWidth="1"/>
    <col min="8200" max="8448" width="9.140625" style="1"/>
    <col min="8449" max="8449" width="2" style="1" customWidth="1"/>
    <col min="8450" max="8450" width="15" style="1" customWidth="1"/>
    <col min="8451" max="8451" width="15.85546875" style="1" customWidth="1"/>
    <col min="8452" max="8452" width="14.5703125" style="1" customWidth="1"/>
    <col min="8453" max="8453" width="13.5703125" style="1" customWidth="1"/>
    <col min="8454" max="8454" width="16.5703125" style="1" customWidth="1"/>
    <col min="8455" max="8455" width="15.28515625" style="1" customWidth="1"/>
    <col min="8456" max="8704" width="9.140625" style="1"/>
    <col min="8705" max="8705" width="2" style="1" customWidth="1"/>
    <col min="8706" max="8706" width="15" style="1" customWidth="1"/>
    <col min="8707" max="8707" width="15.85546875" style="1" customWidth="1"/>
    <col min="8708" max="8708" width="14.5703125" style="1" customWidth="1"/>
    <col min="8709" max="8709" width="13.5703125" style="1" customWidth="1"/>
    <col min="8710" max="8710" width="16.5703125" style="1" customWidth="1"/>
    <col min="8711" max="8711" width="15.28515625" style="1" customWidth="1"/>
    <col min="8712" max="8960" width="9.140625" style="1"/>
    <col min="8961" max="8961" width="2" style="1" customWidth="1"/>
    <col min="8962" max="8962" width="15" style="1" customWidth="1"/>
    <col min="8963" max="8963" width="15.85546875" style="1" customWidth="1"/>
    <col min="8964" max="8964" width="14.5703125" style="1" customWidth="1"/>
    <col min="8965" max="8965" width="13.5703125" style="1" customWidth="1"/>
    <col min="8966" max="8966" width="16.5703125" style="1" customWidth="1"/>
    <col min="8967" max="8967" width="15.28515625" style="1" customWidth="1"/>
    <col min="8968" max="9216" width="9.140625" style="1"/>
    <col min="9217" max="9217" width="2" style="1" customWidth="1"/>
    <col min="9218" max="9218" width="15" style="1" customWidth="1"/>
    <col min="9219" max="9219" width="15.85546875" style="1" customWidth="1"/>
    <col min="9220" max="9220" width="14.5703125" style="1" customWidth="1"/>
    <col min="9221" max="9221" width="13.5703125" style="1" customWidth="1"/>
    <col min="9222" max="9222" width="16.5703125" style="1" customWidth="1"/>
    <col min="9223" max="9223" width="15.28515625" style="1" customWidth="1"/>
    <col min="9224" max="9472" width="9.140625" style="1"/>
    <col min="9473" max="9473" width="2" style="1" customWidth="1"/>
    <col min="9474" max="9474" width="15" style="1" customWidth="1"/>
    <col min="9475" max="9475" width="15.85546875" style="1" customWidth="1"/>
    <col min="9476" max="9476" width="14.5703125" style="1" customWidth="1"/>
    <col min="9477" max="9477" width="13.5703125" style="1" customWidth="1"/>
    <col min="9478" max="9478" width="16.5703125" style="1" customWidth="1"/>
    <col min="9479" max="9479" width="15.28515625" style="1" customWidth="1"/>
    <col min="9480" max="9728" width="9.140625" style="1"/>
    <col min="9729" max="9729" width="2" style="1" customWidth="1"/>
    <col min="9730" max="9730" width="15" style="1" customWidth="1"/>
    <col min="9731" max="9731" width="15.85546875" style="1" customWidth="1"/>
    <col min="9732" max="9732" width="14.5703125" style="1" customWidth="1"/>
    <col min="9733" max="9733" width="13.5703125" style="1" customWidth="1"/>
    <col min="9734" max="9734" width="16.5703125" style="1" customWidth="1"/>
    <col min="9735" max="9735" width="15.28515625" style="1" customWidth="1"/>
    <col min="9736" max="9984" width="9.140625" style="1"/>
    <col min="9985" max="9985" width="2" style="1" customWidth="1"/>
    <col min="9986" max="9986" width="15" style="1" customWidth="1"/>
    <col min="9987" max="9987" width="15.85546875" style="1" customWidth="1"/>
    <col min="9988" max="9988" width="14.5703125" style="1" customWidth="1"/>
    <col min="9989" max="9989" width="13.5703125" style="1" customWidth="1"/>
    <col min="9990" max="9990" width="16.5703125" style="1" customWidth="1"/>
    <col min="9991" max="9991" width="15.28515625" style="1" customWidth="1"/>
    <col min="9992" max="10240" width="9.140625" style="1"/>
    <col min="10241" max="10241" width="2" style="1" customWidth="1"/>
    <col min="10242" max="10242" width="15" style="1" customWidth="1"/>
    <col min="10243" max="10243" width="15.85546875" style="1" customWidth="1"/>
    <col min="10244" max="10244" width="14.5703125" style="1" customWidth="1"/>
    <col min="10245" max="10245" width="13.5703125" style="1" customWidth="1"/>
    <col min="10246" max="10246" width="16.5703125" style="1" customWidth="1"/>
    <col min="10247" max="10247" width="15.28515625" style="1" customWidth="1"/>
    <col min="10248" max="10496" width="9.140625" style="1"/>
    <col min="10497" max="10497" width="2" style="1" customWidth="1"/>
    <col min="10498" max="10498" width="15" style="1" customWidth="1"/>
    <col min="10499" max="10499" width="15.85546875" style="1" customWidth="1"/>
    <col min="10500" max="10500" width="14.5703125" style="1" customWidth="1"/>
    <col min="10501" max="10501" width="13.5703125" style="1" customWidth="1"/>
    <col min="10502" max="10502" width="16.5703125" style="1" customWidth="1"/>
    <col min="10503" max="10503" width="15.28515625" style="1" customWidth="1"/>
    <col min="10504" max="10752" width="9.140625" style="1"/>
    <col min="10753" max="10753" width="2" style="1" customWidth="1"/>
    <col min="10754" max="10754" width="15" style="1" customWidth="1"/>
    <col min="10755" max="10755" width="15.85546875" style="1" customWidth="1"/>
    <col min="10756" max="10756" width="14.5703125" style="1" customWidth="1"/>
    <col min="10757" max="10757" width="13.5703125" style="1" customWidth="1"/>
    <col min="10758" max="10758" width="16.5703125" style="1" customWidth="1"/>
    <col min="10759" max="10759" width="15.28515625" style="1" customWidth="1"/>
    <col min="10760" max="11008" width="9.140625" style="1"/>
    <col min="11009" max="11009" width="2" style="1" customWidth="1"/>
    <col min="11010" max="11010" width="15" style="1" customWidth="1"/>
    <col min="11011" max="11011" width="15.85546875" style="1" customWidth="1"/>
    <col min="11012" max="11012" width="14.5703125" style="1" customWidth="1"/>
    <col min="11013" max="11013" width="13.5703125" style="1" customWidth="1"/>
    <col min="11014" max="11014" width="16.5703125" style="1" customWidth="1"/>
    <col min="11015" max="11015" width="15.28515625" style="1" customWidth="1"/>
    <col min="11016" max="11264" width="9.140625" style="1"/>
    <col min="11265" max="11265" width="2" style="1" customWidth="1"/>
    <col min="11266" max="11266" width="15" style="1" customWidth="1"/>
    <col min="11267" max="11267" width="15.85546875" style="1" customWidth="1"/>
    <col min="11268" max="11268" width="14.5703125" style="1" customWidth="1"/>
    <col min="11269" max="11269" width="13.5703125" style="1" customWidth="1"/>
    <col min="11270" max="11270" width="16.5703125" style="1" customWidth="1"/>
    <col min="11271" max="11271" width="15.28515625" style="1" customWidth="1"/>
    <col min="11272" max="11520" width="9.140625" style="1"/>
    <col min="11521" max="11521" width="2" style="1" customWidth="1"/>
    <col min="11522" max="11522" width="15" style="1" customWidth="1"/>
    <col min="11523" max="11523" width="15.85546875" style="1" customWidth="1"/>
    <col min="11524" max="11524" width="14.5703125" style="1" customWidth="1"/>
    <col min="11525" max="11525" width="13.5703125" style="1" customWidth="1"/>
    <col min="11526" max="11526" width="16.5703125" style="1" customWidth="1"/>
    <col min="11527" max="11527" width="15.28515625" style="1" customWidth="1"/>
    <col min="11528" max="11776" width="9.140625" style="1"/>
    <col min="11777" max="11777" width="2" style="1" customWidth="1"/>
    <col min="11778" max="11778" width="15" style="1" customWidth="1"/>
    <col min="11779" max="11779" width="15.85546875" style="1" customWidth="1"/>
    <col min="11780" max="11780" width="14.5703125" style="1" customWidth="1"/>
    <col min="11781" max="11781" width="13.5703125" style="1" customWidth="1"/>
    <col min="11782" max="11782" width="16.5703125" style="1" customWidth="1"/>
    <col min="11783" max="11783" width="15.28515625" style="1" customWidth="1"/>
    <col min="11784" max="12032" width="9.140625" style="1"/>
    <col min="12033" max="12033" width="2" style="1" customWidth="1"/>
    <col min="12034" max="12034" width="15" style="1" customWidth="1"/>
    <col min="12035" max="12035" width="15.85546875" style="1" customWidth="1"/>
    <col min="12036" max="12036" width="14.5703125" style="1" customWidth="1"/>
    <col min="12037" max="12037" width="13.5703125" style="1" customWidth="1"/>
    <col min="12038" max="12038" width="16.5703125" style="1" customWidth="1"/>
    <col min="12039" max="12039" width="15.28515625" style="1" customWidth="1"/>
    <col min="12040" max="12288" width="9.140625" style="1"/>
    <col min="12289" max="12289" width="2" style="1" customWidth="1"/>
    <col min="12290" max="12290" width="15" style="1" customWidth="1"/>
    <col min="12291" max="12291" width="15.85546875" style="1" customWidth="1"/>
    <col min="12292" max="12292" width="14.5703125" style="1" customWidth="1"/>
    <col min="12293" max="12293" width="13.5703125" style="1" customWidth="1"/>
    <col min="12294" max="12294" width="16.5703125" style="1" customWidth="1"/>
    <col min="12295" max="12295" width="15.28515625" style="1" customWidth="1"/>
    <col min="12296" max="12544" width="9.140625" style="1"/>
    <col min="12545" max="12545" width="2" style="1" customWidth="1"/>
    <col min="12546" max="12546" width="15" style="1" customWidth="1"/>
    <col min="12547" max="12547" width="15.85546875" style="1" customWidth="1"/>
    <col min="12548" max="12548" width="14.5703125" style="1" customWidth="1"/>
    <col min="12549" max="12549" width="13.5703125" style="1" customWidth="1"/>
    <col min="12550" max="12550" width="16.5703125" style="1" customWidth="1"/>
    <col min="12551" max="12551" width="15.28515625" style="1" customWidth="1"/>
    <col min="12552" max="12800" width="9.140625" style="1"/>
    <col min="12801" max="12801" width="2" style="1" customWidth="1"/>
    <col min="12802" max="12802" width="15" style="1" customWidth="1"/>
    <col min="12803" max="12803" width="15.85546875" style="1" customWidth="1"/>
    <col min="12804" max="12804" width="14.5703125" style="1" customWidth="1"/>
    <col min="12805" max="12805" width="13.5703125" style="1" customWidth="1"/>
    <col min="12806" max="12806" width="16.5703125" style="1" customWidth="1"/>
    <col min="12807" max="12807" width="15.28515625" style="1" customWidth="1"/>
    <col min="12808" max="13056" width="9.140625" style="1"/>
    <col min="13057" max="13057" width="2" style="1" customWidth="1"/>
    <col min="13058" max="13058" width="15" style="1" customWidth="1"/>
    <col min="13059" max="13059" width="15.85546875" style="1" customWidth="1"/>
    <col min="13060" max="13060" width="14.5703125" style="1" customWidth="1"/>
    <col min="13061" max="13061" width="13.5703125" style="1" customWidth="1"/>
    <col min="13062" max="13062" width="16.5703125" style="1" customWidth="1"/>
    <col min="13063" max="13063" width="15.28515625" style="1" customWidth="1"/>
    <col min="13064" max="13312" width="9.140625" style="1"/>
    <col min="13313" max="13313" width="2" style="1" customWidth="1"/>
    <col min="13314" max="13314" width="15" style="1" customWidth="1"/>
    <col min="13315" max="13315" width="15.85546875" style="1" customWidth="1"/>
    <col min="13316" max="13316" width="14.5703125" style="1" customWidth="1"/>
    <col min="13317" max="13317" width="13.5703125" style="1" customWidth="1"/>
    <col min="13318" max="13318" width="16.5703125" style="1" customWidth="1"/>
    <col min="13319" max="13319" width="15.28515625" style="1" customWidth="1"/>
    <col min="13320" max="13568" width="9.140625" style="1"/>
    <col min="13569" max="13569" width="2" style="1" customWidth="1"/>
    <col min="13570" max="13570" width="15" style="1" customWidth="1"/>
    <col min="13571" max="13571" width="15.85546875" style="1" customWidth="1"/>
    <col min="13572" max="13572" width="14.5703125" style="1" customWidth="1"/>
    <col min="13573" max="13573" width="13.5703125" style="1" customWidth="1"/>
    <col min="13574" max="13574" width="16.5703125" style="1" customWidth="1"/>
    <col min="13575" max="13575" width="15.28515625" style="1" customWidth="1"/>
    <col min="13576" max="13824" width="9.140625" style="1"/>
    <col min="13825" max="13825" width="2" style="1" customWidth="1"/>
    <col min="13826" max="13826" width="15" style="1" customWidth="1"/>
    <col min="13827" max="13827" width="15.85546875" style="1" customWidth="1"/>
    <col min="13828" max="13828" width="14.5703125" style="1" customWidth="1"/>
    <col min="13829" max="13829" width="13.5703125" style="1" customWidth="1"/>
    <col min="13830" max="13830" width="16.5703125" style="1" customWidth="1"/>
    <col min="13831" max="13831" width="15.28515625" style="1" customWidth="1"/>
    <col min="13832" max="14080" width="9.140625" style="1"/>
    <col min="14081" max="14081" width="2" style="1" customWidth="1"/>
    <col min="14082" max="14082" width="15" style="1" customWidth="1"/>
    <col min="14083" max="14083" width="15.85546875" style="1" customWidth="1"/>
    <col min="14084" max="14084" width="14.5703125" style="1" customWidth="1"/>
    <col min="14085" max="14085" width="13.5703125" style="1" customWidth="1"/>
    <col min="14086" max="14086" width="16.5703125" style="1" customWidth="1"/>
    <col min="14087" max="14087" width="15.28515625" style="1" customWidth="1"/>
    <col min="14088" max="14336" width="9.140625" style="1"/>
    <col min="14337" max="14337" width="2" style="1" customWidth="1"/>
    <col min="14338" max="14338" width="15" style="1" customWidth="1"/>
    <col min="14339" max="14339" width="15.85546875" style="1" customWidth="1"/>
    <col min="14340" max="14340" width="14.5703125" style="1" customWidth="1"/>
    <col min="14341" max="14341" width="13.5703125" style="1" customWidth="1"/>
    <col min="14342" max="14342" width="16.5703125" style="1" customWidth="1"/>
    <col min="14343" max="14343" width="15.28515625" style="1" customWidth="1"/>
    <col min="14344" max="14592" width="9.140625" style="1"/>
    <col min="14593" max="14593" width="2" style="1" customWidth="1"/>
    <col min="14594" max="14594" width="15" style="1" customWidth="1"/>
    <col min="14595" max="14595" width="15.85546875" style="1" customWidth="1"/>
    <col min="14596" max="14596" width="14.5703125" style="1" customWidth="1"/>
    <col min="14597" max="14597" width="13.5703125" style="1" customWidth="1"/>
    <col min="14598" max="14598" width="16.5703125" style="1" customWidth="1"/>
    <col min="14599" max="14599" width="15.28515625" style="1" customWidth="1"/>
    <col min="14600" max="14848" width="9.140625" style="1"/>
    <col min="14849" max="14849" width="2" style="1" customWidth="1"/>
    <col min="14850" max="14850" width="15" style="1" customWidth="1"/>
    <col min="14851" max="14851" width="15.85546875" style="1" customWidth="1"/>
    <col min="14852" max="14852" width="14.5703125" style="1" customWidth="1"/>
    <col min="14853" max="14853" width="13.5703125" style="1" customWidth="1"/>
    <col min="14854" max="14854" width="16.5703125" style="1" customWidth="1"/>
    <col min="14855" max="14855" width="15.28515625" style="1" customWidth="1"/>
    <col min="14856" max="15104" width="9.140625" style="1"/>
    <col min="15105" max="15105" width="2" style="1" customWidth="1"/>
    <col min="15106" max="15106" width="15" style="1" customWidth="1"/>
    <col min="15107" max="15107" width="15.85546875" style="1" customWidth="1"/>
    <col min="15108" max="15108" width="14.5703125" style="1" customWidth="1"/>
    <col min="15109" max="15109" width="13.5703125" style="1" customWidth="1"/>
    <col min="15110" max="15110" width="16.5703125" style="1" customWidth="1"/>
    <col min="15111" max="15111" width="15.28515625" style="1" customWidth="1"/>
    <col min="15112" max="15360" width="9.140625" style="1"/>
    <col min="15361" max="15361" width="2" style="1" customWidth="1"/>
    <col min="15362" max="15362" width="15" style="1" customWidth="1"/>
    <col min="15363" max="15363" width="15.85546875" style="1" customWidth="1"/>
    <col min="15364" max="15364" width="14.5703125" style="1" customWidth="1"/>
    <col min="15365" max="15365" width="13.5703125" style="1" customWidth="1"/>
    <col min="15366" max="15366" width="16.5703125" style="1" customWidth="1"/>
    <col min="15367" max="15367" width="15.28515625" style="1" customWidth="1"/>
    <col min="15368" max="15616" width="9.140625" style="1"/>
    <col min="15617" max="15617" width="2" style="1" customWidth="1"/>
    <col min="15618" max="15618" width="15" style="1" customWidth="1"/>
    <col min="15619" max="15619" width="15.85546875" style="1" customWidth="1"/>
    <col min="15620" max="15620" width="14.5703125" style="1" customWidth="1"/>
    <col min="15621" max="15621" width="13.5703125" style="1" customWidth="1"/>
    <col min="15622" max="15622" width="16.5703125" style="1" customWidth="1"/>
    <col min="15623" max="15623" width="15.28515625" style="1" customWidth="1"/>
    <col min="15624" max="15872" width="9.140625" style="1"/>
    <col min="15873" max="15873" width="2" style="1" customWidth="1"/>
    <col min="15874" max="15874" width="15" style="1" customWidth="1"/>
    <col min="15875" max="15875" width="15.85546875" style="1" customWidth="1"/>
    <col min="15876" max="15876" width="14.5703125" style="1" customWidth="1"/>
    <col min="15877" max="15877" width="13.5703125" style="1" customWidth="1"/>
    <col min="15878" max="15878" width="16.5703125" style="1" customWidth="1"/>
    <col min="15879" max="15879" width="15.28515625" style="1" customWidth="1"/>
    <col min="15880" max="16128" width="9.140625" style="1"/>
    <col min="16129" max="16129" width="2" style="1" customWidth="1"/>
    <col min="16130" max="16130" width="15" style="1" customWidth="1"/>
    <col min="16131" max="16131" width="15.85546875" style="1" customWidth="1"/>
    <col min="16132" max="16132" width="14.5703125" style="1" customWidth="1"/>
    <col min="16133" max="16133" width="13.5703125" style="1" customWidth="1"/>
    <col min="16134" max="16134" width="16.5703125" style="1" customWidth="1"/>
    <col min="16135" max="16135" width="15.28515625" style="1" customWidth="1"/>
    <col min="16136" max="16384" width="9.140625" style="1"/>
  </cols>
  <sheetData>
    <row r="1" spans="1:57" ht="24.75" customHeight="1" thickBot="1" x14ac:dyDescent="0.25">
      <c r="A1" s="85" t="s">
        <v>263</v>
      </c>
      <c r="B1" s="86"/>
      <c r="C1" s="86"/>
      <c r="D1" s="86"/>
      <c r="E1" s="86"/>
      <c r="F1" s="86"/>
      <c r="G1" s="86"/>
    </row>
    <row r="2" spans="1:57" ht="12.75" customHeight="1" x14ac:dyDescent="0.2">
      <c r="A2" s="87" t="s">
        <v>31</v>
      </c>
      <c r="B2" s="88"/>
      <c r="C2" s="89" t="s">
        <v>95</v>
      </c>
      <c r="D2" s="89" t="s">
        <v>96</v>
      </c>
      <c r="E2" s="90"/>
      <c r="F2" s="91" t="s">
        <v>32</v>
      </c>
      <c r="G2" s="92" t="s">
        <v>98</v>
      </c>
    </row>
    <row r="3" spans="1:57" ht="3" hidden="1" customHeight="1" x14ac:dyDescent="0.2">
      <c r="A3" s="93"/>
      <c r="B3" s="94"/>
      <c r="C3" s="95"/>
      <c r="D3" s="95"/>
      <c r="E3" s="96"/>
      <c r="F3" s="97"/>
      <c r="G3" s="98"/>
    </row>
    <row r="4" spans="1:57" ht="12" customHeight="1" x14ac:dyDescent="0.2">
      <c r="A4" s="99" t="s">
        <v>33</v>
      </c>
      <c r="B4" s="94"/>
      <c r="C4" s="95"/>
      <c r="D4" s="95"/>
      <c r="E4" s="96"/>
      <c r="F4" s="97" t="s">
        <v>34</v>
      </c>
      <c r="G4" s="100"/>
    </row>
    <row r="5" spans="1:57" ht="12.95" customHeight="1" x14ac:dyDescent="0.2">
      <c r="A5" s="101" t="s">
        <v>95</v>
      </c>
      <c r="B5" s="102"/>
      <c r="C5" s="103" t="s">
        <v>96</v>
      </c>
      <c r="D5" s="104"/>
      <c r="E5" s="102"/>
      <c r="F5" s="97" t="s">
        <v>35</v>
      </c>
      <c r="G5" s="98" t="s">
        <v>99</v>
      </c>
    </row>
    <row r="6" spans="1:57" ht="12.95" customHeight="1" x14ac:dyDescent="0.2">
      <c r="A6" s="99" t="s">
        <v>36</v>
      </c>
      <c r="B6" s="94"/>
      <c r="C6" s="95"/>
      <c r="D6" s="95"/>
      <c r="E6" s="96"/>
      <c r="F6" s="105" t="s">
        <v>37</v>
      </c>
      <c r="G6" s="106">
        <v>5</v>
      </c>
      <c r="O6" s="107"/>
    </row>
    <row r="7" spans="1:57" ht="12.95" customHeight="1" x14ac:dyDescent="0.2">
      <c r="A7" s="108" t="s">
        <v>92</v>
      </c>
      <c r="B7" s="109"/>
      <c r="C7" s="110" t="s">
        <v>93</v>
      </c>
      <c r="D7" s="111"/>
      <c r="E7" s="111"/>
      <c r="F7" s="112" t="s">
        <v>38</v>
      </c>
      <c r="G7" s="106">
        <f>IF(G6=0,,ROUND((F30+F32)/G6,1))</f>
        <v>0</v>
      </c>
    </row>
    <row r="8" spans="1:57" x14ac:dyDescent="0.2">
      <c r="A8" s="113" t="s">
        <v>39</v>
      </c>
      <c r="B8" s="97"/>
      <c r="C8" s="306" t="s">
        <v>231</v>
      </c>
      <c r="D8" s="306"/>
      <c r="E8" s="307"/>
      <c r="F8" s="114" t="s">
        <v>40</v>
      </c>
      <c r="G8" s="115"/>
      <c r="H8" s="116"/>
      <c r="I8" s="117"/>
    </row>
    <row r="9" spans="1:57" x14ac:dyDescent="0.2">
      <c r="A9" s="113" t="s">
        <v>41</v>
      </c>
      <c r="B9" s="97"/>
      <c r="C9" s="306"/>
      <c r="D9" s="306"/>
      <c r="E9" s="307"/>
      <c r="F9" s="97"/>
      <c r="G9" s="118"/>
      <c r="H9" s="119"/>
    </row>
    <row r="10" spans="1:57" x14ac:dyDescent="0.2">
      <c r="A10" s="113" t="s">
        <v>42</v>
      </c>
      <c r="B10" s="97"/>
      <c r="C10" s="306" t="s">
        <v>230</v>
      </c>
      <c r="D10" s="306"/>
      <c r="E10" s="306"/>
      <c r="F10" s="120"/>
      <c r="G10" s="121"/>
      <c r="H10" s="122"/>
    </row>
    <row r="11" spans="1:57" ht="13.5" customHeight="1" x14ac:dyDescent="0.2">
      <c r="A11" s="113" t="s">
        <v>43</v>
      </c>
      <c r="B11" s="97"/>
      <c r="C11" s="306"/>
      <c r="D11" s="306"/>
      <c r="E11" s="306"/>
      <c r="F11" s="123" t="s">
        <v>44</v>
      </c>
      <c r="G11" s="124"/>
      <c r="H11" s="119"/>
      <c r="BA11" s="125"/>
      <c r="BB11" s="125"/>
      <c r="BC11" s="125"/>
      <c r="BD11" s="125"/>
      <c r="BE11" s="125"/>
    </row>
    <row r="12" spans="1:57" ht="12.75" customHeight="1" x14ac:dyDescent="0.2">
      <c r="A12" s="126" t="s">
        <v>45</v>
      </c>
      <c r="B12" s="94"/>
      <c r="C12" s="308"/>
      <c r="D12" s="308"/>
      <c r="E12" s="308"/>
      <c r="F12" s="127" t="s">
        <v>46</v>
      </c>
      <c r="G12" s="128"/>
      <c r="H12" s="119"/>
    </row>
    <row r="13" spans="1:57" ht="28.5" customHeight="1" thickBot="1" x14ac:dyDescent="0.25">
      <c r="A13" s="129" t="s">
        <v>47</v>
      </c>
      <c r="B13" s="130"/>
      <c r="C13" s="130"/>
      <c r="D13" s="130"/>
      <c r="E13" s="131"/>
      <c r="F13" s="131"/>
      <c r="G13" s="132"/>
      <c r="H13" s="119"/>
    </row>
    <row r="14" spans="1:57" ht="17.25" customHeight="1" thickBot="1" x14ac:dyDescent="0.25">
      <c r="A14" s="133" t="s">
        <v>48</v>
      </c>
      <c r="B14" s="134"/>
      <c r="C14" s="135"/>
      <c r="D14" s="136"/>
      <c r="E14" s="137"/>
      <c r="F14" s="137"/>
      <c r="G14" s="135"/>
    </row>
    <row r="15" spans="1:57" ht="15.95" customHeight="1" x14ac:dyDescent="0.2">
      <c r="A15" s="138"/>
      <c r="B15" s="139" t="s">
        <v>49</v>
      </c>
      <c r="C15" s="140">
        <f>'IO 01 IO 01 Rek'!E11</f>
        <v>0</v>
      </c>
      <c r="D15" s="141"/>
      <c r="E15" s="142"/>
      <c r="F15" s="143"/>
      <c r="G15" s="140"/>
    </row>
    <row r="16" spans="1:57" ht="15.95" customHeight="1" x14ac:dyDescent="0.2">
      <c r="A16" s="138" t="s">
        <v>50</v>
      </c>
      <c r="B16" s="139" t="s">
        <v>51</v>
      </c>
      <c r="C16" s="140">
        <f>'IO 01 IO 01 Rek'!F11</f>
        <v>0</v>
      </c>
      <c r="D16" s="93"/>
      <c r="E16" s="144"/>
      <c r="F16" s="145"/>
      <c r="G16" s="140"/>
    </row>
    <row r="17" spans="1:7" ht="15.95" customHeight="1" x14ac:dyDescent="0.2">
      <c r="A17" s="138" t="s">
        <v>52</v>
      </c>
      <c r="B17" s="139" t="s">
        <v>53</v>
      </c>
      <c r="C17" s="140">
        <f>'IO 01 IO 01 Rek'!H11</f>
        <v>0</v>
      </c>
      <c r="D17" s="93"/>
      <c r="E17" s="144"/>
      <c r="F17" s="145"/>
      <c r="G17" s="140"/>
    </row>
    <row r="18" spans="1:7" ht="15.95" customHeight="1" x14ac:dyDescent="0.2">
      <c r="A18" s="146" t="s">
        <v>54</v>
      </c>
      <c r="B18" s="147" t="s">
        <v>55</v>
      </c>
      <c r="C18" s="140">
        <f>'IO 01 IO 01 Rek'!G11</f>
        <v>0</v>
      </c>
      <c r="D18" s="93"/>
      <c r="E18" s="144"/>
      <c r="F18" s="145"/>
      <c r="G18" s="140"/>
    </row>
    <row r="19" spans="1:7" ht="15.95" customHeight="1" x14ac:dyDescent="0.2">
      <c r="A19" s="148" t="s">
        <v>56</v>
      </c>
      <c r="B19" s="139"/>
      <c r="C19" s="140">
        <f>SUM(C15:C18)</f>
        <v>0</v>
      </c>
      <c r="D19" s="93"/>
      <c r="E19" s="144"/>
      <c r="F19" s="145"/>
      <c r="G19" s="140"/>
    </row>
    <row r="20" spans="1:7" ht="15.95" customHeight="1" x14ac:dyDescent="0.2">
      <c r="A20" s="148"/>
      <c r="B20" s="139"/>
      <c r="C20" s="140"/>
      <c r="D20" s="93"/>
      <c r="E20" s="144"/>
      <c r="F20" s="145"/>
      <c r="G20" s="140"/>
    </row>
    <row r="21" spans="1:7" ht="15.95" customHeight="1" x14ac:dyDescent="0.2">
      <c r="A21" s="148" t="s">
        <v>30</v>
      </c>
      <c r="B21" s="139"/>
      <c r="C21" s="140">
        <f>'IO 01 IO 01 Rek'!I11</f>
        <v>0</v>
      </c>
      <c r="D21" s="93"/>
      <c r="E21" s="144"/>
      <c r="F21" s="145"/>
      <c r="G21" s="140"/>
    </row>
    <row r="22" spans="1:7" ht="15.95" customHeight="1" x14ac:dyDescent="0.2">
      <c r="A22" s="149" t="s">
        <v>57</v>
      </c>
      <c r="B22" s="119"/>
      <c r="C22" s="140">
        <f>C19+C21</f>
        <v>0</v>
      </c>
      <c r="D22" s="93"/>
      <c r="E22" s="144"/>
      <c r="F22" s="145"/>
      <c r="G22" s="140"/>
    </row>
    <row r="23" spans="1:7" ht="15.95" customHeight="1" thickBot="1" x14ac:dyDescent="0.25">
      <c r="A23" s="304" t="s">
        <v>58</v>
      </c>
      <c r="B23" s="305"/>
      <c r="C23" s="150">
        <f>C22+G23</f>
        <v>0</v>
      </c>
      <c r="D23" s="151"/>
      <c r="E23" s="152"/>
      <c r="F23" s="153"/>
      <c r="G23" s="140"/>
    </row>
    <row r="24" spans="1:7" x14ac:dyDescent="0.2">
      <c r="A24" s="154" t="s">
        <v>59</v>
      </c>
      <c r="B24" s="155"/>
      <c r="C24" s="156"/>
      <c r="D24" s="155" t="s">
        <v>60</v>
      </c>
      <c r="E24" s="155"/>
      <c r="F24" s="157" t="s">
        <v>61</v>
      </c>
      <c r="G24" s="158"/>
    </row>
    <row r="25" spans="1:7" x14ac:dyDescent="0.2">
      <c r="A25" s="149" t="s">
        <v>62</v>
      </c>
      <c r="B25" s="119"/>
      <c r="C25" s="159"/>
      <c r="D25" s="119" t="s">
        <v>62</v>
      </c>
      <c r="F25" s="160" t="s">
        <v>62</v>
      </c>
      <c r="G25" s="161"/>
    </row>
    <row r="26" spans="1:7" x14ac:dyDescent="0.2">
      <c r="A26" s="149" t="s">
        <v>63</v>
      </c>
      <c r="B26" s="162"/>
      <c r="C26" s="159"/>
      <c r="D26" s="119" t="s">
        <v>63</v>
      </c>
      <c r="F26" s="160" t="s">
        <v>63</v>
      </c>
      <c r="G26" s="161"/>
    </row>
    <row r="27" spans="1:7" x14ac:dyDescent="0.2">
      <c r="A27" s="149"/>
      <c r="B27" s="163"/>
      <c r="C27" s="159"/>
      <c r="D27" s="119"/>
      <c r="F27" s="160"/>
      <c r="G27" s="161"/>
    </row>
    <row r="28" spans="1:7" x14ac:dyDescent="0.2">
      <c r="A28" s="149" t="s">
        <v>64</v>
      </c>
      <c r="B28" s="119"/>
      <c r="C28" s="159"/>
      <c r="D28" s="160" t="s">
        <v>65</v>
      </c>
      <c r="E28" s="159"/>
      <c r="F28" s="164" t="s">
        <v>65</v>
      </c>
      <c r="G28" s="161"/>
    </row>
    <row r="29" spans="1:7" x14ac:dyDescent="0.2">
      <c r="A29" s="149"/>
      <c r="B29" s="119"/>
      <c r="C29" s="165"/>
      <c r="D29" s="166"/>
      <c r="E29" s="165"/>
      <c r="F29" s="119"/>
      <c r="G29" s="161"/>
    </row>
    <row r="30" spans="1:7" x14ac:dyDescent="0.2">
      <c r="A30" s="167" t="s">
        <v>12</v>
      </c>
      <c r="B30" s="168"/>
      <c r="C30" s="169">
        <v>21</v>
      </c>
      <c r="D30" s="168" t="s">
        <v>66</v>
      </c>
      <c r="E30" s="170"/>
      <c r="F30" s="299">
        <f>C23-F32</f>
        <v>0</v>
      </c>
      <c r="G30" s="300"/>
    </row>
    <row r="31" spans="1:7" x14ac:dyDescent="0.2">
      <c r="A31" s="167" t="s">
        <v>67</v>
      </c>
      <c r="B31" s="168"/>
      <c r="C31" s="169">
        <f>C30</f>
        <v>21</v>
      </c>
      <c r="D31" s="168" t="s">
        <v>68</v>
      </c>
      <c r="E31" s="170"/>
      <c r="F31" s="299">
        <f>ROUND(PRODUCT(F30,C31/100),0)</f>
        <v>0</v>
      </c>
      <c r="G31" s="300"/>
    </row>
    <row r="32" spans="1:7" x14ac:dyDescent="0.2">
      <c r="A32" s="167" t="s">
        <v>12</v>
      </c>
      <c r="B32" s="168"/>
      <c r="C32" s="169">
        <v>0</v>
      </c>
      <c r="D32" s="168" t="s">
        <v>68</v>
      </c>
      <c r="E32" s="170"/>
      <c r="F32" s="299">
        <v>0</v>
      </c>
      <c r="G32" s="300"/>
    </row>
    <row r="33" spans="1:8" x14ac:dyDescent="0.2">
      <c r="A33" s="167" t="s">
        <v>67</v>
      </c>
      <c r="B33" s="171"/>
      <c r="C33" s="172">
        <f>C32</f>
        <v>0</v>
      </c>
      <c r="D33" s="168" t="s">
        <v>68</v>
      </c>
      <c r="E33" s="145"/>
      <c r="F33" s="299">
        <f>ROUND(PRODUCT(F32,C33/100),0)</f>
        <v>0</v>
      </c>
      <c r="G33" s="300"/>
    </row>
    <row r="34" spans="1:8" s="176" customFormat="1" ht="19.5" customHeight="1" thickBot="1" x14ac:dyDescent="0.3">
      <c r="A34" s="173" t="s">
        <v>69</v>
      </c>
      <c r="B34" s="174"/>
      <c r="C34" s="174"/>
      <c r="D34" s="174"/>
      <c r="E34" s="175"/>
      <c r="F34" s="301">
        <f>ROUND(SUM(F30:F33),0)</f>
        <v>0</v>
      </c>
      <c r="G34" s="302"/>
    </row>
    <row r="36" spans="1:8" x14ac:dyDescent="0.2">
      <c r="A36" s="2" t="s">
        <v>70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03" t="s">
        <v>262</v>
      </c>
      <c r="C37" s="303"/>
      <c r="D37" s="303"/>
      <c r="E37" s="303"/>
      <c r="F37" s="303"/>
      <c r="G37" s="303"/>
      <c r="H37" s="1" t="s">
        <v>2</v>
      </c>
    </row>
    <row r="38" spans="1:8" ht="12.75" customHeight="1" x14ac:dyDescent="0.2">
      <c r="A38" s="177"/>
      <c r="B38" s="303"/>
      <c r="C38" s="303"/>
      <c r="D38" s="303"/>
      <c r="E38" s="303"/>
      <c r="F38" s="303"/>
      <c r="G38" s="303"/>
      <c r="H38" s="1" t="s">
        <v>2</v>
      </c>
    </row>
    <row r="39" spans="1:8" x14ac:dyDescent="0.2">
      <c r="A39" s="177"/>
      <c r="B39" s="303"/>
      <c r="C39" s="303"/>
      <c r="D39" s="303"/>
      <c r="E39" s="303"/>
      <c r="F39" s="303"/>
      <c r="G39" s="303"/>
      <c r="H39" s="1" t="s">
        <v>2</v>
      </c>
    </row>
    <row r="40" spans="1:8" x14ac:dyDescent="0.2">
      <c r="A40" s="177"/>
      <c r="B40" s="303"/>
      <c r="C40" s="303"/>
      <c r="D40" s="303"/>
      <c r="E40" s="303"/>
      <c r="F40" s="303"/>
      <c r="G40" s="303"/>
      <c r="H40" s="1" t="s">
        <v>2</v>
      </c>
    </row>
    <row r="41" spans="1:8" x14ac:dyDescent="0.2">
      <c r="A41" s="177"/>
      <c r="B41" s="303"/>
      <c r="C41" s="303"/>
      <c r="D41" s="303"/>
      <c r="E41" s="303"/>
      <c r="F41" s="303"/>
      <c r="G41" s="303"/>
      <c r="H41" s="1" t="s">
        <v>2</v>
      </c>
    </row>
    <row r="42" spans="1:8" x14ac:dyDescent="0.2">
      <c r="A42" s="177"/>
      <c r="B42" s="303"/>
      <c r="C42" s="303"/>
      <c r="D42" s="303"/>
      <c r="E42" s="303"/>
      <c r="F42" s="303"/>
      <c r="G42" s="303"/>
      <c r="H42" s="1" t="s">
        <v>2</v>
      </c>
    </row>
    <row r="43" spans="1:8" x14ac:dyDescent="0.2">
      <c r="A43" s="177"/>
      <c r="B43" s="303"/>
      <c r="C43" s="303"/>
      <c r="D43" s="303"/>
      <c r="E43" s="303"/>
      <c r="F43" s="303"/>
      <c r="G43" s="303"/>
      <c r="H43" s="1" t="s">
        <v>2</v>
      </c>
    </row>
    <row r="44" spans="1:8" ht="12.75" customHeight="1" x14ac:dyDescent="0.2">
      <c r="A44" s="177"/>
      <c r="B44" s="303"/>
      <c r="C44" s="303"/>
      <c r="D44" s="303"/>
      <c r="E44" s="303"/>
      <c r="F44" s="303"/>
      <c r="G44" s="303"/>
      <c r="H44" s="1" t="s">
        <v>2</v>
      </c>
    </row>
    <row r="45" spans="1:8" ht="44.25" customHeight="1" x14ac:dyDescent="0.2">
      <c r="A45" s="177"/>
      <c r="B45" s="303"/>
      <c r="C45" s="303"/>
      <c r="D45" s="303"/>
      <c r="E45" s="303"/>
      <c r="F45" s="303"/>
      <c r="G45" s="303"/>
      <c r="H45" s="1" t="s">
        <v>2</v>
      </c>
    </row>
    <row r="46" spans="1:8" x14ac:dyDescent="0.2">
      <c r="B46" s="298"/>
      <c r="C46" s="298"/>
      <c r="D46" s="298"/>
      <c r="E46" s="298"/>
      <c r="F46" s="298"/>
      <c r="G46" s="298"/>
    </row>
    <row r="47" spans="1:8" x14ac:dyDescent="0.2">
      <c r="B47" s="298"/>
      <c r="C47" s="298"/>
      <c r="D47" s="298"/>
      <c r="E47" s="298"/>
      <c r="F47" s="298"/>
      <c r="G47" s="298"/>
    </row>
    <row r="48" spans="1:8" x14ac:dyDescent="0.2">
      <c r="B48" s="298"/>
      <c r="C48" s="298"/>
      <c r="D48" s="298"/>
      <c r="E48" s="298"/>
      <c r="F48" s="298"/>
      <c r="G48" s="298"/>
    </row>
    <row r="49" spans="2:7" x14ac:dyDescent="0.2">
      <c r="B49" s="298"/>
      <c r="C49" s="298"/>
      <c r="D49" s="298"/>
      <c r="E49" s="298"/>
      <c r="F49" s="298"/>
      <c r="G49" s="298"/>
    </row>
    <row r="50" spans="2:7" x14ac:dyDescent="0.2">
      <c r="B50" s="298"/>
      <c r="C50" s="298"/>
      <c r="D50" s="298"/>
      <c r="E50" s="298"/>
      <c r="F50" s="298"/>
      <c r="G50" s="298"/>
    </row>
    <row r="51" spans="2:7" x14ac:dyDescent="0.2">
      <c r="B51" s="298"/>
      <c r="C51" s="298"/>
      <c r="D51" s="298"/>
      <c r="E51" s="298"/>
      <c r="F51" s="298"/>
      <c r="G51" s="298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B29D6-1859-4C20-8D5C-4DC06B6C2AAE}">
  <sheetPr codeName="List31"/>
  <dimension ref="A1:IV68"/>
  <sheetViews>
    <sheetView workbookViewId="0">
      <selection activeCell="F27" sqref="F27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9.5703125" style="1" customWidth="1"/>
    <col min="10" max="256" width="9.140625" style="1"/>
    <col min="257" max="257" width="5.85546875" style="1" customWidth="1"/>
    <col min="258" max="258" width="6.140625" style="1" customWidth="1"/>
    <col min="259" max="259" width="11.42578125" style="1" customWidth="1"/>
    <col min="260" max="260" width="15.85546875" style="1" customWidth="1"/>
    <col min="261" max="261" width="11.28515625" style="1" customWidth="1"/>
    <col min="262" max="262" width="10.85546875" style="1" customWidth="1"/>
    <col min="263" max="263" width="11" style="1" customWidth="1"/>
    <col min="264" max="264" width="11.140625" style="1" customWidth="1"/>
    <col min="265" max="265" width="10.7109375" style="1" customWidth="1"/>
    <col min="266" max="512" width="9.140625" style="1"/>
    <col min="513" max="513" width="5.85546875" style="1" customWidth="1"/>
    <col min="514" max="514" width="6.140625" style="1" customWidth="1"/>
    <col min="515" max="515" width="11.42578125" style="1" customWidth="1"/>
    <col min="516" max="516" width="15.85546875" style="1" customWidth="1"/>
    <col min="517" max="517" width="11.28515625" style="1" customWidth="1"/>
    <col min="518" max="518" width="10.85546875" style="1" customWidth="1"/>
    <col min="519" max="519" width="11" style="1" customWidth="1"/>
    <col min="520" max="520" width="11.140625" style="1" customWidth="1"/>
    <col min="521" max="521" width="10.7109375" style="1" customWidth="1"/>
    <col min="522" max="768" width="9.140625" style="1"/>
    <col min="769" max="769" width="5.85546875" style="1" customWidth="1"/>
    <col min="770" max="770" width="6.140625" style="1" customWidth="1"/>
    <col min="771" max="771" width="11.42578125" style="1" customWidth="1"/>
    <col min="772" max="772" width="15.85546875" style="1" customWidth="1"/>
    <col min="773" max="773" width="11.28515625" style="1" customWidth="1"/>
    <col min="774" max="774" width="10.85546875" style="1" customWidth="1"/>
    <col min="775" max="775" width="11" style="1" customWidth="1"/>
    <col min="776" max="776" width="11.140625" style="1" customWidth="1"/>
    <col min="777" max="777" width="10.7109375" style="1" customWidth="1"/>
    <col min="778" max="1024" width="9.140625" style="1"/>
    <col min="1025" max="1025" width="5.85546875" style="1" customWidth="1"/>
    <col min="1026" max="1026" width="6.140625" style="1" customWidth="1"/>
    <col min="1027" max="1027" width="11.42578125" style="1" customWidth="1"/>
    <col min="1028" max="1028" width="15.85546875" style="1" customWidth="1"/>
    <col min="1029" max="1029" width="11.28515625" style="1" customWidth="1"/>
    <col min="1030" max="1030" width="10.85546875" style="1" customWidth="1"/>
    <col min="1031" max="1031" width="11" style="1" customWidth="1"/>
    <col min="1032" max="1032" width="11.140625" style="1" customWidth="1"/>
    <col min="1033" max="1033" width="10.7109375" style="1" customWidth="1"/>
    <col min="1034" max="1280" width="9.140625" style="1"/>
    <col min="1281" max="1281" width="5.85546875" style="1" customWidth="1"/>
    <col min="1282" max="1282" width="6.140625" style="1" customWidth="1"/>
    <col min="1283" max="1283" width="11.42578125" style="1" customWidth="1"/>
    <col min="1284" max="1284" width="15.85546875" style="1" customWidth="1"/>
    <col min="1285" max="1285" width="11.28515625" style="1" customWidth="1"/>
    <col min="1286" max="1286" width="10.85546875" style="1" customWidth="1"/>
    <col min="1287" max="1287" width="11" style="1" customWidth="1"/>
    <col min="1288" max="1288" width="11.140625" style="1" customWidth="1"/>
    <col min="1289" max="1289" width="10.7109375" style="1" customWidth="1"/>
    <col min="1290" max="1536" width="9.140625" style="1"/>
    <col min="1537" max="1537" width="5.85546875" style="1" customWidth="1"/>
    <col min="1538" max="1538" width="6.140625" style="1" customWidth="1"/>
    <col min="1539" max="1539" width="11.42578125" style="1" customWidth="1"/>
    <col min="1540" max="1540" width="15.85546875" style="1" customWidth="1"/>
    <col min="1541" max="1541" width="11.28515625" style="1" customWidth="1"/>
    <col min="1542" max="1542" width="10.85546875" style="1" customWidth="1"/>
    <col min="1543" max="1543" width="11" style="1" customWidth="1"/>
    <col min="1544" max="1544" width="11.140625" style="1" customWidth="1"/>
    <col min="1545" max="1545" width="10.7109375" style="1" customWidth="1"/>
    <col min="1546" max="1792" width="9.140625" style="1"/>
    <col min="1793" max="1793" width="5.85546875" style="1" customWidth="1"/>
    <col min="1794" max="1794" width="6.140625" style="1" customWidth="1"/>
    <col min="1795" max="1795" width="11.42578125" style="1" customWidth="1"/>
    <col min="1796" max="1796" width="15.85546875" style="1" customWidth="1"/>
    <col min="1797" max="1797" width="11.28515625" style="1" customWidth="1"/>
    <col min="1798" max="1798" width="10.85546875" style="1" customWidth="1"/>
    <col min="1799" max="1799" width="11" style="1" customWidth="1"/>
    <col min="1800" max="1800" width="11.140625" style="1" customWidth="1"/>
    <col min="1801" max="1801" width="10.7109375" style="1" customWidth="1"/>
    <col min="1802" max="2048" width="9.140625" style="1"/>
    <col min="2049" max="2049" width="5.85546875" style="1" customWidth="1"/>
    <col min="2050" max="2050" width="6.140625" style="1" customWidth="1"/>
    <col min="2051" max="2051" width="11.42578125" style="1" customWidth="1"/>
    <col min="2052" max="2052" width="15.85546875" style="1" customWidth="1"/>
    <col min="2053" max="2053" width="11.28515625" style="1" customWidth="1"/>
    <col min="2054" max="2054" width="10.85546875" style="1" customWidth="1"/>
    <col min="2055" max="2055" width="11" style="1" customWidth="1"/>
    <col min="2056" max="2056" width="11.140625" style="1" customWidth="1"/>
    <col min="2057" max="2057" width="10.7109375" style="1" customWidth="1"/>
    <col min="2058" max="2304" width="9.140625" style="1"/>
    <col min="2305" max="2305" width="5.85546875" style="1" customWidth="1"/>
    <col min="2306" max="2306" width="6.140625" style="1" customWidth="1"/>
    <col min="2307" max="2307" width="11.42578125" style="1" customWidth="1"/>
    <col min="2308" max="2308" width="15.85546875" style="1" customWidth="1"/>
    <col min="2309" max="2309" width="11.28515625" style="1" customWidth="1"/>
    <col min="2310" max="2310" width="10.85546875" style="1" customWidth="1"/>
    <col min="2311" max="2311" width="11" style="1" customWidth="1"/>
    <col min="2312" max="2312" width="11.140625" style="1" customWidth="1"/>
    <col min="2313" max="2313" width="10.7109375" style="1" customWidth="1"/>
    <col min="2314" max="2560" width="9.140625" style="1"/>
    <col min="2561" max="2561" width="5.85546875" style="1" customWidth="1"/>
    <col min="2562" max="2562" width="6.140625" style="1" customWidth="1"/>
    <col min="2563" max="2563" width="11.42578125" style="1" customWidth="1"/>
    <col min="2564" max="2564" width="15.85546875" style="1" customWidth="1"/>
    <col min="2565" max="2565" width="11.28515625" style="1" customWidth="1"/>
    <col min="2566" max="2566" width="10.85546875" style="1" customWidth="1"/>
    <col min="2567" max="2567" width="11" style="1" customWidth="1"/>
    <col min="2568" max="2568" width="11.140625" style="1" customWidth="1"/>
    <col min="2569" max="2569" width="10.7109375" style="1" customWidth="1"/>
    <col min="2570" max="2816" width="9.140625" style="1"/>
    <col min="2817" max="2817" width="5.85546875" style="1" customWidth="1"/>
    <col min="2818" max="2818" width="6.140625" style="1" customWidth="1"/>
    <col min="2819" max="2819" width="11.42578125" style="1" customWidth="1"/>
    <col min="2820" max="2820" width="15.85546875" style="1" customWidth="1"/>
    <col min="2821" max="2821" width="11.28515625" style="1" customWidth="1"/>
    <col min="2822" max="2822" width="10.85546875" style="1" customWidth="1"/>
    <col min="2823" max="2823" width="11" style="1" customWidth="1"/>
    <col min="2824" max="2824" width="11.140625" style="1" customWidth="1"/>
    <col min="2825" max="2825" width="10.7109375" style="1" customWidth="1"/>
    <col min="2826" max="3072" width="9.140625" style="1"/>
    <col min="3073" max="3073" width="5.85546875" style="1" customWidth="1"/>
    <col min="3074" max="3074" width="6.140625" style="1" customWidth="1"/>
    <col min="3075" max="3075" width="11.42578125" style="1" customWidth="1"/>
    <col min="3076" max="3076" width="15.85546875" style="1" customWidth="1"/>
    <col min="3077" max="3077" width="11.28515625" style="1" customWidth="1"/>
    <col min="3078" max="3078" width="10.85546875" style="1" customWidth="1"/>
    <col min="3079" max="3079" width="11" style="1" customWidth="1"/>
    <col min="3080" max="3080" width="11.140625" style="1" customWidth="1"/>
    <col min="3081" max="3081" width="10.7109375" style="1" customWidth="1"/>
    <col min="3082" max="3328" width="9.140625" style="1"/>
    <col min="3329" max="3329" width="5.85546875" style="1" customWidth="1"/>
    <col min="3330" max="3330" width="6.140625" style="1" customWidth="1"/>
    <col min="3331" max="3331" width="11.42578125" style="1" customWidth="1"/>
    <col min="3332" max="3332" width="15.85546875" style="1" customWidth="1"/>
    <col min="3333" max="3333" width="11.28515625" style="1" customWidth="1"/>
    <col min="3334" max="3334" width="10.85546875" style="1" customWidth="1"/>
    <col min="3335" max="3335" width="11" style="1" customWidth="1"/>
    <col min="3336" max="3336" width="11.140625" style="1" customWidth="1"/>
    <col min="3337" max="3337" width="10.7109375" style="1" customWidth="1"/>
    <col min="3338" max="3584" width="9.140625" style="1"/>
    <col min="3585" max="3585" width="5.85546875" style="1" customWidth="1"/>
    <col min="3586" max="3586" width="6.140625" style="1" customWidth="1"/>
    <col min="3587" max="3587" width="11.42578125" style="1" customWidth="1"/>
    <col min="3588" max="3588" width="15.85546875" style="1" customWidth="1"/>
    <col min="3589" max="3589" width="11.28515625" style="1" customWidth="1"/>
    <col min="3590" max="3590" width="10.85546875" style="1" customWidth="1"/>
    <col min="3591" max="3591" width="11" style="1" customWidth="1"/>
    <col min="3592" max="3592" width="11.140625" style="1" customWidth="1"/>
    <col min="3593" max="3593" width="10.7109375" style="1" customWidth="1"/>
    <col min="3594" max="3840" width="9.140625" style="1"/>
    <col min="3841" max="3841" width="5.85546875" style="1" customWidth="1"/>
    <col min="3842" max="3842" width="6.140625" style="1" customWidth="1"/>
    <col min="3843" max="3843" width="11.42578125" style="1" customWidth="1"/>
    <col min="3844" max="3844" width="15.85546875" style="1" customWidth="1"/>
    <col min="3845" max="3845" width="11.28515625" style="1" customWidth="1"/>
    <col min="3846" max="3846" width="10.85546875" style="1" customWidth="1"/>
    <col min="3847" max="3847" width="11" style="1" customWidth="1"/>
    <col min="3848" max="3848" width="11.140625" style="1" customWidth="1"/>
    <col min="3849" max="3849" width="10.7109375" style="1" customWidth="1"/>
    <col min="3850" max="4096" width="9.140625" style="1"/>
    <col min="4097" max="4097" width="5.85546875" style="1" customWidth="1"/>
    <col min="4098" max="4098" width="6.140625" style="1" customWidth="1"/>
    <col min="4099" max="4099" width="11.42578125" style="1" customWidth="1"/>
    <col min="4100" max="4100" width="15.85546875" style="1" customWidth="1"/>
    <col min="4101" max="4101" width="11.28515625" style="1" customWidth="1"/>
    <col min="4102" max="4102" width="10.85546875" style="1" customWidth="1"/>
    <col min="4103" max="4103" width="11" style="1" customWidth="1"/>
    <col min="4104" max="4104" width="11.140625" style="1" customWidth="1"/>
    <col min="4105" max="4105" width="10.7109375" style="1" customWidth="1"/>
    <col min="4106" max="4352" width="9.140625" style="1"/>
    <col min="4353" max="4353" width="5.85546875" style="1" customWidth="1"/>
    <col min="4354" max="4354" width="6.140625" style="1" customWidth="1"/>
    <col min="4355" max="4355" width="11.42578125" style="1" customWidth="1"/>
    <col min="4356" max="4356" width="15.85546875" style="1" customWidth="1"/>
    <col min="4357" max="4357" width="11.28515625" style="1" customWidth="1"/>
    <col min="4358" max="4358" width="10.85546875" style="1" customWidth="1"/>
    <col min="4359" max="4359" width="11" style="1" customWidth="1"/>
    <col min="4360" max="4360" width="11.140625" style="1" customWidth="1"/>
    <col min="4361" max="4361" width="10.7109375" style="1" customWidth="1"/>
    <col min="4362" max="4608" width="9.140625" style="1"/>
    <col min="4609" max="4609" width="5.85546875" style="1" customWidth="1"/>
    <col min="4610" max="4610" width="6.140625" style="1" customWidth="1"/>
    <col min="4611" max="4611" width="11.42578125" style="1" customWidth="1"/>
    <col min="4612" max="4612" width="15.85546875" style="1" customWidth="1"/>
    <col min="4613" max="4613" width="11.28515625" style="1" customWidth="1"/>
    <col min="4614" max="4614" width="10.85546875" style="1" customWidth="1"/>
    <col min="4615" max="4615" width="11" style="1" customWidth="1"/>
    <col min="4616" max="4616" width="11.140625" style="1" customWidth="1"/>
    <col min="4617" max="4617" width="10.7109375" style="1" customWidth="1"/>
    <col min="4618" max="4864" width="9.140625" style="1"/>
    <col min="4865" max="4865" width="5.85546875" style="1" customWidth="1"/>
    <col min="4866" max="4866" width="6.140625" style="1" customWidth="1"/>
    <col min="4867" max="4867" width="11.42578125" style="1" customWidth="1"/>
    <col min="4868" max="4868" width="15.85546875" style="1" customWidth="1"/>
    <col min="4869" max="4869" width="11.28515625" style="1" customWidth="1"/>
    <col min="4870" max="4870" width="10.85546875" style="1" customWidth="1"/>
    <col min="4871" max="4871" width="11" style="1" customWidth="1"/>
    <col min="4872" max="4872" width="11.140625" style="1" customWidth="1"/>
    <col min="4873" max="4873" width="10.7109375" style="1" customWidth="1"/>
    <col min="4874" max="5120" width="9.140625" style="1"/>
    <col min="5121" max="5121" width="5.85546875" style="1" customWidth="1"/>
    <col min="5122" max="5122" width="6.140625" style="1" customWidth="1"/>
    <col min="5123" max="5123" width="11.42578125" style="1" customWidth="1"/>
    <col min="5124" max="5124" width="15.85546875" style="1" customWidth="1"/>
    <col min="5125" max="5125" width="11.28515625" style="1" customWidth="1"/>
    <col min="5126" max="5126" width="10.85546875" style="1" customWidth="1"/>
    <col min="5127" max="5127" width="11" style="1" customWidth="1"/>
    <col min="5128" max="5128" width="11.140625" style="1" customWidth="1"/>
    <col min="5129" max="5129" width="10.7109375" style="1" customWidth="1"/>
    <col min="5130" max="5376" width="9.140625" style="1"/>
    <col min="5377" max="5377" width="5.85546875" style="1" customWidth="1"/>
    <col min="5378" max="5378" width="6.140625" style="1" customWidth="1"/>
    <col min="5379" max="5379" width="11.42578125" style="1" customWidth="1"/>
    <col min="5380" max="5380" width="15.85546875" style="1" customWidth="1"/>
    <col min="5381" max="5381" width="11.28515625" style="1" customWidth="1"/>
    <col min="5382" max="5382" width="10.85546875" style="1" customWidth="1"/>
    <col min="5383" max="5383" width="11" style="1" customWidth="1"/>
    <col min="5384" max="5384" width="11.140625" style="1" customWidth="1"/>
    <col min="5385" max="5385" width="10.7109375" style="1" customWidth="1"/>
    <col min="5386" max="5632" width="9.140625" style="1"/>
    <col min="5633" max="5633" width="5.85546875" style="1" customWidth="1"/>
    <col min="5634" max="5634" width="6.140625" style="1" customWidth="1"/>
    <col min="5635" max="5635" width="11.42578125" style="1" customWidth="1"/>
    <col min="5636" max="5636" width="15.85546875" style="1" customWidth="1"/>
    <col min="5637" max="5637" width="11.28515625" style="1" customWidth="1"/>
    <col min="5638" max="5638" width="10.85546875" style="1" customWidth="1"/>
    <col min="5639" max="5639" width="11" style="1" customWidth="1"/>
    <col min="5640" max="5640" width="11.140625" style="1" customWidth="1"/>
    <col min="5641" max="5641" width="10.7109375" style="1" customWidth="1"/>
    <col min="5642" max="5888" width="9.140625" style="1"/>
    <col min="5889" max="5889" width="5.85546875" style="1" customWidth="1"/>
    <col min="5890" max="5890" width="6.140625" style="1" customWidth="1"/>
    <col min="5891" max="5891" width="11.42578125" style="1" customWidth="1"/>
    <col min="5892" max="5892" width="15.85546875" style="1" customWidth="1"/>
    <col min="5893" max="5893" width="11.28515625" style="1" customWidth="1"/>
    <col min="5894" max="5894" width="10.85546875" style="1" customWidth="1"/>
    <col min="5895" max="5895" width="11" style="1" customWidth="1"/>
    <col min="5896" max="5896" width="11.140625" style="1" customWidth="1"/>
    <col min="5897" max="5897" width="10.7109375" style="1" customWidth="1"/>
    <col min="5898" max="6144" width="9.140625" style="1"/>
    <col min="6145" max="6145" width="5.85546875" style="1" customWidth="1"/>
    <col min="6146" max="6146" width="6.140625" style="1" customWidth="1"/>
    <col min="6147" max="6147" width="11.42578125" style="1" customWidth="1"/>
    <col min="6148" max="6148" width="15.85546875" style="1" customWidth="1"/>
    <col min="6149" max="6149" width="11.28515625" style="1" customWidth="1"/>
    <col min="6150" max="6150" width="10.85546875" style="1" customWidth="1"/>
    <col min="6151" max="6151" width="11" style="1" customWidth="1"/>
    <col min="6152" max="6152" width="11.140625" style="1" customWidth="1"/>
    <col min="6153" max="6153" width="10.7109375" style="1" customWidth="1"/>
    <col min="6154" max="6400" width="9.140625" style="1"/>
    <col min="6401" max="6401" width="5.85546875" style="1" customWidth="1"/>
    <col min="6402" max="6402" width="6.140625" style="1" customWidth="1"/>
    <col min="6403" max="6403" width="11.42578125" style="1" customWidth="1"/>
    <col min="6404" max="6404" width="15.85546875" style="1" customWidth="1"/>
    <col min="6405" max="6405" width="11.28515625" style="1" customWidth="1"/>
    <col min="6406" max="6406" width="10.85546875" style="1" customWidth="1"/>
    <col min="6407" max="6407" width="11" style="1" customWidth="1"/>
    <col min="6408" max="6408" width="11.140625" style="1" customWidth="1"/>
    <col min="6409" max="6409" width="10.7109375" style="1" customWidth="1"/>
    <col min="6410" max="6656" width="9.140625" style="1"/>
    <col min="6657" max="6657" width="5.85546875" style="1" customWidth="1"/>
    <col min="6658" max="6658" width="6.140625" style="1" customWidth="1"/>
    <col min="6659" max="6659" width="11.42578125" style="1" customWidth="1"/>
    <col min="6660" max="6660" width="15.85546875" style="1" customWidth="1"/>
    <col min="6661" max="6661" width="11.28515625" style="1" customWidth="1"/>
    <col min="6662" max="6662" width="10.85546875" style="1" customWidth="1"/>
    <col min="6663" max="6663" width="11" style="1" customWidth="1"/>
    <col min="6664" max="6664" width="11.140625" style="1" customWidth="1"/>
    <col min="6665" max="6665" width="10.7109375" style="1" customWidth="1"/>
    <col min="6666" max="6912" width="9.140625" style="1"/>
    <col min="6913" max="6913" width="5.85546875" style="1" customWidth="1"/>
    <col min="6914" max="6914" width="6.140625" style="1" customWidth="1"/>
    <col min="6915" max="6915" width="11.42578125" style="1" customWidth="1"/>
    <col min="6916" max="6916" width="15.85546875" style="1" customWidth="1"/>
    <col min="6917" max="6917" width="11.28515625" style="1" customWidth="1"/>
    <col min="6918" max="6918" width="10.85546875" style="1" customWidth="1"/>
    <col min="6919" max="6919" width="11" style="1" customWidth="1"/>
    <col min="6920" max="6920" width="11.140625" style="1" customWidth="1"/>
    <col min="6921" max="6921" width="10.7109375" style="1" customWidth="1"/>
    <col min="6922" max="7168" width="9.140625" style="1"/>
    <col min="7169" max="7169" width="5.85546875" style="1" customWidth="1"/>
    <col min="7170" max="7170" width="6.140625" style="1" customWidth="1"/>
    <col min="7171" max="7171" width="11.42578125" style="1" customWidth="1"/>
    <col min="7172" max="7172" width="15.85546875" style="1" customWidth="1"/>
    <col min="7173" max="7173" width="11.28515625" style="1" customWidth="1"/>
    <col min="7174" max="7174" width="10.85546875" style="1" customWidth="1"/>
    <col min="7175" max="7175" width="11" style="1" customWidth="1"/>
    <col min="7176" max="7176" width="11.140625" style="1" customWidth="1"/>
    <col min="7177" max="7177" width="10.7109375" style="1" customWidth="1"/>
    <col min="7178" max="7424" width="9.140625" style="1"/>
    <col min="7425" max="7425" width="5.85546875" style="1" customWidth="1"/>
    <col min="7426" max="7426" width="6.140625" style="1" customWidth="1"/>
    <col min="7427" max="7427" width="11.42578125" style="1" customWidth="1"/>
    <col min="7428" max="7428" width="15.85546875" style="1" customWidth="1"/>
    <col min="7429" max="7429" width="11.28515625" style="1" customWidth="1"/>
    <col min="7430" max="7430" width="10.85546875" style="1" customWidth="1"/>
    <col min="7431" max="7431" width="11" style="1" customWidth="1"/>
    <col min="7432" max="7432" width="11.140625" style="1" customWidth="1"/>
    <col min="7433" max="7433" width="10.7109375" style="1" customWidth="1"/>
    <col min="7434" max="7680" width="9.140625" style="1"/>
    <col min="7681" max="7681" width="5.85546875" style="1" customWidth="1"/>
    <col min="7682" max="7682" width="6.140625" style="1" customWidth="1"/>
    <col min="7683" max="7683" width="11.42578125" style="1" customWidth="1"/>
    <col min="7684" max="7684" width="15.85546875" style="1" customWidth="1"/>
    <col min="7685" max="7685" width="11.28515625" style="1" customWidth="1"/>
    <col min="7686" max="7686" width="10.85546875" style="1" customWidth="1"/>
    <col min="7687" max="7687" width="11" style="1" customWidth="1"/>
    <col min="7688" max="7688" width="11.140625" style="1" customWidth="1"/>
    <col min="7689" max="7689" width="10.7109375" style="1" customWidth="1"/>
    <col min="7690" max="7936" width="9.140625" style="1"/>
    <col min="7937" max="7937" width="5.85546875" style="1" customWidth="1"/>
    <col min="7938" max="7938" width="6.140625" style="1" customWidth="1"/>
    <col min="7939" max="7939" width="11.42578125" style="1" customWidth="1"/>
    <col min="7940" max="7940" width="15.85546875" style="1" customWidth="1"/>
    <col min="7941" max="7941" width="11.28515625" style="1" customWidth="1"/>
    <col min="7942" max="7942" width="10.85546875" style="1" customWidth="1"/>
    <col min="7943" max="7943" width="11" style="1" customWidth="1"/>
    <col min="7944" max="7944" width="11.140625" style="1" customWidth="1"/>
    <col min="7945" max="7945" width="10.7109375" style="1" customWidth="1"/>
    <col min="7946" max="8192" width="9.140625" style="1"/>
    <col min="8193" max="8193" width="5.85546875" style="1" customWidth="1"/>
    <col min="8194" max="8194" width="6.140625" style="1" customWidth="1"/>
    <col min="8195" max="8195" width="11.42578125" style="1" customWidth="1"/>
    <col min="8196" max="8196" width="15.85546875" style="1" customWidth="1"/>
    <col min="8197" max="8197" width="11.28515625" style="1" customWidth="1"/>
    <col min="8198" max="8198" width="10.85546875" style="1" customWidth="1"/>
    <col min="8199" max="8199" width="11" style="1" customWidth="1"/>
    <col min="8200" max="8200" width="11.140625" style="1" customWidth="1"/>
    <col min="8201" max="8201" width="10.7109375" style="1" customWidth="1"/>
    <col min="8202" max="8448" width="9.140625" style="1"/>
    <col min="8449" max="8449" width="5.85546875" style="1" customWidth="1"/>
    <col min="8450" max="8450" width="6.140625" style="1" customWidth="1"/>
    <col min="8451" max="8451" width="11.42578125" style="1" customWidth="1"/>
    <col min="8452" max="8452" width="15.85546875" style="1" customWidth="1"/>
    <col min="8453" max="8453" width="11.28515625" style="1" customWidth="1"/>
    <col min="8454" max="8454" width="10.85546875" style="1" customWidth="1"/>
    <col min="8455" max="8455" width="11" style="1" customWidth="1"/>
    <col min="8456" max="8456" width="11.140625" style="1" customWidth="1"/>
    <col min="8457" max="8457" width="10.7109375" style="1" customWidth="1"/>
    <col min="8458" max="8704" width="9.140625" style="1"/>
    <col min="8705" max="8705" width="5.85546875" style="1" customWidth="1"/>
    <col min="8706" max="8706" width="6.140625" style="1" customWidth="1"/>
    <col min="8707" max="8707" width="11.42578125" style="1" customWidth="1"/>
    <col min="8708" max="8708" width="15.85546875" style="1" customWidth="1"/>
    <col min="8709" max="8709" width="11.28515625" style="1" customWidth="1"/>
    <col min="8710" max="8710" width="10.85546875" style="1" customWidth="1"/>
    <col min="8711" max="8711" width="11" style="1" customWidth="1"/>
    <col min="8712" max="8712" width="11.140625" style="1" customWidth="1"/>
    <col min="8713" max="8713" width="10.7109375" style="1" customWidth="1"/>
    <col min="8714" max="8960" width="9.140625" style="1"/>
    <col min="8961" max="8961" width="5.85546875" style="1" customWidth="1"/>
    <col min="8962" max="8962" width="6.140625" style="1" customWidth="1"/>
    <col min="8963" max="8963" width="11.42578125" style="1" customWidth="1"/>
    <col min="8964" max="8964" width="15.85546875" style="1" customWidth="1"/>
    <col min="8965" max="8965" width="11.28515625" style="1" customWidth="1"/>
    <col min="8966" max="8966" width="10.85546875" style="1" customWidth="1"/>
    <col min="8967" max="8967" width="11" style="1" customWidth="1"/>
    <col min="8968" max="8968" width="11.140625" style="1" customWidth="1"/>
    <col min="8969" max="8969" width="10.7109375" style="1" customWidth="1"/>
    <col min="8970" max="9216" width="9.140625" style="1"/>
    <col min="9217" max="9217" width="5.85546875" style="1" customWidth="1"/>
    <col min="9218" max="9218" width="6.140625" style="1" customWidth="1"/>
    <col min="9219" max="9219" width="11.42578125" style="1" customWidth="1"/>
    <col min="9220" max="9220" width="15.85546875" style="1" customWidth="1"/>
    <col min="9221" max="9221" width="11.28515625" style="1" customWidth="1"/>
    <col min="9222" max="9222" width="10.85546875" style="1" customWidth="1"/>
    <col min="9223" max="9223" width="11" style="1" customWidth="1"/>
    <col min="9224" max="9224" width="11.140625" style="1" customWidth="1"/>
    <col min="9225" max="9225" width="10.7109375" style="1" customWidth="1"/>
    <col min="9226" max="9472" width="9.140625" style="1"/>
    <col min="9473" max="9473" width="5.85546875" style="1" customWidth="1"/>
    <col min="9474" max="9474" width="6.140625" style="1" customWidth="1"/>
    <col min="9475" max="9475" width="11.42578125" style="1" customWidth="1"/>
    <col min="9476" max="9476" width="15.85546875" style="1" customWidth="1"/>
    <col min="9477" max="9477" width="11.28515625" style="1" customWidth="1"/>
    <col min="9478" max="9478" width="10.85546875" style="1" customWidth="1"/>
    <col min="9479" max="9479" width="11" style="1" customWidth="1"/>
    <col min="9480" max="9480" width="11.140625" style="1" customWidth="1"/>
    <col min="9481" max="9481" width="10.7109375" style="1" customWidth="1"/>
    <col min="9482" max="9728" width="9.140625" style="1"/>
    <col min="9729" max="9729" width="5.85546875" style="1" customWidth="1"/>
    <col min="9730" max="9730" width="6.140625" style="1" customWidth="1"/>
    <col min="9731" max="9731" width="11.42578125" style="1" customWidth="1"/>
    <col min="9732" max="9732" width="15.85546875" style="1" customWidth="1"/>
    <col min="9733" max="9733" width="11.28515625" style="1" customWidth="1"/>
    <col min="9734" max="9734" width="10.85546875" style="1" customWidth="1"/>
    <col min="9735" max="9735" width="11" style="1" customWidth="1"/>
    <col min="9736" max="9736" width="11.140625" style="1" customWidth="1"/>
    <col min="9737" max="9737" width="10.7109375" style="1" customWidth="1"/>
    <col min="9738" max="9984" width="9.140625" style="1"/>
    <col min="9985" max="9985" width="5.85546875" style="1" customWidth="1"/>
    <col min="9986" max="9986" width="6.140625" style="1" customWidth="1"/>
    <col min="9987" max="9987" width="11.42578125" style="1" customWidth="1"/>
    <col min="9988" max="9988" width="15.85546875" style="1" customWidth="1"/>
    <col min="9989" max="9989" width="11.28515625" style="1" customWidth="1"/>
    <col min="9990" max="9990" width="10.85546875" style="1" customWidth="1"/>
    <col min="9991" max="9991" width="11" style="1" customWidth="1"/>
    <col min="9992" max="9992" width="11.140625" style="1" customWidth="1"/>
    <col min="9993" max="9993" width="10.7109375" style="1" customWidth="1"/>
    <col min="9994" max="10240" width="9.140625" style="1"/>
    <col min="10241" max="10241" width="5.85546875" style="1" customWidth="1"/>
    <col min="10242" max="10242" width="6.140625" style="1" customWidth="1"/>
    <col min="10243" max="10243" width="11.42578125" style="1" customWidth="1"/>
    <col min="10244" max="10244" width="15.85546875" style="1" customWidth="1"/>
    <col min="10245" max="10245" width="11.28515625" style="1" customWidth="1"/>
    <col min="10246" max="10246" width="10.85546875" style="1" customWidth="1"/>
    <col min="10247" max="10247" width="11" style="1" customWidth="1"/>
    <col min="10248" max="10248" width="11.140625" style="1" customWidth="1"/>
    <col min="10249" max="10249" width="10.7109375" style="1" customWidth="1"/>
    <col min="10250" max="10496" width="9.140625" style="1"/>
    <col min="10497" max="10497" width="5.85546875" style="1" customWidth="1"/>
    <col min="10498" max="10498" width="6.140625" style="1" customWidth="1"/>
    <col min="10499" max="10499" width="11.42578125" style="1" customWidth="1"/>
    <col min="10500" max="10500" width="15.85546875" style="1" customWidth="1"/>
    <col min="10501" max="10501" width="11.28515625" style="1" customWidth="1"/>
    <col min="10502" max="10502" width="10.85546875" style="1" customWidth="1"/>
    <col min="10503" max="10503" width="11" style="1" customWidth="1"/>
    <col min="10504" max="10504" width="11.140625" style="1" customWidth="1"/>
    <col min="10505" max="10505" width="10.7109375" style="1" customWidth="1"/>
    <col min="10506" max="10752" width="9.140625" style="1"/>
    <col min="10753" max="10753" width="5.85546875" style="1" customWidth="1"/>
    <col min="10754" max="10754" width="6.140625" style="1" customWidth="1"/>
    <col min="10755" max="10755" width="11.42578125" style="1" customWidth="1"/>
    <col min="10756" max="10756" width="15.85546875" style="1" customWidth="1"/>
    <col min="10757" max="10757" width="11.28515625" style="1" customWidth="1"/>
    <col min="10758" max="10758" width="10.85546875" style="1" customWidth="1"/>
    <col min="10759" max="10759" width="11" style="1" customWidth="1"/>
    <col min="10760" max="10760" width="11.140625" style="1" customWidth="1"/>
    <col min="10761" max="10761" width="10.7109375" style="1" customWidth="1"/>
    <col min="10762" max="11008" width="9.140625" style="1"/>
    <col min="11009" max="11009" width="5.85546875" style="1" customWidth="1"/>
    <col min="11010" max="11010" width="6.140625" style="1" customWidth="1"/>
    <col min="11011" max="11011" width="11.42578125" style="1" customWidth="1"/>
    <col min="11012" max="11012" width="15.85546875" style="1" customWidth="1"/>
    <col min="11013" max="11013" width="11.28515625" style="1" customWidth="1"/>
    <col min="11014" max="11014" width="10.85546875" style="1" customWidth="1"/>
    <col min="11015" max="11015" width="11" style="1" customWidth="1"/>
    <col min="11016" max="11016" width="11.140625" style="1" customWidth="1"/>
    <col min="11017" max="11017" width="10.7109375" style="1" customWidth="1"/>
    <col min="11018" max="11264" width="9.140625" style="1"/>
    <col min="11265" max="11265" width="5.85546875" style="1" customWidth="1"/>
    <col min="11266" max="11266" width="6.140625" style="1" customWidth="1"/>
    <col min="11267" max="11267" width="11.42578125" style="1" customWidth="1"/>
    <col min="11268" max="11268" width="15.85546875" style="1" customWidth="1"/>
    <col min="11269" max="11269" width="11.28515625" style="1" customWidth="1"/>
    <col min="11270" max="11270" width="10.85546875" style="1" customWidth="1"/>
    <col min="11271" max="11271" width="11" style="1" customWidth="1"/>
    <col min="11272" max="11272" width="11.140625" style="1" customWidth="1"/>
    <col min="11273" max="11273" width="10.7109375" style="1" customWidth="1"/>
    <col min="11274" max="11520" width="9.140625" style="1"/>
    <col min="11521" max="11521" width="5.85546875" style="1" customWidth="1"/>
    <col min="11522" max="11522" width="6.140625" style="1" customWidth="1"/>
    <col min="11523" max="11523" width="11.42578125" style="1" customWidth="1"/>
    <col min="11524" max="11524" width="15.85546875" style="1" customWidth="1"/>
    <col min="11525" max="11525" width="11.28515625" style="1" customWidth="1"/>
    <col min="11526" max="11526" width="10.85546875" style="1" customWidth="1"/>
    <col min="11527" max="11527" width="11" style="1" customWidth="1"/>
    <col min="11528" max="11528" width="11.140625" style="1" customWidth="1"/>
    <col min="11529" max="11529" width="10.7109375" style="1" customWidth="1"/>
    <col min="11530" max="11776" width="9.140625" style="1"/>
    <col min="11777" max="11777" width="5.85546875" style="1" customWidth="1"/>
    <col min="11778" max="11778" width="6.140625" style="1" customWidth="1"/>
    <col min="11779" max="11779" width="11.42578125" style="1" customWidth="1"/>
    <col min="11780" max="11780" width="15.85546875" style="1" customWidth="1"/>
    <col min="11781" max="11781" width="11.28515625" style="1" customWidth="1"/>
    <col min="11782" max="11782" width="10.85546875" style="1" customWidth="1"/>
    <col min="11783" max="11783" width="11" style="1" customWidth="1"/>
    <col min="11784" max="11784" width="11.140625" style="1" customWidth="1"/>
    <col min="11785" max="11785" width="10.7109375" style="1" customWidth="1"/>
    <col min="11786" max="12032" width="9.140625" style="1"/>
    <col min="12033" max="12033" width="5.85546875" style="1" customWidth="1"/>
    <col min="12034" max="12034" width="6.140625" style="1" customWidth="1"/>
    <col min="12035" max="12035" width="11.42578125" style="1" customWidth="1"/>
    <col min="12036" max="12036" width="15.85546875" style="1" customWidth="1"/>
    <col min="12037" max="12037" width="11.28515625" style="1" customWidth="1"/>
    <col min="12038" max="12038" width="10.85546875" style="1" customWidth="1"/>
    <col min="12039" max="12039" width="11" style="1" customWidth="1"/>
    <col min="12040" max="12040" width="11.140625" style="1" customWidth="1"/>
    <col min="12041" max="12041" width="10.7109375" style="1" customWidth="1"/>
    <col min="12042" max="12288" width="9.140625" style="1"/>
    <col min="12289" max="12289" width="5.85546875" style="1" customWidth="1"/>
    <col min="12290" max="12290" width="6.140625" style="1" customWidth="1"/>
    <col min="12291" max="12291" width="11.42578125" style="1" customWidth="1"/>
    <col min="12292" max="12292" width="15.85546875" style="1" customWidth="1"/>
    <col min="12293" max="12293" width="11.28515625" style="1" customWidth="1"/>
    <col min="12294" max="12294" width="10.85546875" style="1" customWidth="1"/>
    <col min="12295" max="12295" width="11" style="1" customWidth="1"/>
    <col min="12296" max="12296" width="11.140625" style="1" customWidth="1"/>
    <col min="12297" max="12297" width="10.7109375" style="1" customWidth="1"/>
    <col min="12298" max="12544" width="9.140625" style="1"/>
    <col min="12545" max="12545" width="5.85546875" style="1" customWidth="1"/>
    <col min="12546" max="12546" width="6.140625" style="1" customWidth="1"/>
    <col min="12547" max="12547" width="11.42578125" style="1" customWidth="1"/>
    <col min="12548" max="12548" width="15.85546875" style="1" customWidth="1"/>
    <col min="12549" max="12549" width="11.28515625" style="1" customWidth="1"/>
    <col min="12550" max="12550" width="10.85546875" style="1" customWidth="1"/>
    <col min="12551" max="12551" width="11" style="1" customWidth="1"/>
    <col min="12552" max="12552" width="11.140625" style="1" customWidth="1"/>
    <col min="12553" max="12553" width="10.7109375" style="1" customWidth="1"/>
    <col min="12554" max="12800" width="9.140625" style="1"/>
    <col min="12801" max="12801" width="5.85546875" style="1" customWidth="1"/>
    <col min="12802" max="12802" width="6.140625" style="1" customWidth="1"/>
    <col min="12803" max="12803" width="11.42578125" style="1" customWidth="1"/>
    <col min="12804" max="12804" width="15.85546875" style="1" customWidth="1"/>
    <col min="12805" max="12805" width="11.28515625" style="1" customWidth="1"/>
    <col min="12806" max="12806" width="10.85546875" style="1" customWidth="1"/>
    <col min="12807" max="12807" width="11" style="1" customWidth="1"/>
    <col min="12808" max="12808" width="11.140625" style="1" customWidth="1"/>
    <col min="12809" max="12809" width="10.7109375" style="1" customWidth="1"/>
    <col min="12810" max="13056" width="9.140625" style="1"/>
    <col min="13057" max="13057" width="5.85546875" style="1" customWidth="1"/>
    <col min="13058" max="13058" width="6.140625" style="1" customWidth="1"/>
    <col min="13059" max="13059" width="11.42578125" style="1" customWidth="1"/>
    <col min="13060" max="13060" width="15.85546875" style="1" customWidth="1"/>
    <col min="13061" max="13061" width="11.28515625" style="1" customWidth="1"/>
    <col min="13062" max="13062" width="10.85546875" style="1" customWidth="1"/>
    <col min="13063" max="13063" width="11" style="1" customWidth="1"/>
    <col min="13064" max="13064" width="11.140625" style="1" customWidth="1"/>
    <col min="13065" max="13065" width="10.7109375" style="1" customWidth="1"/>
    <col min="13066" max="13312" width="9.140625" style="1"/>
    <col min="13313" max="13313" width="5.85546875" style="1" customWidth="1"/>
    <col min="13314" max="13314" width="6.140625" style="1" customWidth="1"/>
    <col min="13315" max="13315" width="11.42578125" style="1" customWidth="1"/>
    <col min="13316" max="13316" width="15.85546875" style="1" customWidth="1"/>
    <col min="13317" max="13317" width="11.28515625" style="1" customWidth="1"/>
    <col min="13318" max="13318" width="10.85546875" style="1" customWidth="1"/>
    <col min="13319" max="13319" width="11" style="1" customWidth="1"/>
    <col min="13320" max="13320" width="11.140625" style="1" customWidth="1"/>
    <col min="13321" max="13321" width="10.7109375" style="1" customWidth="1"/>
    <col min="13322" max="13568" width="9.140625" style="1"/>
    <col min="13569" max="13569" width="5.85546875" style="1" customWidth="1"/>
    <col min="13570" max="13570" width="6.140625" style="1" customWidth="1"/>
    <col min="13571" max="13571" width="11.42578125" style="1" customWidth="1"/>
    <col min="13572" max="13572" width="15.85546875" style="1" customWidth="1"/>
    <col min="13573" max="13573" width="11.28515625" style="1" customWidth="1"/>
    <col min="13574" max="13574" width="10.85546875" style="1" customWidth="1"/>
    <col min="13575" max="13575" width="11" style="1" customWidth="1"/>
    <col min="13576" max="13576" width="11.140625" style="1" customWidth="1"/>
    <col min="13577" max="13577" width="10.7109375" style="1" customWidth="1"/>
    <col min="13578" max="13824" width="9.140625" style="1"/>
    <col min="13825" max="13825" width="5.85546875" style="1" customWidth="1"/>
    <col min="13826" max="13826" width="6.140625" style="1" customWidth="1"/>
    <col min="13827" max="13827" width="11.42578125" style="1" customWidth="1"/>
    <col min="13828" max="13828" width="15.85546875" style="1" customWidth="1"/>
    <col min="13829" max="13829" width="11.28515625" style="1" customWidth="1"/>
    <col min="13830" max="13830" width="10.85546875" style="1" customWidth="1"/>
    <col min="13831" max="13831" width="11" style="1" customWidth="1"/>
    <col min="13832" max="13832" width="11.140625" style="1" customWidth="1"/>
    <col min="13833" max="13833" width="10.7109375" style="1" customWidth="1"/>
    <col min="13834" max="14080" width="9.140625" style="1"/>
    <col min="14081" max="14081" width="5.85546875" style="1" customWidth="1"/>
    <col min="14082" max="14082" width="6.140625" style="1" customWidth="1"/>
    <col min="14083" max="14083" width="11.42578125" style="1" customWidth="1"/>
    <col min="14084" max="14084" width="15.85546875" style="1" customWidth="1"/>
    <col min="14085" max="14085" width="11.28515625" style="1" customWidth="1"/>
    <col min="14086" max="14086" width="10.85546875" style="1" customWidth="1"/>
    <col min="14087" max="14087" width="11" style="1" customWidth="1"/>
    <col min="14088" max="14088" width="11.140625" style="1" customWidth="1"/>
    <col min="14089" max="14089" width="10.7109375" style="1" customWidth="1"/>
    <col min="14090" max="14336" width="9.140625" style="1"/>
    <col min="14337" max="14337" width="5.85546875" style="1" customWidth="1"/>
    <col min="14338" max="14338" width="6.140625" style="1" customWidth="1"/>
    <col min="14339" max="14339" width="11.42578125" style="1" customWidth="1"/>
    <col min="14340" max="14340" width="15.85546875" style="1" customWidth="1"/>
    <col min="14341" max="14341" width="11.28515625" style="1" customWidth="1"/>
    <col min="14342" max="14342" width="10.85546875" style="1" customWidth="1"/>
    <col min="14343" max="14343" width="11" style="1" customWidth="1"/>
    <col min="14344" max="14344" width="11.140625" style="1" customWidth="1"/>
    <col min="14345" max="14345" width="10.7109375" style="1" customWidth="1"/>
    <col min="14346" max="14592" width="9.140625" style="1"/>
    <col min="14593" max="14593" width="5.85546875" style="1" customWidth="1"/>
    <col min="14594" max="14594" width="6.140625" style="1" customWidth="1"/>
    <col min="14595" max="14595" width="11.42578125" style="1" customWidth="1"/>
    <col min="14596" max="14596" width="15.85546875" style="1" customWidth="1"/>
    <col min="14597" max="14597" width="11.28515625" style="1" customWidth="1"/>
    <col min="14598" max="14598" width="10.85546875" style="1" customWidth="1"/>
    <col min="14599" max="14599" width="11" style="1" customWidth="1"/>
    <col min="14600" max="14600" width="11.140625" style="1" customWidth="1"/>
    <col min="14601" max="14601" width="10.7109375" style="1" customWidth="1"/>
    <col min="14602" max="14848" width="9.140625" style="1"/>
    <col min="14849" max="14849" width="5.85546875" style="1" customWidth="1"/>
    <col min="14850" max="14850" width="6.140625" style="1" customWidth="1"/>
    <col min="14851" max="14851" width="11.42578125" style="1" customWidth="1"/>
    <col min="14852" max="14852" width="15.85546875" style="1" customWidth="1"/>
    <col min="14853" max="14853" width="11.28515625" style="1" customWidth="1"/>
    <col min="14854" max="14854" width="10.85546875" style="1" customWidth="1"/>
    <col min="14855" max="14855" width="11" style="1" customWidth="1"/>
    <col min="14856" max="14856" width="11.140625" style="1" customWidth="1"/>
    <col min="14857" max="14857" width="10.7109375" style="1" customWidth="1"/>
    <col min="14858" max="15104" width="9.140625" style="1"/>
    <col min="15105" max="15105" width="5.85546875" style="1" customWidth="1"/>
    <col min="15106" max="15106" width="6.140625" style="1" customWidth="1"/>
    <col min="15107" max="15107" width="11.42578125" style="1" customWidth="1"/>
    <col min="15108" max="15108" width="15.85546875" style="1" customWidth="1"/>
    <col min="15109" max="15109" width="11.28515625" style="1" customWidth="1"/>
    <col min="15110" max="15110" width="10.85546875" style="1" customWidth="1"/>
    <col min="15111" max="15111" width="11" style="1" customWidth="1"/>
    <col min="15112" max="15112" width="11.140625" style="1" customWidth="1"/>
    <col min="15113" max="15113" width="10.7109375" style="1" customWidth="1"/>
    <col min="15114" max="15360" width="9.140625" style="1"/>
    <col min="15361" max="15361" width="5.85546875" style="1" customWidth="1"/>
    <col min="15362" max="15362" width="6.140625" style="1" customWidth="1"/>
    <col min="15363" max="15363" width="11.42578125" style="1" customWidth="1"/>
    <col min="15364" max="15364" width="15.85546875" style="1" customWidth="1"/>
    <col min="15365" max="15365" width="11.28515625" style="1" customWidth="1"/>
    <col min="15366" max="15366" width="10.85546875" style="1" customWidth="1"/>
    <col min="15367" max="15367" width="11" style="1" customWidth="1"/>
    <col min="15368" max="15368" width="11.140625" style="1" customWidth="1"/>
    <col min="15369" max="15369" width="10.7109375" style="1" customWidth="1"/>
    <col min="15370" max="15616" width="9.140625" style="1"/>
    <col min="15617" max="15617" width="5.85546875" style="1" customWidth="1"/>
    <col min="15618" max="15618" width="6.140625" style="1" customWidth="1"/>
    <col min="15619" max="15619" width="11.42578125" style="1" customWidth="1"/>
    <col min="15620" max="15620" width="15.85546875" style="1" customWidth="1"/>
    <col min="15621" max="15621" width="11.28515625" style="1" customWidth="1"/>
    <col min="15622" max="15622" width="10.85546875" style="1" customWidth="1"/>
    <col min="15623" max="15623" width="11" style="1" customWidth="1"/>
    <col min="15624" max="15624" width="11.140625" style="1" customWidth="1"/>
    <col min="15625" max="15625" width="10.7109375" style="1" customWidth="1"/>
    <col min="15626" max="15872" width="9.140625" style="1"/>
    <col min="15873" max="15873" width="5.85546875" style="1" customWidth="1"/>
    <col min="15874" max="15874" width="6.140625" style="1" customWidth="1"/>
    <col min="15875" max="15875" width="11.42578125" style="1" customWidth="1"/>
    <col min="15876" max="15876" width="15.85546875" style="1" customWidth="1"/>
    <col min="15877" max="15877" width="11.28515625" style="1" customWidth="1"/>
    <col min="15878" max="15878" width="10.85546875" style="1" customWidth="1"/>
    <col min="15879" max="15879" width="11" style="1" customWidth="1"/>
    <col min="15880" max="15880" width="11.140625" style="1" customWidth="1"/>
    <col min="15881" max="15881" width="10.7109375" style="1" customWidth="1"/>
    <col min="15882" max="16128" width="9.140625" style="1"/>
    <col min="16129" max="16129" width="5.85546875" style="1" customWidth="1"/>
    <col min="16130" max="16130" width="6.140625" style="1" customWidth="1"/>
    <col min="16131" max="16131" width="11.42578125" style="1" customWidth="1"/>
    <col min="16132" max="16132" width="15.85546875" style="1" customWidth="1"/>
    <col min="16133" max="16133" width="11.28515625" style="1" customWidth="1"/>
    <col min="16134" max="16134" width="10.85546875" style="1" customWidth="1"/>
    <col min="16135" max="16135" width="11" style="1" customWidth="1"/>
    <col min="16136" max="16136" width="11.140625" style="1" customWidth="1"/>
    <col min="16137" max="16137" width="10.7109375" style="1" customWidth="1"/>
    <col min="16138" max="16384" width="9.140625" style="1"/>
  </cols>
  <sheetData>
    <row r="1" spans="1:256" ht="13.5" thickTop="1" x14ac:dyDescent="0.2">
      <c r="A1" s="309" t="s">
        <v>3</v>
      </c>
      <c r="B1" s="310"/>
      <c r="C1" s="178" t="s">
        <v>94</v>
      </c>
      <c r="D1" s="179"/>
      <c r="E1" s="180"/>
      <c r="F1" s="179"/>
      <c r="G1" s="181" t="s">
        <v>71</v>
      </c>
      <c r="H1" s="182" t="s">
        <v>95</v>
      </c>
      <c r="I1" s="183"/>
    </row>
    <row r="2" spans="1:256" ht="13.5" thickBot="1" x14ac:dyDescent="0.25">
      <c r="A2" s="311" t="s">
        <v>72</v>
      </c>
      <c r="B2" s="312"/>
      <c r="C2" s="184" t="s">
        <v>97</v>
      </c>
      <c r="D2" s="185"/>
      <c r="E2" s="186"/>
      <c r="F2" s="185"/>
      <c r="G2" s="313" t="s">
        <v>96</v>
      </c>
      <c r="H2" s="314"/>
      <c r="I2" s="315"/>
    </row>
    <row r="3" spans="1:256" ht="13.5" thickTop="1" x14ac:dyDescent="0.2">
      <c r="F3" s="119"/>
    </row>
    <row r="4" spans="1:256" ht="19.5" customHeight="1" x14ac:dyDescent="0.25">
      <c r="A4" s="187" t="s">
        <v>73</v>
      </c>
      <c r="B4" s="188"/>
      <c r="C4" s="188"/>
      <c r="D4" s="188"/>
      <c r="E4" s="189"/>
      <c r="F4" s="188"/>
      <c r="G4" s="188"/>
      <c r="H4" s="188"/>
      <c r="I4" s="188"/>
    </row>
    <row r="5" spans="1:256" ht="13.5" thickBot="1" x14ac:dyDescent="0.25"/>
    <row r="6" spans="1:256" s="119" customFormat="1" ht="13.5" thickBot="1" x14ac:dyDescent="0.25">
      <c r="A6" s="190"/>
      <c r="B6" s="191" t="s">
        <v>74</v>
      </c>
      <c r="C6" s="191"/>
      <c r="D6" s="192"/>
      <c r="E6" s="193" t="s">
        <v>26</v>
      </c>
      <c r="F6" s="194" t="s">
        <v>27</v>
      </c>
      <c r="G6" s="194" t="s">
        <v>28</v>
      </c>
      <c r="H6" s="194" t="s">
        <v>29</v>
      </c>
      <c r="I6" s="195" t="s">
        <v>30</v>
      </c>
    </row>
    <row r="7" spans="1:256" s="119" customFormat="1" x14ac:dyDescent="0.2">
      <c r="A7" s="267" t="str">
        <f>'IO 01 IO 01 Pol'!B7</f>
        <v>1</v>
      </c>
      <c r="B7" s="62" t="str">
        <f>'IO 01 IO 01 Pol'!C7</f>
        <v>Zemní práce</v>
      </c>
      <c r="D7" s="196"/>
      <c r="E7" s="268">
        <f>'IO 01 IO 01 Pol'!BA89</f>
        <v>0</v>
      </c>
      <c r="F7" s="269">
        <f>'IO 01 IO 01 Pol'!BB89</f>
        <v>0</v>
      </c>
      <c r="G7" s="269">
        <f>'IO 01 IO 01 Pol'!BC89</f>
        <v>0</v>
      </c>
      <c r="H7" s="269">
        <f>'IO 01 IO 01 Pol'!BD89</f>
        <v>0</v>
      </c>
      <c r="I7" s="270">
        <f>'IO 01 IO 01 Pol'!BE89</f>
        <v>0</v>
      </c>
    </row>
    <row r="8" spans="1:256" s="119" customFormat="1" x14ac:dyDescent="0.2">
      <c r="A8" s="267" t="str">
        <f>'IO 01 IO 01 Pol'!B90</f>
        <v>4</v>
      </c>
      <c r="B8" s="62" t="str">
        <f>'IO 01 IO 01 Pol'!C90</f>
        <v>Vodorovné konstrukce</v>
      </c>
      <c r="D8" s="196"/>
      <c r="E8" s="268">
        <f>'IO 01 IO 01 Pol'!BA95</f>
        <v>0</v>
      </c>
      <c r="F8" s="269">
        <f>'IO 01 IO 01 Pol'!BB95</f>
        <v>0</v>
      </c>
      <c r="G8" s="269">
        <f>'IO 01 IO 01 Pol'!BC95</f>
        <v>0</v>
      </c>
      <c r="H8" s="269">
        <f>'IO 01 IO 01 Pol'!BD95</f>
        <v>0</v>
      </c>
      <c r="I8" s="270">
        <f>'IO 01 IO 01 Pol'!BE95</f>
        <v>0</v>
      </c>
    </row>
    <row r="9" spans="1:256" s="119" customFormat="1" x14ac:dyDescent="0.2">
      <c r="A9" s="267" t="str">
        <f>'IO 01 IO 01 Pol'!B96</f>
        <v>8</v>
      </c>
      <c r="B9" s="62" t="str">
        <f>'IO 01 IO 01 Pol'!C96</f>
        <v>Trubní vedení</v>
      </c>
      <c r="D9" s="196"/>
      <c r="E9" s="268">
        <f>'IO 01 IO 01 Pol'!BA123</f>
        <v>0</v>
      </c>
      <c r="F9" s="269">
        <f>'IO 01 IO 01 Pol'!BB123</f>
        <v>0</v>
      </c>
      <c r="G9" s="269">
        <f>'IO 01 IO 01 Pol'!BC123</f>
        <v>0</v>
      </c>
      <c r="H9" s="269">
        <f>'IO 01 IO 01 Pol'!BD123</f>
        <v>0</v>
      </c>
      <c r="I9" s="270">
        <f>'IO 01 IO 01 Pol'!BE123</f>
        <v>0</v>
      </c>
    </row>
    <row r="10" spans="1:256" s="119" customFormat="1" ht="13.5" thickBot="1" x14ac:dyDescent="0.25">
      <c r="A10" s="267" t="str">
        <f>'IO 01 IO 01 Pol'!B124</f>
        <v>99</v>
      </c>
      <c r="B10" s="62" t="str">
        <f>'IO 01 IO 01 Pol'!C124</f>
        <v>Staveništní přesun hmot</v>
      </c>
      <c r="D10" s="196"/>
      <c r="E10" s="268">
        <f>'IO 01 IO 01 Pol'!BA126</f>
        <v>0</v>
      </c>
      <c r="F10" s="269">
        <f>'IO 01 IO 01 Pol'!BB126</f>
        <v>0</v>
      </c>
      <c r="G10" s="269">
        <f>'IO 01 IO 01 Pol'!BC126</f>
        <v>0</v>
      </c>
      <c r="H10" s="269">
        <f>'IO 01 IO 01 Pol'!BD126</f>
        <v>0</v>
      </c>
      <c r="I10" s="270">
        <f>'IO 01 IO 01 Pol'!BE126</f>
        <v>0</v>
      </c>
    </row>
    <row r="11" spans="1:256" ht="13.5" thickBot="1" x14ac:dyDescent="0.25">
      <c r="A11" s="197"/>
      <c r="B11" s="198" t="s">
        <v>75</v>
      </c>
      <c r="C11" s="198"/>
      <c r="D11" s="199"/>
      <c r="E11" s="200">
        <f>SUM(E7:E10)</f>
        <v>0</v>
      </c>
      <c r="F11" s="201">
        <f>SUM(F7:F10)</f>
        <v>0</v>
      </c>
      <c r="G11" s="201">
        <f>SUM(G7:G10)</f>
        <v>0</v>
      </c>
      <c r="H11" s="201">
        <f>SUM(H7:H10)</f>
        <v>0</v>
      </c>
      <c r="I11" s="202">
        <f>SUM(I7:I10)</f>
        <v>0</v>
      </c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</row>
    <row r="12" spans="1:256" x14ac:dyDescent="0.2">
      <c r="A12" s="119"/>
      <c r="B12" s="119"/>
      <c r="C12" s="119"/>
      <c r="D12" s="119"/>
      <c r="E12" s="119"/>
      <c r="F12" s="119"/>
      <c r="G12" s="119"/>
      <c r="H12" s="119"/>
      <c r="I12" s="119"/>
    </row>
    <row r="13" spans="1:256" ht="18" x14ac:dyDescent="0.25">
      <c r="A13" s="280"/>
      <c r="B13" s="280"/>
      <c r="C13" s="280"/>
      <c r="D13" s="280"/>
      <c r="E13" s="280"/>
      <c r="F13" s="280"/>
      <c r="G13" s="281"/>
      <c r="H13" s="280"/>
      <c r="I13" s="280"/>
      <c r="BA13" s="125"/>
      <c r="BB13" s="125"/>
      <c r="BC13" s="125"/>
      <c r="BD13" s="125"/>
      <c r="BE13" s="125"/>
    </row>
    <row r="14" spans="1:256" x14ac:dyDescent="0.2">
      <c r="A14" s="164"/>
      <c r="B14" s="164"/>
      <c r="C14" s="164"/>
      <c r="D14" s="164"/>
      <c r="E14" s="164"/>
      <c r="F14" s="164"/>
      <c r="G14" s="164"/>
      <c r="H14" s="164"/>
      <c r="I14" s="164"/>
    </row>
    <row r="15" spans="1:256" x14ac:dyDescent="0.2">
      <c r="A15" s="282"/>
      <c r="B15" s="282"/>
      <c r="C15" s="282"/>
      <c r="D15" s="164"/>
      <c r="E15" s="283"/>
      <c r="F15" s="283"/>
      <c r="G15" s="284"/>
      <c r="H15" s="285"/>
      <c r="I15" s="285"/>
    </row>
    <row r="16" spans="1:256" x14ac:dyDescent="0.2">
      <c r="A16" s="164"/>
      <c r="B16" s="164"/>
      <c r="C16" s="164"/>
      <c r="D16" s="164"/>
      <c r="E16" s="286"/>
      <c r="F16" s="287"/>
      <c r="G16" s="286"/>
      <c r="H16" s="288"/>
      <c r="I16" s="286"/>
      <c r="BA16" s="1">
        <v>8</v>
      </c>
    </row>
    <row r="17" spans="1:9" x14ac:dyDescent="0.2">
      <c r="A17" s="164"/>
      <c r="B17" s="282"/>
      <c r="C17" s="164"/>
      <c r="D17" s="289"/>
      <c r="E17" s="289"/>
      <c r="F17" s="289"/>
      <c r="G17" s="289"/>
      <c r="H17" s="316"/>
      <c r="I17" s="316"/>
    </row>
    <row r="19" spans="1:9" x14ac:dyDescent="0.2">
      <c r="B19" s="14"/>
      <c r="F19" s="203"/>
      <c r="G19" s="204"/>
      <c r="H19" s="204"/>
      <c r="I19" s="46"/>
    </row>
    <row r="20" spans="1:9" x14ac:dyDescent="0.2">
      <c r="F20" s="203"/>
      <c r="G20" s="204"/>
      <c r="H20" s="204"/>
      <c r="I20" s="46"/>
    </row>
    <row r="21" spans="1:9" x14ac:dyDescent="0.2">
      <c r="F21" s="203"/>
      <c r="G21" s="204"/>
      <c r="H21" s="204"/>
      <c r="I21" s="46"/>
    </row>
    <row r="22" spans="1:9" x14ac:dyDescent="0.2">
      <c r="F22" s="203"/>
      <c r="G22" s="204"/>
      <c r="H22" s="204"/>
      <c r="I22" s="46"/>
    </row>
    <row r="23" spans="1:9" x14ac:dyDescent="0.2">
      <c r="F23" s="203"/>
      <c r="G23" s="204"/>
      <c r="H23" s="204"/>
      <c r="I23" s="46"/>
    </row>
    <row r="24" spans="1:9" x14ac:dyDescent="0.2">
      <c r="F24" s="203"/>
      <c r="G24" s="204"/>
      <c r="H24" s="204"/>
      <c r="I24" s="46"/>
    </row>
    <row r="25" spans="1:9" x14ac:dyDescent="0.2">
      <c r="F25" s="203"/>
      <c r="G25" s="204"/>
      <c r="H25" s="204"/>
      <c r="I25" s="46"/>
    </row>
    <row r="26" spans="1:9" x14ac:dyDescent="0.2">
      <c r="F26" s="203"/>
      <c r="G26" s="204"/>
      <c r="H26" s="204"/>
      <c r="I26" s="46"/>
    </row>
    <row r="27" spans="1:9" x14ac:dyDescent="0.2">
      <c r="F27" s="203"/>
      <c r="G27" s="204"/>
      <c r="H27" s="204"/>
      <c r="I27" s="46"/>
    </row>
    <row r="28" spans="1:9" x14ac:dyDescent="0.2">
      <c r="F28" s="203"/>
      <c r="G28" s="204"/>
      <c r="H28" s="204"/>
      <c r="I28" s="46"/>
    </row>
    <row r="29" spans="1:9" x14ac:dyDescent="0.2">
      <c r="F29" s="203"/>
      <c r="G29" s="204"/>
      <c r="H29" s="204"/>
      <c r="I29" s="46"/>
    </row>
    <row r="30" spans="1:9" x14ac:dyDescent="0.2">
      <c r="F30" s="203"/>
      <c r="G30" s="204"/>
      <c r="H30" s="204"/>
      <c r="I30" s="46"/>
    </row>
    <row r="31" spans="1:9" x14ac:dyDescent="0.2">
      <c r="F31" s="203"/>
      <c r="G31" s="204"/>
      <c r="H31" s="204"/>
      <c r="I31" s="46"/>
    </row>
    <row r="32" spans="1:9" x14ac:dyDescent="0.2">
      <c r="F32" s="203"/>
      <c r="G32" s="204"/>
      <c r="H32" s="204"/>
      <c r="I32" s="46"/>
    </row>
    <row r="33" spans="6:9" x14ac:dyDescent="0.2">
      <c r="F33" s="203"/>
      <c r="G33" s="204"/>
      <c r="H33" s="204"/>
      <c r="I33" s="46"/>
    </row>
    <row r="34" spans="6:9" x14ac:dyDescent="0.2">
      <c r="F34" s="203"/>
      <c r="G34" s="204"/>
      <c r="H34" s="204"/>
      <c r="I34" s="46"/>
    </row>
    <row r="35" spans="6:9" x14ac:dyDescent="0.2">
      <c r="F35" s="203"/>
      <c r="G35" s="204"/>
      <c r="H35" s="204"/>
      <c r="I35" s="46"/>
    </row>
    <row r="36" spans="6:9" x14ac:dyDescent="0.2">
      <c r="F36" s="203"/>
      <c r="G36" s="204"/>
      <c r="H36" s="204"/>
      <c r="I36" s="46"/>
    </row>
    <row r="37" spans="6:9" x14ac:dyDescent="0.2">
      <c r="F37" s="203"/>
      <c r="G37" s="204"/>
      <c r="H37" s="204"/>
      <c r="I37" s="46"/>
    </row>
    <row r="38" spans="6:9" x14ac:dyDescent="0.2">
      <c r="F38" s="203"/>
      <c r="G38" s="204"/>
      <c r="H38" s="204"/>
      <c r="I38" s="46"/>
    </row>
    <row r="39" spans="6:9" x14ac:dyDescent="0.2">
      <c r="F39" s="203"/>
      <c r="G39" s="204"/>
      <c r="H39" s="204"/>
      <c r="I39" s="46"/>
    </row>
    <row r="40" spans="6:9" x14ac:dyDescent="0.2">
      <c r="F40" s="203"/>
      <c r="G40" s="204"/>
      <c r="H40" s="204"/>
      <c r="I40" s="46"/>
    </row>
    <row r="41" spans="6:9" x14ac:dyDescent="0.2">
      <c r="F41" s="203"/>
      <c r="G41" s="204"/>
      <c r="H41" s="204"/>
      <c r="I41" s="46"/>
    </row>
    <row r="42" spans="6:9" x14ac:dyDescent="0.2">
      <c r="F42" s="203"/>
      <c r="G42" s="204"/>
      <c r="H42" s="204"/>
      <c r="I42" s="46"/>
    </row>
    <row r="43" spans="6:9" x14ac:dyDescent="0.2">
      <c r="F43" s="203"/>
      <c r="G43" s="204"/>
      <c r="H43" s="204"/>
      <c r="I43" s="46"/>
    </row>
    <row r="44" spans="6:9" x14ac:dyDescent="0.2">
      <c r="F44" s="203"/>
      <c r="G44" s="204"/>
      <c r="H44" s="204"/>
      <c r="I44" s="46"/>
    </row>
    <row r="45" spans="6:9" x14ac:dyDescent="0.2">
      <c r="F45" s="203"/>
      <c r="G45" s="204"/>
      <c r="H45" s="204"/>
      <c r="I45" s="46"/>
    </row>
    <row r="46" spans="6:9" x14ac:dyDescent="0.2">
      <c r="F46" s="203"/>
      <c r="G46" s="204"/>
      <c r="H46" s="204"/>
      <c r="I46" s="46"/>
    </row>
    <row r="47" spans="6:9" x14ac:dyDescent="0.2">
      <c r="F47" s="203"/>
      <c r="G47" s="204"/>
      <c r="H47" s="204"/>
      <c r="I47" s="46"/>
    </row>
    <row r="48" spans="6:9" x14ac:dyDescent="0.2">
      <c r="F48" s="203"/>
      <c r="G48" s="204"/>
      <c r="H48" s="204"/>
      <c r="I48" s="46"/>
    </row>
    <row r="49" spans="6:9" x14ac:dyDescent="0.2">
      <c r="F49" s="203"/>
      <c r="G49" s="204"/>
      <c r="H49" s="204"/>
      <c r="I49" s="46"/>
    </row>
    <row r="50" spans="6:9" x14ac:dyDescent="0.2">
      <c r="F50" s="203"/>
      <c r="G50" s="204"/>
      <c r="H50" s="204"/>
      <c r="I50" s="46"/>
    </row>
    <row r="51" spans="6:9" x14ac:dyDescent="0.2">
      <c r="F51" s="203"/>
      <c r="G51" s="204"/>
      <c r="H51" s="204"/>
      <c r="I51" s="46"/>
    </row>
    <row r="52" spans="6:9" x14ac:dyDescent="0.2">
      <c r="F52" s="203"/>
      <c r="G52" s="204"/>
      <c r="H52" s="204"/>
      <c r="I52" s="46"/>
    </row>
    <row r="53" spans="6:9" x14ac:dyDescent="0.2">
      <c r="F53" s="203"/>
      <c r="G53" s="204"/>
      <c r="H53" s="204"/>
      <c r="I53" s="46"/>
    </row>
    <row r="54" spans="6:9" x14ac:dyDescent="0.2">
      <c r="F54" s="203"/>
      <c r="G54" s="204"/>
      <c r="H54" s="204"/>
      <c r="I54" s="46"/>
    </row>
    <row r="55" spans="6:9" x14ac:dyDescent="0.2">
      <c r="F55" s="203"/>
      <c r="G55" s="204"/>
      <c r="H55" s="204"/>
      <c r="I55" s="46"/>
    </row>
    <row r="56" spans="6:9" x14ac:dyDescent="0.2">
      <c r="F56" s="203"/>
      <c r="G56" s="204"/>
      <c r="H56" s="204"/>
      <c r="I56" s="46"/>
    </row>
    <row r="57" spans="6:9" x14ac:dyDescent="0.2">
      <c r="F57" s="203"/>
      <c r="G57" s="204"/>
      <c r="H57" s="204"/>
      <c r="I57" s="46"/>
    </row>
    <row r="58" spans="6:9" x14ac:dyDescent="0.2">
      <c r="F58" s="203"/>
      <c r="G58" s="204"/>
      <c r="H58" s="204"/>
      <c r="I58" s="46"/>
    </row>
    <row r="59" spans="6:9" x14ac:dyDescent="0.2">
      <c r="F59" s="203"/>
      <c r="G59" s="204"/>
      <c r="H59" s="204"/>
      <c r="I59" s="46"/>
    </row>
    <row r="60" spans="6:9" x14ac:dyDescent="0.2">
      <c r="F60" s="203"/>
      <c r="G60" s="204"/>
      <c r="H60" s="204"/>
      <c r="I60" s="46"/>
    </row>
    <row r="61" spans="6:9" x14ac:dyDescent="0.2">
      <c r="F61" s="203"/>
      <c r="G61" s="204"/>
      <c r="H61" s="204"/>
      <c r="I61" s="46"/>
    </row>
    <row r="62" spans="6:9" x14ac:dyDescent="0.2">
      <c r="F62" s="203"/>
      <c r="G62" s="204"/>
      <c r="H62" s="204"/>
      <c r="I62" s="46"/>
    </row>
    <row r="63" spans="6:9" x14ac:dyDescent="0.2">
      <c r="F63" s="203"/>
      <c r="G63" s="204"/>
      <c r="H63" s="204"/>
      <c r="I63" s="46"/>
    </row>
    <row r="64" spans="6:9" x14ac:dyDescent="0.2">
      <c r="F64" s="203"/>
      <c r="G64" s="204"/>
      <c r="H64" s="204"/>
      <c r="I64" s="46"/>
    </row>
    <row r="65" spans="6:9" x14ac:dyDescent="0.2">
      <c r="F65" s="203"/>
      <c r="G65" s="204"/>
      <c r="H65" s="204"/>
      <c r="I65" s="46"/>
    </row>
    <row r="66" spans="6:9" x14ac:dyDescent="0.2">
      <c r="F66" s="203"/>
      <c r="G66" s="204"/>
      <c r="H66" s="204"/>
      <c r="I66" s="46"/>
    </row>
    <row r="67" spans="6:9" x14ac:dyDescent="0.2">
      <c r="F67" s="203"/>
      <c r="G67" s="204"/>
      <c r="H67" s="204"/>
      <c r="I67" s="46"/>
    </row>
    <row r="68" spans="6:9" x14ac:dyDescent="0.2">
      <c r="F68" s="203"/>
      <c r="G68" s="204"/>
      <c r="H68" s="204"/>
      <c r="I68" s="46"/>
    </row>
  </sheetData>
  <mergeCells count="4">
    <mergeCell ref="A1:B1"/>
    <mergeCell ref="A2:B2"/>
    <mergeCell ref="G2:I2"/>
    <mergeCell ref="H17:I1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52379-1A3F-4469-A2C7-20998796FC1D}">
  <sheetPr codeName="List2"/>
  <dimension ref="A1:CB199"/>
  <sheetViews>
    <sheetView showGridLines="0" showZeros="0" topLeftCell="A103" zoomScaleNormal="100" zoomScaleSheetLayoutView="100" workbookViewId="0">
      <selection activeCell="F125" sqref="F125"/>
    </sheetView>
  </sheetViews>
  <sheetFormatPr defaultRowHeight="12.75" x14ac:dyDescent="0.2"/>
  <cols>
    <col min="1" max="1" width="4.42578125" style="205" customWidth="1"/>
    <col min="2" max="2" width="11.5703125" style="205" customWidth="1"/>
    <col min="3" max="3" width="40.42578125" style="205" customWidth="1"/>
    <col min="4" max="4" width="5.5703125" style="205" customWidth="1"/>
    <col min="5" max="5" width="8.5703125" style="215" customWidth="1"/>
    <col min="6" max="6" width="9.85546875" style="205" customWidth="1"/>
    <col min="7" max="7" width="13" style="205" customWidth="1"/>
    <col min="8" max="8" width="11.7109375" style="205" hidden="1" customWidth="1"/>
    <col min="9" max="9" width="11.5703125" style="205" hidden="1" customWidth="1"/>
    <col min="10" max="10" width="11" style="205" hidden="1" customWidth="1"/>
    <col min="11" max="11" width="10.42578125" style="205" hidden="1" customWidth="1"/>
    <col min="12" max="12" width="75.42578125" style="205" customWidth="1"/>
    <col min="13" max="13" width="45.28515625" style="205" customWidth="1"/>
    <col min="14" max="256" width="9.140625" style="205"/>
    <col min="257" max="257" width="4.42578125" style="205" customWidth="1"/>
    <col min="258" max="258" width="11.5703125" style="205" customWidth="1"/>
    <col min="259" max="259" width="40.42578125" style="205" customWidth="1"/>
    <col min="260" max="260" width="5.5703125" style="205" customWidth="1"/>
    <col min="261" max="261" width="8.5703125" style="205" customWidth="1"/>
    <col min="262" max="262" width="9.85546875" style="205" customWidth="1"/>
    <col min="263" max="263" width="13.85546875" style="205" customWidth="1"/>
    <col min="264" max="264" width="11.7109375" style="205" customWidth="1"/>
    <col min="265" max="265" width="11.5703125" style="205" customWidth="1"/>
    <col min="266" max="266" width="11" style="205" customWidth="1"/>
    <col min="267" max="267" width="10.42578125" style="205" customWidth="1"/>
    <col min="268" max="268" width="75.42578125" style="205" customWidth="1"/>
    <col min="269" max="269" width="45.28515625" style="205" customWidth="1"/>
    <col min="270" max="512" width="9.140625" style="205"/>
    <col min="513" max="513" width="4.42578125" style="205" customWidth="1"/>
    <col min="514" max="514" width="11.5703125" style="205" customWidth="1"/>
    <col min="515" max="515" width="40.42578125" style="205" customWidth="1"/>
    <col min="516" max="516" width="5.5703125" style="205" customWidth="1"/>
    <col min="517" max="517" width="8.5703125" style="205" customWidth="1"/>
    <col min="518" max="518" width="9.85546875" style="205" customWidth="1"/>
    <col min="519" max="519" width="13.85546875" style="205" customWidth="1"/>
    <col min="520" max="520" width="11.7109375" style="205" customWidth="1"/>
    <col min="521" max="521" width="11.5703125" style="205" customWidth="1"/>
    <col min="522" max="522" width="11" style="205" customWidth="1"/>
    <col min="523" max="523" width="10.42578125" style="205" customWidth="1"/>
    <col min="524" max="524" width="75.42578125" style="205" customWidth="1"/>
    <col min="525" max="525" width="45.28515625" style="205" customWidth="1"/>
    <col min="526" max="768" width="9.140625" style="205"/>
    <col min="769" max="769" width="4.42578125" style="205" customWidth="1"/>
    <col min="770" max="770" width="11.5703125" style="205" customWidth="1"/>
    <col min="771" max="771" width="40.42578125" style="205" customWidth="1"/>
    <col min="772" max="772" width="5.5703125" style="205" customWidth="1"/>
    <col min="773" max="773" width="8.5703125" style="205" customWidth="1"/>
    <col min="774" max="774" width="9.85546875" style="205" customWidth="1"/>
    <col min="775" max="775" width="13.85546875" style="205" customWidth="1"/>
    <col min="776" max="776" width="11.7109375" style="205" customWidth="1"/>
    <col min="777" max="777" width="11.5703125" style="205" customWidth="1"/>
    <col min="778" max="778" width="11" style="205" customWidth="1"/>
    <col min="779" max="779" width="10.42578125" style="205" customWidth="1"/>
    <col min="780" max="780" width="75.42578125" style="205" customWidth="1"/>
    <col min="781" max="781" width="45.28515625" style="205" customWidth="1"/>
    <col min="782" max="1024" width="9.140625" style="205"/>
    <col min="1025" max="1025" width="4.42578125" style="205" customWidth="1"/>
    <col min="1026" max="1026" width="11.5703125" style="205" customWidth="1"/>
    <col min="1027" max="1027" width="40.42578125" style="205" customWidth="1"/>
    <col min="1028" max="1028" width="5.5703125" style="205" customWidth="1"/>
    <col min="1029" max="1029" width="8.5703125" style="205" customWidth="1"/>
    <col min="1030" max="1030" width="9.85546875" style="205" customWidth="1"/>
    <col min="1031" max="1031" width="13.85546875" style="205" customWidth="1"/>
    <col min="1032" max="1032" width="11.7109375" style="205" customWidth="1"/>
    <col min="1033" max="1033" width="11.5703125" style="205" customWidth="1"/>
    <col min="1034" max="1034" width="11" style="205" customWidth="1"/>
    <col min="1035" max="1035" width="10.42578125" style="205" customWidth="1"/>
    <col min="1036" max="1036" width="75.42578125" style="205" customWidth="1"/>
    <col min="1037" max="1037" width="45.28515625" style="205" customWidth="1"/>
    <col min="1038" max="1280" width="9.140625" style="205"/>
    <col min="1281" max="1281" width="4.42578125" style="205" customWidth="1"/>
    <col min="1282" max="1282" width="11.5703125" style="205" customWidth="1"/>
    <col min="1283" max="1283" width="40.42578125" style="205" customWidth="1"/>
    <col min="1284" max="1284" width="5.5703125" style="205" customWidth="1"/>
    <col min="1285" max="1285" width="8.5703125" style="205" customWidth="1"/>
    <col min="1286" max="1286" width="9.85546875" style="205" customWidth="1"/>
    <col min="1287" max="1287" width="13.85546875" style="205" customWidth="1"/>
    <col min="1288" max="1288" width="11.7109375" style="205" customWidth="1"/>
    <col min="1289" max="1289" width="11.5703125" style="205" customWidth="1"/>
    <col min="1290" max="1290" width="11" style="205" customWidth="1"/>
    <col min="1291" max="1291" width="10.42578125" style="205" customWidth="1"/>
    <col min="1292" max="1292" width="75.42578125" style="205" customWidth="1"/>
    <col min="1293" max="1293" width="45.28515625" style="205" customWidth="1"/>
    <col min="1294" max="1536" width="9.140625" style="205"/>
    <col min="1537" max="1537" width="4.42578125" style="205" customWidth="1"/>
    <col min="1538" max="1538" width="11.5703125" style="205" customWidth="1"/>
    <col min="1539" max="1539" width="40.42578125" style="205" customWidth="1"/>
    <col min="1540" max="1540" width="5.5703125" style="205" customWidth="1"/>
    <col min="1541" max="1541" width="8.5703125" style="205" customWidth="1"/>
    <col min="1542" max="1542" width="9.85546875" style="205" customWidth="1"/>
    <col min="1543" max="1543" width="13.85546875" style="205" customWidth="1"/>
    <col min="1544" max="1544" width="11.7109375" style="205" customWidth="1"/>
    <col min="1545" max="1545" width="11.5703125" style="205" customWidth="1"/>
    <col min="1546" max="1546" width="11" style="205" customWidth="1"/>
    <col min="1547" max="1547" width="10.42578125" style="205" customWidth="1"/>
    <col min="1548" max="1548" width="75.42578125" style="205" customWidth="1"/>
    <col min="1549" max="1549" width="45.28515625" style="205" customWidth="1"/>
    <col min="1550" max="1792" width="9.140625" style="205"/>
    <col min="1793" max="1793" width="4.42578125" style="205" customWidth="1"/>
    <col min="1794" max="1794" width="11.5703125" style="205" customWidth="1"/>
    <col min="1795" max="1795" width="40.42578125" style="205" customWidth="1"/>
    <col min="1796" max="1796" width="5.5703125" style="205" customWidth="1"/>
    <col min="1797" max="1797" width="8.5703125" style="205" customWidth="1"/>
    <col min="1798" max="1798" width="9.85546875" style="205" customWidth="1"/>
    <col min="1799" max="1799" width="13.85546875" style="205" customWidth="1"/>
    <col min="1800" max="1800" width="11.7109375" style="205" customWidth="1"/>
    <col min="1801" max="1801" width="11.5703125" style="205" customWidth="1"/>
    <col min="1802" max="1802" width="11" style="205" customWidth="1"/>
    <col min="1803" max="1803" width="10.42578125" style="205" customWidth="1"/>
    <col min="1804" max="1804" width="75.42578125" style="205" customWidth="1"/>
    <col min="1805" max="1805" width="45.28515625" style="205" customWidth="1"/>
    <col min="1806" max="2048" width="9.140625" style="205"/>
    <col min="2049" max="2049" width="4.42578125" style="205" customWidth="1"/>
    <col min="2050" max="2050" width="11.5703125" style="205" customWidth="1"/>
    <col min="2051" max="2051" width="40.42578125" style="205" customWidth="1"/>
    <col min="2052" max="2052" width="5.5703125" style="205" customWidth="1"/>
    <col min="2053" max="2053" width="8.5703125" style="205" customWidth="1"/>
    <col min="2054" max="2054" width="9.85546875" style="205" customWidth="1"/>
    <col min="2055" max="2055" width="13.85546875" style="205" customWidth="1"/>
    <col min="2056" max="2056" width="11.7109375" style="205" customWidth="1"/>
    <col min="2057" max="2057" width="11.5703125" style="205" customWidth="1"/>
    <col min="2058" max="2058" width="11" style="205" customWidth="1"/>
    <col min="2059" max="2059" width="10.42578125" style="205" customWidth="1"/>
    <col min="2060" max="2060" width="75.42578125" style="205" customWidth="1"/>
    <col min="2061" max="2061" width="45.28515625" style="205" customWidth="1"/>
    <col min="2062" max="2304" width="9.140625" style="205"/>
    <col min="2305" max="2305" width="4.42578125" style="205" customWidth="1"/>
    <col min="2306" max="2306" width="11.5703125" style="205" customWidth="1"/>
    <col min="2307" max="2307" width="40.42578125" style="205" customWidth="1"/>
    <col min="2308" max="2308" width="5.5703125" style="205" customWidth="1"/>
    <col min="2309" max="2309" width="8.5703125" style="205" customWidth="1"/>
    <col min="2310" max="2310" width="9.85546875" style="205" customWidth="1"/>
    <col min="2311" max="2311" width="13.85546875" style="205" customWidth="1"/>
    <col min="2312" max="2312" width="11.7109375" style="205" customWidth="1"/>
    <col min="2313" max="2313" width="11.5703125" style="205" customWidth="1"/>
    <col min="2314" max="2314" width="11" style="205" customWidth="1"/>
    <col min="2315" max="2315" width="10.42578125" style="205" customWidth="1"/>
    <col min="2316" max="2316" width="75.42578125" style="205" customWidth="1"/>
    <col min="2317" max="2317" width="45.28515625" style="205" customWidth="1"/>
    <col min="2318" max="2560" width="9.140625" style="205"/>
    <col min="2561" max="2561" width="4.42578125" style="205" customWidth="1"/>
    <col min="2562" max="2562" width="11.5703125" style="205" customWidth="1"/>
    <col min="2563" max="2563" width="40.42578125" style="205" customWidth="1"/>
    <col min="2564" max="2564" width="5.5703125" style="205" customWidth="1"/>
    <col min="2565" max="2565" width="8.5703125" style="205" customWidth="1"/>
    <col min="2566" max="2566" width="9.85546875" style="205" customWidth="1"/>
    <col min="2567" max="2567" width="13.85546875" style="205" customWidth="1"/>
    <col min="2568" max="2568" width="11.7109375" style="205" customWidth="1"/>
    <col min="2569" max="2569" width="11.5703125" style="205" customWidth="1"/>
    <col min="2570" max="2570" width="11" style="205" customWidth="1"/>
    <col min="2571" max="2571" width="10.42578125" style="205" customWidth="1"/>
    <col min="2572" max="2572" width="75.42578125" style="205" customWidth="1"/>
    <col min="2573" max="2573" width="45.28515625" style="205" customWidth="1"/>
    <col min="2574" max="2816" width="9.140625" style="205"/>
    <col min="2817" max="2817" width="4.42578125" style="205" customWidth="1"/>
    <col min="2818" max="2818" width="11.5703125" style="205" customWidth="1"/>
    <col min="2819" max="2819" width="40.42578125" style="205" customWidth="1"/>
    <col min="2820" max="2820" width="5.5703125" style="205" customWidth="1"/>
    <col min="2821" max="2821" width="8.5703125" style="205" customWidth="1"/>
    <col min="2822" max="2822" width="9.85546875" style="205" customWidth="1"/>
    <col min="2823" max="2823" width="13.85546875" style="205" customWidth="1"/>
    <col min="2824" max="2824" width="11.7109375" style="205" customWidth="1"/>
    <col min="2825" max="2825" width="11.5703125" style="205" customWidth="1"/>
    <col min="2826" max="2826" width="11" style="205" customWidth="1"/>
    <col min="2827" max="2827" width="10.42578125" style="205" customWidth="1"/>
    <col min="2828" max="2828" width="75.42578125" style="205" customWidth="1"/>
    <col min="2829" max="2829" width="45.28515625" style="205" customWidth="1"/>
    <col min="2830" max="3072" width="9.140625" style="205"/>
    <col min="3073" max="3073" width="4.42578125" style="205" customWidth="1"/>
    <col min="3074" max="3074" width="11.5703125" style="205" customWidth="1"/>
    <col min="3075" max="3075" width="40.42578125" style="205" customWidth="1"/>
    <col min="3076" max="3076" width="5.5703125" style="205" customWidth="1"/>
    <col min="3077" max="3077" width="8.5703125" style="205" customWidth="1"/>
    <col min="3078" max="3078" width="9.85546875" style="205" customWidth="1"/>
    <col min="3079" max="3079" width="13.85546875" style="205" customWidth="1"/>
    <col min="3080" max="3080" width="11.7109375" style="205" customWidth="1"/>
    <col min="3081" max="3081" width="11.5703125" style="205" customWidth="1"/>
    <col min="3082" max="3082" width="11" style="205" customWidth="1"/>
    <col min="3083" max="3083" width="10.42578125" style="205" customWidth="1"/>
    <col min="3084" max="3084" width="75.42578125" style="205" customWidth="1"/>
    <col min="3085" max="3085" width="45.28515625" style="205" customWidth="1"/>
    <col min="3086" max="3328" width="9.140625" style="205"/>
    <col min="3329" max="3329" width="4.42578125" style="205" customWidth="1"/>
    <col min="3330" max="3330" width="11.5703125" style="205" customWidth="1"/>
    <col min="3331" max="3331" width="40.42578125" style="205" customWidth="1"/>
    <col min="3332" max="3332" width="5.5703125" style="205" customWidth="1"/>
    <col min="3333" max="3333" width="8.5703125" style="205" customWidth="1"/>
    <col min="3334" max="3334" width="9.85546875" style="205" customWidth="1"/>
    <col min="3335" max="3335" width="13.85546875" style="205" customWidth="1"/>
    <col min="3336" max="3336" width="11.7109375" style="205" customWidth="1"/>
    <col min="3337" max="3337" width="11.5703125" style="205" customWidth="1"/>
    <col min="3338" max="3338" width="11" style="205" customWidth="1"/>
    <col min="3339" max="3339" width="10.42578125" style="205" customWidth="1"/>
    <col min="3340" max="3340" width="75.42578125" style="205" customWidth="1"/>
    <col min="3341" max="3341" width="45.28515625" style="205" customWidth="1"/>
    <col min="3342" max="3584" width="9.140625" style="205"/>
    <col min="3585" max="3585" width="4.42578125" style="205" customWidth="1"/>
    <col min="3586" max="3586" width="11.5703125" style="205" customWidth="1"/>
    <col min="3587" max="3587" width="40.42578125" style="205" customWidth="1"/>
    <col min="3588" max="3588" width="5.5703125" style="205" customWidth="1"/>
    <col min="3589" max="3589" width="8.5703125" style="205" customWidth="1"/>
    <col min="3590" max="3590" width="9.85546875" style="205" customWidth="1"/>
    <col min="3591" max="3591" width="13.85546875" style="205" customWidth="1"/>
    <col min="3592" max="3592" width="11.7109375" style="205" customWidth="1"/>
    <col min="3593" max="3593" width="11.5703125" style="205" customWidth="1"/>
    <col min="3594" max="3594" width="11" style="205" customWidth="1"/>
    <col min="3595" max="3595" width="10.42578125" style="205" customWidth="1"/>
    <col min="3596" max="3596" width="75.42578125" style="205" customWidth="1"/>
    <col min="3597" max="3597" width="45.28515625" style="205" customWidth="1"/>
    <col min="3598" max="3840" width="9.140625" style="205"/>
    <col min="3841" max="3841" width="4.42578125" style="205" customWidth="1"/>
    <col min="3842" max="3842" width="11.5703125" style="205" customWidth="1"/>
    <col min="3843" max="3843" width="40.42578125" style="205" customWidth="1"/>
    <col min="3844" max="3844" width="5.5703125" style="205" customWidth="1"/>
    <col min="3845" max="3845" width="8.5703125" style="205" customWidth="1"/>
    <col min="3846" max="3846" width="9.85546875" style="205" customWidth="1"/>
    <col min="3847" max="3847" width="13.85546875" style="205" customWidth="1"/>
    <col min="3848" max="3848" width="11.7109375" style="205" customWidth="1"/>
    <col min="3849" max="3849" width="11.5703125" style="205" customWidth="1"/>
    <col min="3850" max="3850" width="11" style="205" customWidth="1"/>
    <col min="3851" max="3851" width="10.42578125" style="205" customWidth="1"/>
    <col min="3852" max="3852" width="75.42578125" style="205" customWidth="1"/>
    <col min="3853" max="3853" width="45.28515625" style="205" customWidth="1"/>
    <col min="3854" max="4096" width="9.140625" style="205"/>
    <col min="4097" max="4097" width="4.42578125" style="205" customWidth="1"/>
    <col min="4098" max="4098" width="11.5703125" style="205" customWidth="1"/>
    <col min="4099" max="4099" width="40.42578125" style="205" customWidth="1"/>
    <col min="4100" max="4100" width="5.5703125" style="205" customWidth="1"/>
    <col min="4101" max="4101" width="8.5703125" style="205" customWidth="1"/>
    <col min="4102" max="4102" width="9.85546875" style="205" customWidth="1"/>
    <col min="4103" max="4103" width="13.85546875" style="205" customWidth="1"/>
    <col min="4104" max="4104" width="11.7109375" style="205" customWidth="1"/>
    <col min="4105" max="4105" width="11.5703125" style="205" customWidth="1"/>
    <col min="4106" max="4106" width="11" style="205" customWidth="1"/>
    <col min="4107" max="4107" width="10.42578125" style="205" customWidth="1"/>
    <col min="4108" max="4108" width="75.42578125" style="205" customWidth="1"/>
    <col min="4109" max="4109" width="45.28515625" style="205" customWidth="1"/>
    <col min="4110" max="4352" width="9.140625" style="205"/>
    <col min="4353" max="4353" width="4.42578125" style="205" customWidth="1"/>
    <col min="4354" max="4354" width="11.5703125" style="205" customWidth="1"/>
    <col min="4355" max="4355" width="40.42578125" style="205" customWidth="1"/>
    <col min="4356" max="4356" width="5.5703125" style="205" customWidth="1"/>
    <col min="4357" max="4357" width="8.5703125" style="205" customWidth="1"/>
    <col min="4358" max="4358" width="9.85546875" style="205" customWidth="1"/>
    <col min="4359" max="4359" width="13.85546875" style="205" customWidth="1"/>
    <col min="4360" max="4360" width="11.7109375" style="205" customWidth="1"/>
    <col min="4361" max="4361" width="11.5703125" style="205" customWidth="1"/>
    <col min="4362" max="4362" width="11" style="205" customWidth="1"/>
    <col min="4363" max="4363" width="10.42578125" style="205" customWidth="1"/>
    <col min="4364" max="4364" width="75.42578125" style="205" customWidth="1"/>
    <col min="4365" max="4365" width="45.28515625" style="205" customWidth="1"/>
    <col min="4366" max="4608" width="9.140625" style="205"/>
    <col min="4609" max="4609" width="4.42578125" style="205" customWidth="1"/>
    <col min="4610" max="4610" width="11.5703125" style="205" customWidth="1"/>
    <col min="4611" max="4611" width="40.42578125" style="205" customWidth="1"/>
    <col min="4612" max="4612" width="5.5703125" style="205" customWidth="1"/>
    <col min="4613" max="4613" width="8.5703125" style="205" customWidth="1"/>
    <col min="4614" max="4614" width="9.85546875" style="205" customWidth="1"/>
    <col min="4615" max="4615" width="13.85546875" style="205" customWidth="1"/>
    <col min="4616" max="4616" width="11.7109375" style="205" customWidth="1"/>
    <col min="4617" max="4617" width="11.5703125" style="205" customWidth="1"/>
    <col min="4618" max="4618" width="11" style="205" customWidth="1"/>
    <col min="4619" max="4619" width="10.42578125" style="205" customWidth="1"/>
    <col min="4620" max="4620" width="75.42578125" style="205" customWidth="1"/>
    <col min="4621" max="4621" width="45.28515625" style="205" customWidth="1"/>
    <col min="4622" max="4864" width="9.140625" style="205"/>
    <col min="4865" max="4865" width="4.42578125" style="205" customWidth="1"/>
    <col min="4866" max="4866" width="11.5703125" style="205" customWidth="1"/>
    <col min="4867" max="4867" width="40.42578125" style="205" customWidth="1"/>
    <col min="4868" max="4868" width="5.5703125" style="205" customWidth="1"/>
    <col min="4869" max="4869" width="8.5703125" style="205" customWidth="1"/>
    <col min="4870" max="4870" width="9.85546875" style="205" customWidth="1"/>
    <col min="4871" max="4871" width="13.85546875" style="205" customWidth="1"/>
    <col min="4872" max="4872" width="11.7109375" style="205" customWidth="1"/>
    <col min="4873" max="4873" width="11.5703125" style="205" customWidth="1"/>
    <col min="4874" max="4874" width="11" style="205" customWidth="1"/>
    <col min="4875" max="4875" width="10.42578125" style="205" customWidth="1"/>
    <col min="4876" max="4876" width="75.42578125" style="205" customWidth="1"/>
    <col min="4877" max="4877" width="45.28515625" style="205" customWidth="1"/>
    <col min="4878" max="5120" width="9.140625" style="205"/>
    <col min="5121" max="5121" width="4.42578125" style="205" customWidth="1"/>
    <col min="5122" max="5122" width="11.5703125" style="205" customWidth="1"/>
    <col min="5123" max="5123" width="40.42578125" style="205" customWidth="1"/>
    <col min="5124" max="5124" width="5.5703125" style="205" customWidth="1"/>
    <col min="5125" max="5125" width="8.5703125" style="205" customWidth="1"/>
    <col min="5126" max="5126" width="9.85546875" style="205" customWidth="1"/>
    <col min="5127" max="5127" width="13.85546875" style="205" customWidth="1"/>
    <col min="5128" max="5128" width="11.7109375" style="205" customWidth="1"/>
    <col min="5129" max="5129" width="11.5703125" style="205" customWidth="1"/>
    <col min="5130" max="5130" width="11" style="205" customWidth="1"/>
    <col min="5131" max="5131" width="10.42578125" style="205" customWidth="1"/>
    <col min="5132" max="5132" width="75.42578125" style="205" customWidth="1"/>
    <col min="5133" max="5133" width="45.28515625" style="205" customWidth="1"/>
    <col min="5134" max="5376" width="9.140625" style="205"/>
    <col min="5377" max="5377" width="4.42578125" style="205" customWidth="1"/>
    <col min="5378" max="5378" width="11.5703125" style="205" customWidth="1"/>
    <col min="5379" max="5379" width="40.42578125" style="205" customWidth="1"/>
    <col min="5380" max="5380" width="5.5703125" style="205" customWidth="1"/>
    <col min="5381" max="5381" width="8.5703125" style="205" customWidth="1"/>
    <col min="5382" max="5382" width="9.85546875" style="205" customWidth="1"/>
    <col min="5383" max="5383" width="13.85546875" style="205" customWidth="1"/>
    <col min="5384" max="5384" width="11.7109375" style="205" customWidth="1"/>
    <col min="5385" max="5385" width="11.5703125" style="205" customWidth="1"/>
    <col min="5386" max="5386" width="11" style="205" customWidth="1"/>
    <col min="5387" max="5387" width="10.42578125" style="205" customWidth="1"/>
    <col min="5388" max="5388" width="75.42578125" style="205" customWidth="1"/>
    <col min="5389" max="5389" width="45.28515625" style="205" customWidth="1"/>
    <col min="5390" max="5632" width="9.140625" style="205"/>
    <col min="5633" max="5633" width="4.42578125" style="205" customWidth="1"/>
    <col min="5634" max="5634" width="11.5703125" style="205" customWidth="1"/>
    <col min="5635" max="5635" width="40.42578125" style="205" customWidth="1"/>
    <col min="5636" max="5636" width="5.5703125" style="205" customWidth="1"/>
    <col min="5637" max="5637" width="8.5703125" style="205" customWidth="1"/>
    <col min="5638" max="5638" width="9.85546875" style="205" customWidth="1"/>
    <col min="5639" max="5639" width="13.85546875" style="205" customWidth="1"/>
    <col min="5640" max="5640" width="11.7109375" style="205" customWidth="1"/>
    <col min="5641" max="5641" width="11.5703125" style="205" customWidth="1"/>
    <col min="5642" max="5642" width="11" style="205" customWidth="1"/>
    <col min="5643" max="5643" width="10.42578125" style="205" customWidth="1"/>
    <col min="5644" max="5644" width="75.42578125" style="205" customWidth="1"/>
    <col min="5645" max="5645" width="45.28515625" style="205" customWidth="1"/>
    <col min="5646" max="5888" width="9.140625" style="205"/>
    <col min="5889" max="5889" width="4.42578125" style="205" customWidth="1"/>
    <col min="5890" max="5890" width="11.5703125" style="205" customWidth="1"/>
    <col min="5891" max="5891" width="40.42578125" style="205" customWidth="1"/>
    <col min="5892" max="5892" width="5.5703125" style="205" customWidth="1"/>
    <col min="5893" max="5893" width="8.5703125" style="205" customWidth="1"/>
    <col min="5894" max="5894" width="9.85546875" style="205" customWidth="1"/>
    <col min="5895" max="5895" width="13.85546875" style="205" customWidth="1"/>
    <col min="5896" max="5896" width="11.7109375" style="205" customWidth="1"/>
    <col min="5897" max="5897" width="11.5703125" style="205" customWidth="1"/>
    <col min="5898" max="5898" width="11" style="205" customWidth="1"/>
    <col min="5899" max="5899" width="10.42578125" style="205" customWidth="1"/>
    <col min="5900" max="5900" width="75.42578125" style="205" customWidth="1"/>
    <col min="5901" max="5901" width="45.28515625" style="205" customWidth="1"/>
    <col min="5902" max="6144" width="9.140625" style="205"/>
    <col min="6145" max="6145" width="4.42578125" style="205" customWidth="1"/>
    <col min="6146" max="6146" width="11.5703125" style="205" customWidth="1"/>
    <col min="6147" max="6147" width="40.42578125" style="205" customWidth="1"/>
    <col min="6148" max="6148" width="5.5703125" style="205" customWidth="1"/>
    <col min="6149" max="6149" width="8.5703125" style="205" customWidth="1"/>
    <col min="6150" max="6150" width="9.85546875" style="205" customWidth="1"/>
    <col min="6151" max="6151" width="13.85546875" style="205" customWidth="1"/>
    <col min="6152" max="6152" width="11.7109375" style="205" customWidth="1"/>
    <col min="6153" max="6153" width="11.5703125" style="205" customWidth="1"/>
    <col min="6154" max="6154" width="11" style="205" customWidth="1"/>
    <col min="6155" max="6155" width="10.42578125" style="205" customWidth="1"/>
    <col min="6156" max="6156" width="75.42578125" style="205" customWidth="1"/>
    <col min="6157" max="6157" width="45.28515625" style="205" customWidth="1"/>
    <col min="6158" max="6400" width="9.140625" style="205"/>
    <col min="6401" max="6401" width="4.42578125" style="205" customWidth="1"/>
    <col min="6402" max="6402" width="11.5703125" style="205" customWidth="1"/>
    <col min="6403" max="6403" width="40.42578125" style="205" customWidth="1"/>
    <col min="6404" max="6404" width="5.5703125" style="205" customWidth="1"/>
    <col min="6405" max="6405" width="8.5703125" style="205" customWidth="1"/>
    <col min="6406" max="6406" width="9.85546875" style="205" customWidth="1"/>
    <col min="6407" max="6407" width="13.85546875" style="205" customWidth="1"/>
    <col min="6408" max="6408" width="11.7109375" style="205" customWidth="1"/>
    <col min="6409" max="6409" width="11.5703125" style="205" customWidth="1"/>
    <col min="6410" max="6410" width="11" style="205" customWidth="1"/>
    <col min="6411" max="6411" width="10.42578125" style="205" customWidth="1"/>
    <col min="6412" max="6412" width="75.42578125" style="205" customWidth="1"/>
    <col min="6413" max="6413" width="45.28515625" style="205" customWidth="1"/>
    <col min="6414" max="6656" width="9.140625" style="205"/>
    <col min="6657" max="6657" width="4.42578125" style="205" customWidth="1"/>
    <col min="6658" max="6658" width="11.5703125" style="205" customWidth="1"/>
    <col min="6659" max="6659" width="40.42578125" style="205" customWidth="1"/>
    <col min="6660" max="6660" width="5.5703125" style="205" customWidth="1"/>
    <col min="6661" max="6661" width="8.5703125" style="205" customWidth="1"/>
    <col min="6662" max="6662" width="9.85546875" style="205" customWidth="1"/>
    <col min="6663" max="6663" width="13.85546875" style="205" customWidth="1"/>
    <col min="6664" max="6664" width="11.7109375" style="205" customWidth="1"/>
    <col min="6665" max="6665" width="11.5703125" style="205" customWidth="1"/>
    <col min="6666" max="6666" width="11" style="205" customWidth="1"/>
    <col min="6667" max="6667" width="10.42578125" style="205" customWidth="1"/>
    <col min="6668" max="6668" width="75.42578125" style="205" customWidth="1"/>
    <col min="6669" max="6669" width="45.28515625" style="205" customWidth="1"/>
    <col min="6670" max="6912" width="9.140625" style="205"/>
    <col min="6913" max="6913" width="4.42578125" style="205" customWidth="1"/>
    <col min="6914" max="6914" width="11.5703125" style="205" customWidth="1"/>
    <col min="6915" max="6915" width="40.42578125" style="205" customWidth="1"/>
    <col min="6916" max="6916" width="5.5703125" style="205" customWidth="1"/>
    <col min="6917" max="6917" width="8.5703125" style="205" customWidth="1"/>
    <col min="6918" max="6918" width="9.85546875" style="205" customWidth="1"/>
    <col min="6919" max="6919" width="13.85546875" style="205" customWidth="1"/>
    <col min="6920" max="6920" width="11.7109375" style="205" customWidth="1"/>
    <col min="6921" max="6921" width="11.5703125" style="205" customWidth="1"/>
    <col min="6922" max="6922" width="11" style="205" customWidth="1"/>
    <col min="6923" max="6923" width="10.42578125" style="205" customWidth="1"/>
    <col min="6924" max="6924" width="75.42578125" style="205" customWidth="1"/>
    <col min="6925" max="6925" width="45.28515625" style="205" customWidth="1"/>
    <col min="6926" max="7168" width="9.140625" style="205"/>
    <col min="7169" max="7169" width="4.42578125" style="205" customWidth="1"/>
    <col min="7170" max="7170" width="11.5703125" style="205" customWidth="1"/>
    <col min="7171" max="7171" width="40.42578125" style="205" customWidth="1"/>
    <col min="7172" max="7172" width="5.5703125" style="205" customWidth="1"/>
    <col min="7173" max="7173" width="8.5703125" style="205" customWidth="1"/>
    <col min="7174" max="7174" width="9.85546875" style="205" customWidth="1"/>
    <col min="7175" max="7175" width="13.85546875" style="205" customWidth="1"/>
    <col min="7176" max="7176" width="11.7109375" style="205" customWidth="1"/>
    <col min="7177" max="7177" width="11.5703125" style="205" customWidth="1"/>
    <col min="7178" max="7178" width="11" style="205" customWidth="1"/>
    <col min="7179" max="7179" width="10.42578125" style="205" customWidth="1"/>
    <col min="7180" max="7180" width="75.42578125" style="205" customWidth="1"/>
    <col min="7181" max="7181" width="45.28515625" style="205" customWidth="1"/>
    <col min="7182" max="7424" width="9.140625" style="205"/>
    <col min="7425" max="7425" width="4.42578125" style="205" customWidth="1"/>
    <col min="7426" max="7426" width="11.5703125" style="205" customWidth="1"/>
    <col min="7427" max="7427" width="40.42578125" style="205" customWidth="1"/>
    <col min="7428" max="7428" width="5.5703125" style="205" customWidth="1"/>
    <col min="7429" max="7429" width="8.5703125" style="205" customWidth="1"/>
    <col min="7430" max="7430" width="9.85546875" style="205" customWidth="1"/>
    <col min="7431" max="7431" width="13.85546875" style="205" customWidth="1"/>
    <col min="7432" max="7432" width="11.7109375" style="205" customWidth="1"/>
    <col min="7433" max="7433" width="11.5703125" style="205" customWidth="1"/>
    <col min="7434" max="7434" width="11" style="205" customWidth="1"/>
    <col min="7435" max="7435" width="10.42578125" style="205" customWidth="1"/>
    <col min="7436" max="7436" width="75.42578125" style="205" customWidth="1"/>
    <col min="7437" max="7437" width="45.28515625" style="205" customWidth="1"/>
    <col min="7438" max="7680" width="9.140625" style="205"/>
    <col min="7681" max="7681" width="4.42578125" style="205" customWidth="1"/>
    <col min="7682" max="7682" width="11.5703125" style="205" customWidth="1"/>
    <col min="7683" max="7683" width="40.42578125" style="205" customWidth="1"/>
    <col min="7684" max="7684" width="5.5703125" style="205" customWidth="1"/>
    <col min="7685" max="7685" width="8.5703125" style="205" customWidth="1"/>
    <col min="7686" max="7686" width="9.85546875" style="205" customWidth="1"/>
    <col min="7687" max="7687" width="13.85546875" style="205" customWidth="1"/>
    <col min="7688" max="7688" width="11.7109375" style="205" customWidth="1"/>
    <col min="7689" max="7689" width="11.5703125" style="205" customWidth="1"/>
    <col min="7690" max="7690" width="11" style="205" customWidth="1"/>
    <col min="7691" max="7691" width="10.42578125" style="205" customWidth="1"/>
    <col min="7692" max="7692" width="75.42578125" style="205" customWidth="1"/>
    <col min="7693" max="7693" width="45.28515625" style="205" customWidth="1"/>
    <col min="7694" max="7936" width="9.140625" style="205"/>
    <col min="7937" max="7937" width="4.42578125" style="205" customWidth="1"/>
    <col min="7938" max="7938" width="11.5703125" style="205" customWidth="1"/>
    <col min="7939" max="7939" width="40.42578125" style="205" customWidth="1"/>
    <col min="7940" max="7940" width="5.5703125" style="205" customWidth="1"/>
    <col min="7941" max="7941" width="8.5703125" style="205" customWidth="1"/>
    <col min="7942" max="7942" width="9.85546875" style="205" customWidth="1"/>
    <col min="7943" max="7943" width="13.85546875" style="205" customWidth="1"/>
    <col min="7944" max="7944" width="11.7109375" style="205" customWidth="1"/>
    <col min="7945" max="7945" width="11.5703125" style="205" customWidth="1"/>
    <col min="7946" max="7946" width="11" style="205" customWidth="1"/>
    <col min="7947" max="7947" width="10.42578125" style="205" customWidth="1"/>
    <col min="7948" max="7948" width="75.42578125" style="205" customWidth="1"/>
    <col min="7949" max="7949" width="45.28515625" style="205" customWidth="1"/>
    <col min="7950" max="8192" width="9.140625" style="205"/>
    <col min="8193" max="8193" width="4.42578125" style="205" customWidth="1"/>
    <col min="8194" max="8194" width="11.5703125" style="205" customWidth="1"/>
    <col min="8195" max="8195" width="40.42578125" style="205" customWidth="1"/>
    <col min="8196" max="8196" width="5.5703125" style="205" customWidth="1"/>
    <col min="8197" max="8197" width="8.5703125" style="205" customWidth="1"/>
    <col min="8198" max="8198" width="9.85546875" style="205" customWidth="1"/>
    <col min="8199" max="8199" width="13.85546875" style="205" customWidth="1"/>
    <col min="8200" max="8200" width="11.7109375" style="205" customWidth="1"/>
    <col min="8201" max="8201" width="11.5703125" style="205" customWidth="1"/>
    <col min="8202" max="8202" width="11" style="205" customWidth="1"/>
    <col min="8203" max="8203" width="10.42578125" style="205" customWidth="1"/>
    <col min="8204" max="8204" width="75.42578125" style="205" customWidth="1"/>
    <col min="8205" max="8205" width="45.28515625" style="205" customWidth="1"/>
    <col min="8206" max="8448" width="9.140625" style="205"/>
    <col min="8449" max="8449" width="4.42578125" style="205" customWidth="1"/>
    <col min="8450" max="8450" width="11.5703125" style="205" customWidth="1"/>
    <col min="8451" max="8451" width="40.42578125" style="205" customWidth="1"/>
    <col min="8452" max="8452" width="5.5703125" style="205" customWidth="1"/>
    <col min="8453" max="8453" width="8.5703125" style="205" customWidth="1"/>
    <col min="8454" max="8454" width="9.85546875" style="205" customWidth="1"/>
    <col min="8455" max="8455" width="13.85546875" style="205" customWidth="1"/>
    <col min="8456" max="8456" width="11.7109375" style="205" customWidth="1"/>
    <col min="8457" max="8457" width="11.5703125" style="205" customWidth="1"/>
    <col min="8458" max="8458" width="11" style="205" customWidth="1"/>
    <col min="8459" max="8459" width="10.42578125" style="205" customWidth="1"/>
    <col min="8460" max="8460" width="75.42578125" style="205" customWidth="1"/>
    <col min="8461" max="8461" width="45.28515625" style="205" customWidth="1"/>
    <col min="8462" max="8704" width="9.140625" style="205"/>
    <col min="8705" max="8705" width="4.42578125" style="205" customWidth="1"/>
    <col min="8706" max="8706" width="11.5703125" style="205" customWidth="1"/>
    <col min="8707" max="8707" width="40.42578125" style="205" customWidth="1"/>
    <col min="8708" max="8708" width="5.5703125" style="205" customWidth="1"/>
    <col min="8709" max="8709" width="8.5703125" style="205" customWidth="1"/>
    <col min="8710" max="8710" width="9.85546875" style="205" customWidth="1"/>
    <col min="8711" max="8711" width="13.85546875" style="205" customWidth="1"/>
    <col min="8712" max="8712" width="11.7109375" style="205" customWidth="1"/>
    <col min="8713" max="8713" width="11.5703125" style="205" customWidth="1"/>
    <col min="8714" max="8714" width="11" style="205" customWidth="1"/>
    <col min="8715" max="8715" width="10.42578125" style="205" customWidth="1"/>
    <col min="8716" max="8716" width="75.42578125" style="205" customWidth="1"/>
    <col min="8717" max="8717" width="45.28515625" style="205" customWidth="1"/>
    <col min="8718" max="8960" width="9.140625" style="205"/>
    <col min="8961" max="8961" width="4.42578125" style="205" customWidth="1"/>
    <col min="8962" max="8962" width="11.5703125" style="205" customWidth="1"/>
    <col min="8963" max="8963" width="40.42578125" style="205" customWidth="1"/>
    <col min="8964" max="8964" width="5.5703125" style="205" customWidth="1"/>
    <col min="8965" max="8965" width="8.5703125" style="205" customWidth="1"/>
    <col min="8966" max="8966" width="9.85546875" style="205" customWidth="1"/>
    <col min="8967" max="8967" width="13.85546875" style="205" customWidth="1"/>
    <col min="8968" max="8968" width="11.7109375" style="205" customWidth="1"/>
    <col min="8969" max="8969" width="11.5703125" style="205" customWidth="1"/>
    <col min="8970" max="8970" width="11" style="205" customWidth="1"/>
    <col min="8971" max="8971" width="10.42578125" style="205" customWidth="1"/>
    <col min="8972" max="8972" width="75.42578125" style="205" customWidth="1"/>
    <col min="8973" max="8973" width="45.28515625" style="205" customWidth="1"/>
    <col min="8974" max="9216" width="9.140625" style="205"/>
    <col min="9217" max="9217" width="4.42578125" style="205" customWidth="1"/>
    <col min="9218" max="9218" width="11.5703125" style="205" customWidth="1"/>
    <col min="9219" max="9219" width="40.42578125" style="205" customWidth="1"/>
    <col min="9220" max="9220" width="5.5703125" style="205" customWidth="1"/>
    <col min="9221" max="9221" width="8.5703125" style="205" customWidth="1"/>
    <col min="9222" max="9222" width="9.85546875" style="205" customWidth="1"/>
    <col min="9223" max="9223" width="13.85546875" style="205" customWidth="1"/>
    <col min="9224" max="9224" width="11.7109375" style="205" customWidth="1"/>
    <col min="9225" max="9225" width="11.5703125" style="205" customWidth="1"/>
    <col min="9226" max="9226" width="11" style="205" customWidth="1"/>
    <col min="9227" max="9227" width="10.42578125" style="205" customWidth="1"/>
    <col min="9228" max="9228" width="75.42578125" style="205" customWidth="1"/>
    <col min="9229" max="9229" width="45.28515625" style="205" customWidth="1"/>
    <col min="9230" max="9472" width="9.140625" style="205"/>
    <col min="9473" max="9473" width="4.42578125" style="205" customWidth="1"/>
    <col min="9474" max="9474" width="11.5703125" style="205" customWidth="1"/>
    <col min="9475" max="9475" width="40.42578125" style="205" customWidth="1"/>
    <col min="9476" max="9476" width="5.5703125" style="205" customWidth="1"/>
    <col min="9477" max="9477" width="8.5703125" style="205" customWidth="1"/>
    <col min="9478" max="9478" width="9.85546875" style="205" customWidth="1"/>
    <col min="9479" max="9479" width="13.85546875" style="205" customWidth="1"/>
    <col min="9480" max="9480" width="11.7109375" style="205" customWidth="1"/>
    <col min="9481" max="9481" width="11.5703125" style="205" customWidth="1"/>
    <col min="9482" max="9482" width="11" style="205" customWidth="1"/>
    <col min="9483" max="9483" width="10.42578125" style="205" customWidth="1"/>
    <col min="9484" max="9484" width="75.42578125" style="205" customWidth="1"/>
    <col min="9485" max="9485" width="45.28515625" style="205" customWidth="1"/>
    <col min="9486" max="9728" width="9.140625" style="205"/>
    <col min="9729" max="9729" width="4.42578125" style="205" customWidth="1"/>
    <col min="9730" max="9730" width="11.5703125" style="205" customWidth="1"/>
    <col min="9731" max="9731" width="40.42578125" style="205" customWidth="1"/>
    <col min="9732" max="9732" width="5.5703125" style="205" customWidth="1"/>
    <col min="9733" max="9733" width="8.5703125" style="205" customWidth="1"/>
    <col min="9734" max="9734" width="9.85546875" style="205" customWidth="1"/>
    <col min="9735" max="9735" width="13.85546875" style="205" customWidth="1"/>
    <col min="9736" max="9736" width="11.7109375" style="205" customWidth="1"/>
    <col min="9737" max="9737" width="11.5703125" style="205" customWidth="1"/>
    <col min="9738" max="9738" width="11" style="205" customWidth="1"/>
    <col min="9739" max="9739" width="10.42578125" style="205" customWidth="1"/>
    <col min="9740" max="9740" width="75.42578125" style="205" customWidth="1"/>
    <col min="9741" max="9741" width="45.28515625" style="205" customWidth="1"/>
    <col min="9742" max="9984" width="9.140625" style="205"/>
    <col min="9985" max="9985" width="4.42578125" style="205" customWidth="1"/>
    <col min="9986" max="9986" width="11.5703125" style="205" customWidth="1"/>
    <col min="9987" max="9987" width="40.42578125" style="205" customWidth="1"/>
    <col min="9988" max="9988" width="5.5703125" style="205" customWidth="1"/>
    <col min="9989" max="9989" width="8.5703125" style="205" customWidth="1"/>
    <col min="9990" max="9990" width="9.85546875" style="205" customWidth="1"/>
    <col min="9991" max="9991" width="13.85546875" style="205" customWidth="1"/>
    <col min="9992" max="9992" width="11.7109375" style="205" customWidth="1"/>
    <col min="9993" max="9993" width="11.5703125" style="205" customWidth="1"/>
    <col min="9994" max="9994" width="11" style="205" customWidth="1"/>
    <col min="9995" max="9995" width="10.42578125" style="205" customWidth="1"/>
    <col min="9996" max="9996" width="75.42578125" style="205" customWidth="1"/>
    <col min="9997" max="9997" width="45.28515625" style="205" customWidth="1"/>
    <col min="9998" max="10240" width="9.140625" style="205"/>
    <col min="10241" max="10241" width="4.42578125" style="205" customWidth="1"/>
    <col min="10242" max="10242" width="11.5703125" style="205" customWidth="1"/>
    <col min="10243" max="10243" width="40.42578125" style="205" customWidth="1"/>
    <col min="10244" max="10244" width="5.5703125" style="205" customWidth="1"/>
    <col min="10245" max="10245" width="8.5703125" style="205" customWidth="1"/>
    <col min="10246" max="10246" width="9.85546875" style="205" customWidth="1"/>
    <col min="10247" max="10247" width="13.85546875" style="205" customWidth="1"/>
    <col min="10248" max="10248" width="11.7109375" style="205" customWidth="1"/>
    <col min="10249" max="10249" width="11.5703125" style="205" customWidth="1"/>
    <col min="10250" max="10250" width="11" style="205" customWidth="1"/>
    <col min="10251" max="10251" width="10.42578125" style="205" customWidth="1"/>
    <col min="10252" max="10252" width="75.42578125" style="205" customWidth="1"/>
    <col min="10253" max="10253" width="45.28515625" style="205" customWidth="1"/>
    <col min="10254" max="10496" width="9.140625" style="205"/>
    <col min="10497" max="10497" width="4.42578125" style="205" customWidth="1"/>
    <col min="10498" max="10498" width="11.5703125" style="205" customWidth="1"/>
    <col min="10499" max="10499" width="40.42578125" style="205" customWidth="1"/>
    <col min="10500" max="10500" width="5.5703125" style="205" customWidth="1"/>
    <col min="10501" max="10501" width="8.5703125" style="205" customWidth="1"/>
    <col min="10502" max="10502" width="9.85546875" style="205" customWidth="1"/>
    <col min="10503" max="10503" width="13.85546875" style="205" customWidth="1"/>
    <col min="10504" max="10504" width="11.7109375" style="205" customWidth="1"/>
    <col min="10505" max="10505" width="11.5703125" style="205" customWidth="1"/>
    <col min="10506" max="10506" width="11" style="205" customWidth="1"/>
    <col min="10507" max="10507" width="10.42578125" style="205" customWidth="1"/>
    <col min="10508" max="10508" width="75.42578125" style="205" customWidth="1"/>
    <col min="10509" max="10509" width="45.28515625" style="205" customWidth="1"/>
    <col min="10510" max="10752" width="9.140625" style="205"/>
    <col min="10753" max="10753" width="4.42578125" style="205" customWidth="1"/>
    <col min="10754" max="10754" width="11.5703125" style="205" customWidth="1"/>
    <col min="10755" max="10755" width="40.42578125" style="205" customWidth="1"/>
    <col min="10756" max="10756" width="5.5703125" style="205" customWidth="1"/>
    <col min="10757" max="10757" width="8.5703125" style="205" customWidth="1"/>
    <col min="10758" max="10758" width="9.85546875" style="205" customWidth="1"/>
    <col min="10759" max="10759" width="13.85546875" style="205" customWidth="1"/>
    <col min="10760" max="10760" width="11.7109375" style="205" customWidth="1"/>
    <col min="10761" max="10761" width="11.5703125" style="205" customWidth="1"/>
    <col min="10762" max="10762" width="11" style="205" customWidth="1"/>
    <col min="10763" max="10763" width="10.42578125" style="205" customWidth="1"/>
    <col min="10764" max="10764" width="75.42578125" style="205" customWidth="1"/>
    <col min="10765" max="10765" width="45.28515625" style="205" customWidth="1"/>
    <col min="10766" max="11008" width="9.140625" style="205"/>
    <col min="11009" max="11009" width="4.42578125" style="205" customWidth="1"/>
    <col min="11010" max="11010" width="11.5703125" style="205" customWidth="1"/>
    <col min="11011" max="11011" width="40.42578125" style="205" customWidth="1"/>
    <col min="11012" max="11012" width="5.5703125" style="205" customWidth="1"/>
    <col min="11013" max="11013" width="8.5703125" style="205" customWidth="1"/>
    <col min="11014" max="11014" width="9.85546875" style="205" customWidth="1"/>
    <col min="11015" max="11015" width="13.85546875" style="205" customWidth="1"/>
    <col min="11016" max="11016" width="11.7109375" style="205" customWidth="1"/>
    <col min="11017" max="11017" width="11.5703125" style="205" customWidth="1"/>
    <col min="11018" max="11018" width="11" style="205" customWidth="1"/>
    <col min="11019" max="11019" width="10.42578125" style="205" customWidth="1"/>
    <col min="11020" max="11020" width="75.42578125" style="205" customWidth="1"/>
    <col min="11021" max="11021" width="45.28515625" style="205" customWidth="1"/>
    <col min="11022" max="11264" width="9.140625" style="205"/>
    <col min="11265" max="11265" width="4.42578125" style="205" customWidth="1"/>
    <col min="11266" max="11266" width="11.5703125" style="205" customWidth="1"/>
    <col min="11267" max="11267" width="40.42578125" style="205" customWidth="1"/>
    <col min="11268" max="11268" width="5.5703125" style="205" customWidth="1"/>
    <col min="11269" max="11269" width="8.5703125" style="205" customWidth="1"/>
    <col min="11270" max="11270" width="9.85546875" style="205" customWidth="1"/>
    <col min="11271" max="11271" width="13.85546875" style="205" customWidth="1"/>
    <col min="11272" max="11272" width="11.7109375" style="205" customWidth="1"/>
    <col min="11273" max="11273" width="11.5703125" style="205" customWidth="1"/>
    <col min="11274" max="11274" width="11" style="205" customWidth="1"/>
    <col min="11275" max="11275" width="10.42578125" style="205" customWidth="1"/>
    <col min="11276" max="11276" width="75.42578125" style="205" customWidth="1"/>
    <col min="11277" max="11277" width="45.28515625" style="205" customWidth="1"/>
    <col min="11278" max="11520" width="9.140625" style="205"/>
    <col min="11521" max="11521" width="4.42578125" style="205" customWidth="1"/>
    <col min="11522" max="11522" width="11.5703125" style="205" customWidth="1"/>
    <col min="11523" max="11523" width="40.42578125" style="205" customWidth="1"/>
    <col min="11524" max="11524" width="5.5703125" style="205" customWidth="1"/>
    <col min="11525" max="11525" width="8.5703125" style="205" customWidth="1"/>
    <col min="11526" max="11526" width="9.85546875" style="205" customWidth="1"/>
    <col min="11527" max="11527" width="13.85546875" style="205" customWidth="1"/>
    <col min="11528" max="11528" width="11.7109375" style="205" customWidth="1"/>
    <col min="11529" max="11529" width="11.5703125" style="205" customWidth="1"/>
    <col min="11530" max="11530" width="11" style="205" customWidth="1"/>
    <col min="11531" max="11531" width="10.42578125" style="205" customWidth="1"/>
    <col min="11532" max="11532" width="75.42578125" style="205" customWidth="1"/>
    <col min="11533" max="11533" width="45.28515625" style="205" customWidth="1"/>
    <col min="11534" max="11776" width="9.140625" style="205"/>
    <col min="11777" max="11777" width="4.42578125" style="205" customWidth="1"/>
    <col min="11778" max="11778" width="11.5703125" style="205" customWidth="1"/>
    <col min="11779" max="11779" width="40.42578125" style="205" customWidth="1"/>
    <col min="11780" max="11780" width="5.5703125" style="205" customWidth="1"/>
    <col min="11781" max="11781" width="8.5703125" style="205" customWidth="1"/>
    <col min="11782" max="11782" width="9.85546875" style="205" customWidth="1"/>
    <col min="11783" max="11783" width="13.85546875" style="205" customWidth="1"/>
    <col min="11784" max="11784" width="11.7109375" style="205" customWidth="1"/>
    <col min="11785" max="11785" width="11.5703125" style="205" customWidth="1"/>
    <col min="11786" max="11786" width="11" style="205" customWidth="1"/>
    <col min="11787" max="11787" width="10.42578125" style="205" customWidth="1"/>
    <col min="11788" max="11788" width="75.42578125" style="205" customWidth="1"/>
    <col min="11789" max="11789" width="45.28515625" style="205" customWidth="1"/>
    <col min="11790" max="12032" width="9.140625" style="205"/>
    <col min="12033" max="12033" width="4.42578125" style="205" customWidth="1"/>
    <col min="12034" max="12034" width="11.5703125" style="205" customWidth="1"/>
    <col min="12035" max="12035" width="40.42578125" style="205" customWidth="1"/>
    <col min="12036" max="12036" width="5.5703125" style="205" customWidth="1"/>
    <col min="12037" max="12037" width="8.5703125" style="205" customWidth="1"/>
    <col min="12038" max="12038" width="9.85546875" style="205" customWidth="1"/>
    <col min="12039" max="12039" width="13.85546875" style="205" customWidth="1"/>
    <col min="12040" max="12040" width="11.7109375" style="205" customWidth="1"/>
    <col min="12041" max="12041" width="11.5703125" style="205" customWidth="1"/>
    <col min="12042" max="12042" width="11" style="205" customWidth="1"/>
    <col min="12043" max="12043" width="10.42578125" style="205" customWidth="1"/>
    <col min="12044" max="12044" width="75.42578125" style="205" customWidth="1"/>
    <col min="12045" max="12045" width="45.28515625" style="205" customWidth="1"/>
    <col min="12046" max="12288" width="9.140625" style="205"/>
    <col min="12289" max="12289" width="4.42578125" style="205" customWidth="1"/>
    <col min="12290" max="12290" width="11.5703125" style="205" customWidth="1"/>
    <col min="12291" max="12291" width="40.42578125" style="205" customWidth="1"/>
    <col min="12292" max="12292" width="5.5703125" style="205" customWidth="1"/>
    <col min="12293" max="12293" width="8.5703125" style="205" customWidth="1"/>
    <col min="12294" max="12294" width="9.85546875" style="205" customWidth="1"/>
    <col min="12295" max="12295" width="13.85546875" style="205" customWidth="1"/>
    <col min="12296" max="12296" width="11.7109375" style="205" customWidth="1"/>
    <col min="12297" max="12297" width="11.5703125" style="205" customWidth="1"/>
    <col min="12298" max="12298" width="11" style="205" customWidth="1"/>
    <col min="12299" max="12299" width="10.42578125" style="205" customWidth="1"/>
    <col min="12300" max="12300" width="75.42578125" style="205" customWidth="1"/>
    <col min="12301" max="12301" width="45.28515625" style="205" customWidth="1"/>
    <col min="12302" max="12544" width="9.140625" style="205"/>
    <col min="12545" max="12545" width="4.42578125" style="205" customWidth="1"/>
    <col min="12546" max="12546" width="11.5703125" style="205" customWidth="1"/>
    <col min="12547" max="12547" width="40.42578125" style="205" customWidth="1"/>
    <col min="12548" max="12548" width="5.5703125" style="205" customWidth="1"/>
    <col min="12549" max="12549" width="8.5703125" style="205" customWidth="1"/>
    <col min="12550" max="12550" width="9.85546875" style="205" customWidth="1"/>
    <col min="12551" max="12551" width="13.85546875" style="205" customWidth="1"/>
    <col min="12552" max="12552" width="11.7109375" style="205" customWidth="1"/>
    <col min="12553" max="12553" width="11.5703125" style="205" customWidth="1"/>
    <col min="12554" max="12554" width="11" style="205" customWidth="1"/>
    <col min="12555" max="12555" width="10.42578125" style="205" customWidth="1"/>
    <col min="12556" max="12556" width="75.42578125" style="205" customWidth="1"/>
    <col min="12557" max="12557" width="45.28515625" style="205" customWidth="1"/>
    <col min="12558" max="12800" width="9.140625" style="205"/>
    <col min="12801" max="12801" width="4.42578125" style="205" customWidth="1"/>
    <col min="12802" max="12802" width="11.5703125" style="205" customWidth="1"/>
    <col min="12803" max="12803" width="40.42578125" style="205" customWidth="1"/>
    <col min="12804" max="12804" width="5.5703125" style="205" customWidth="1"/>
    <col min="12805" max="12805" width="8.5703125" style="205" customWidth="1"/>
    <col min="12806" max="12806" width="9.85546875" style="205" customWidth="1"/>
    <col min="12807" max="12807" width="13.85546875" style="205" customWidth="1"/>
    <col min="12808" max="12808" width="11.7109375" style="205" customWidth="1"/>
    <col min="12809" max="12809" width="11.5703125" style="205" customWidth="1"/>
    <col min="12810" max="12810" width="11" style="205" customWidth="1"/>
    <col min="12811" max="12811" width="10.42578125" style="205" customWidth="1"/>
    <col min="12812" max="12812" width="75.42578125" style="205" customWidth="1"/>
    <col min="12813" max="12813" width="45.28515625" style="205" customWidth="1"/>
    <col min="12814" max="13056" width="9.140625" style="205"/>
    <col min="13057" max="13057" width="4.42578125" style="205" customWidth="1"/>
    <col min="13058" max="13058" width="11.5703125" style="205" customWidth="1"/>
    <col min="13059" max="13059" width="40.42578125" style="205" customWidth="1"/>
    <col min="13060" max="13060" width="5.5703125" style="205" customWidth="1"/>
    <col min="13061" max="13061" width="8.5703125" style="205" customWidth="1"/>
    <col min="13062" max="13062" width="9.85546875" style="205" customWidth="1"/>
    <col min="13063" max="13063" width="13.85546875" style="205" customWidth="1"/>
    <col min="13064" max="13064" width="11.7109375" style="205" customWidth="1"/>
    <col min="13065" max="13065" width="11.5703125" style="205" customWidth="1"/>
    <col min="13066" max="13066" width="11" style="205" customWidth="1"/>
    <col min="13067" max="13067" width="10.42578125" style="205" customWidth="1"/>
    <col min="13068" max="13068" width="75.42578125" style="205" customWidth="1"/>
    <col min="13069" max="13069" width="45.28515625" style="205" customWidth="1"/>
    <col min="13070" max="13312" width="9.140625" style="205"/>
    <col min="13313" max="13313" width="4.42578125" style="205" customWidth="1"/>
    <col min="13314" max="13314" width="11.5703125" style="205" customWidth="1"/>
    <col min="13315" max="13315" width="40.42578125" style="205" customWidth="1"/>
    <col min="13316" max="13316" width="5.5703125" style="205" customWidth="1"/>
    <col min="13317" max="13317" width="8.5703125" style="205" customWidth="1"/>
    <col min="13318" max="13318" width="9.85546875" style="205" customWidth="1"/>
    <col min="13319" max="13319" width="13.85546875" style="205" customWidth="1"/>
    <col min="13320" max="13320" width="11.7109375" style="205" customWidth="1"/>
    <col min="13321" max="13321" width="11.5703125" style="205" customWidth="1"/>
    <col min="13322" max="13322" width="11" style="205" customWidth="1"/>
    <col min="13323" max="13323" width="10.42578125" style="205" customWidth="1"/>
    <col min="13324" max="13324" width="75.42578125" style="205" customWidth="1"/>
    <col min="13325" max="13325" width="45.28515625" style="205" customWidth="1"/>
    <col min="13326" max="13568" width="9.140625" style="205"/>
    <col min="13569" max="13569" width="4.42578125" style="205" customWidth="1"/>
    <col min="13570" max="13570" width="11.5703125" style="205" customWidth="1"/>
    <col min="13571" max="13571" width="40.42578125" style="205" customWidth="1"/>
    <col min="13572" max="13572" width="5.5703125" style="205" customWidth="1"/>
    <col min="13573" max="13573" width="8.5703125" style="205" customWidth="1"/>
    <col min="13574" max="13574" width="9.85546875" style="205" customWidth="1"/>
    <col min="13575" max="13575" width="13.85546875" style="205" customWidth="1"/>
    <col min="13576" max="13576" width="11.7109375" style="205" customWidth="1"/>
    <col min="13577" max="13577" width="11.5703125" style="205" customWidth="1"/>
    <col min="13578" max="13578" width="11" style="205" customWidth="1"/>
    <col min="13579" max="13579" width="10.42578125" style="205" customWidth="1"/>
    <col min="13580" max="13580" width="75.42578125" style="205" customWidth="1"/>
    <col min="13581" max="13581" width="45.28515625" style="205" customWidth="1"/>
    <col min="13582" max="13824" width="9.140625" style="205"/>
    <col min="13825" max="13825" width="4.42578125" style="205" customWidth="1"/>
    <col min="13826" max="13826" width="11.5703125" style="205" customWidth="1"/>
    <col min="13827" max="13827" width="40.42578125" style="205" customWidth="1"/>
    <col min="13828" max="13828" width="5.5703125" style="205" customWidth="1"/>
    <col min="13829" max="13829" width="8.5703125" style="205" customWidth="1"/>
    <col min="13830" max="13830" width="9.85546875" style="205" customWidth="1"/>
    <col min="13831" max="13831" width="13.85546875" style="205" customWidth="1"/>
    <col min="13832" max="13832" width="11.7109375" style="205" customWidth="1"/>
    <col min="13833" max="13833" width="11.5703125" style="205" customWidth="1"/>
    <col min="13834" max="13834" width="11" style="205" customWidth="1"/>
    <col min="13835" max="13835" width="10.42578125" style="205" customWidth="1"/>
    <col min="13836" max="13836" width="75.42578125" style="205" customWidth="1"/>
    <col min="13837" max="13837" width="45.28515625" style="205" customWidth="1"/>
    <col min="13838" max="14080" width="9.140625" style="205"/>
    <col min="14081" max="14081" width="4.42578125" style="205" customWidth="1"/>
    <col min="14082" max="14082" width="11.5703125" style="205" customWidth="1"/>
    <col min="14083" max="14083" width="40.42578125" style="205" customWidth="1"/>
    <col min="14084" max="14084" width="5.5703125" style="205" customWidth="1"/>
    <col min="14085" max="14085" width="8.5703125" style="205" customWidth="1"/>
    <col min="14086" max="14086" width="9.85546875" style="205" customWidth="1"/>
    <col min="14087" max="14087" width="13.85546875" style="205" customWidth="1"/>
    <col min="14088" max="14088" width="11.7109375" style="205" customWidth="1"/>
    <col min="14089" max="14089" width="11.5703125" style="205" customWidth="1"/>
    <col min="14090" max="14090" width="11" style="205" customWidth="1"/>
    <col min="14091" max="14091" width="10.42578125" style="205" customWidth="1"/>
    <col min="14092" max="14092" width="75.42578125" style="205" customWidth="1"/>
    <col min="14093" max="14093" width="45.28515625" style="205" customWidth="1"/>
    <col min="14094" max="14336" width="9.140625" style="205"/>
    <col min="14337" max="14337" width="4.42578125" style="205" customWidth="1"/>
    <col min="14338" max="14338" width="11.5703125" style="205" customWidth="1"/>
    <col min="14339" max="14339" width="40.42578125" style="205" customWidth="1"/>
    <col min="14340" max="14340" width="5.5703125" style="205" customWidth="1"/>
    <col min="14341" max="14341" width="8.5703125" style="205" customWidth="1"/>
    <col min="14342" max="14342" width="9.85546875" style="205" customWidth="1"/>
    <col min="14343" max="14343" width="13.85546875" style="205" customWidth="1"/>
    <col min="14344" max="14344" width="11.7109375" style="205" customWidth="1"/>
    <col min="14345" max="14345" width="11.5703125" style="205" customWidth="1"/>
    <col min="14346" max="14346" width="11" style="205" customWidth="1"/>
    <col min="14347" max="14347" width="10.42578125" style="205" customWidth="1"/>
    <col min="14348" max="14348" width="75.42578125" style="205" customWidth="1"/>
    <col min="14349" max="14349" width="45.28515625" style="205" customWidth="1"/>
    <col min="14350" max="14592" width="9.140625" style="205"/>
    <col min="14593" max="14593" width="4.42578125" style="205" customWidth="1"/>
    <col min="14594" max="14594" width="11.5703125" style="205" customWidth="1"/>
    <col min="14595" max="14595" width="40.42578125" style="205" customWidth="1"/>
    <col min="14596" max="14596" width="5.5703125" style="205" customWidth="1"/>
    <col min="14597" max="14597" width="8.5703125" style="205" customWidth="1"/>
    <col min="14598" max="14598" width="9.85546875" style="205" customWidth="1"/>
    <col min="14599" max="14599" width="13.85546875" style="205" customWidth="1"/>
    <col min="14600" max="14600" width="11.7109375" style="205" customWidth="1"/>
    <col min="14601" max="14601" width="11.5703125" style="205" customWidth="1"/>
    <col min="14602" max="14602" width="11" style="205" customWidth="1"/>
    <col min="14603" max="14603" width="10.42578125" style="205" customWidth="1"/>
    <col min="14604" max="14604" width="75.42578125" style="205" customWidth="1"/>
    <col min="14605" max="14605" width="45.28515625" style="205" customWidth="1"/>
    <col min="14606" max="14848" width="9.140625" style="205"/>
    <col min="14849" max="14849" width="4.42578125" style="205" customWidth="1"/>
    <col min="14850" max="14850" width="11.5703125" style="205" customWidth="1"/>
    <col min="14851" max="14851" width="40.42578125" style="205" customWidth="1"/>
    <col min="14852" max="14852" width="5.5703125" style="205" customWidth="1"/>
    <col min="14853" max="14853" width="8.5703125" style="205" customWidth="1"/>
    <col min="14854" max="14854" width="9.85546875" style="205" customWidth="1"/>
    <col min="14855" max="14855" width="13.85546875" style="205" customWidth="1"/>
    <col min="14856" max="14856" width="11.7109375" style="205" customWidth="1"/>
    <col min="14857" max="14857" width="11.5703125" style="205" customWidth="1"/>
    <col min="14858" max="14858" width="11" style="205" customWidth="1"/>
    <col min="14859" max="14859" width="10.42578125" style="205" customWidth="1"/>
    <col min="14860" max="14860" width="75.42578125" style="205" customWidth="1"/>
    <col min="14861" max="14861" width="45.28515625" style="205" customWidth="1"/>
    <col min="14862" max="15104" width="9.140625" style="205"/>
    <col min="15105" max="15105" width="4.42578125" style="205" customWidth="1"/>
    <col min="15106" max="15106" width="11.5703125" style="205" customWidth="1"/>
    <col min="15107" max="15107" width="40.42578125" style="205" customWidth="1"/>
    <col min="15108" max="15108" width="5.5703125" style="205" customWidth="1"/>
    <col min="15109" max="15109" width="8.5703125" style="205" customWidth="1"/>
    <col min="15110" max="15110" width="9.85546875" style="205" customWidth="1"/>
    <col min="15111" max="15111" width="13.85546875" style="205" customWidth="1"/>
    <col min="15112" max="15112" width="11.7109375" style="205" customWidth="1"/>
    <col min="15113" max="15113" width="11.5703125" style="205" customWidth="1"/>
    <col min="15114" max="15114" width="11" style="205" customWidth="1"/>
    <col min="15115" max="15115" width="10.42578125" style="205" customWidth="1"/>
    <col min="15116" max="15116" width="75.42578125" style="205" customWidth="1"/>
    <col min="15117" max="15117" width="45.28515625" style="205" customWidth="1"/>
    <col min="15118" max="15360" width="9.140625" style="205"/>
    <col min="15361" max="15361" width="4.42578125" style="205" customWidth="1"/>
    <col min="15362" max="15362" width="11.5703125" style="205" customWidth="1"/>
    <col min="15363" max="15363" width="40.42578125" style="205" customWidth="1"/>
    <col min="15364" max="15364" width="5.5703125" style="205" customWidth="1"/>
    <col min="15365" max="15365" width="8.5703125" style="205" customWidth="1"/>
    <col min="15366" max="15366" width="9.85546875" style="205" customWidth="1"/>
    <col min="15367" max="15367" width="13.85546875" style="205" customWidth="1"/>
    <col min="15368" max="15368" width="11.7109375" style="205" customWidth="1"/>
    <col min="15369" max="15369" width="11.5703125" style="205" customWidth="1"/>
    <col min="15370" max="15370" width="11" style="205" customWidth="1"/>
    <col min="15371" max="15371" width="10.42578125" style="205" customWidth="1"/>
    <col min="15372" max="15372" width="75.42578125" style="205" customWidth="1"/>
    <col min="15373" max="15373" width="45.28515625" style="205" customWidth="1"/>
    <col min="15374" max="15616" width="9.140625" style="205"/>
    <col min="15617" max="15617" width="4.42578125" style="205" customWidth="1"/>
    <col min="15618" max="15618" width="11.5703125" style="205" customWidth="1"/>
    <col min="15619" max="15619" width="40.42578125" style="205" customWidth="1"/>
    <col min="15620" max="15620" width="5.5703125" style="205" customWidth="1"/>
    <col min="15621" max="15621" width="8.5703125" style="205" customWidth="1"/>
    <col min="15622" max="15622" width="9.85546875" style="205" customWidth="1"/>
    <col min="15623" max="15623" width="13.85546875" style="205" customWidth="1"/>
    <col min="15624" max="15624" width="11.7109375" style="205" customWidth="1"/>
    <col min="15625" max="15625" width="11.5703125" style="205" customWidth="1"/>
    <col min="15626" max="15626" width="11" style="205" customWidth="1"/>
    <col min="15627" max="15627" width="10.42578125" style="205" customWidth="1"/>
    <col min="15628" max="15628" width="75.42578125" style="205" customWidth="1"/>
    <col min="15629" max="15629" width="45.28515625" style="205" customWidth="1"/>
    <col min="15630" max="15872" width="9.140625" style="205"/>
    <col min="15873" max="15873" width="4.42578125" style="205" customWidth="1"/>
    <col min="15874" max="15874" width="11.5703125" style="205" customWidth="1"/>
    <col min="15875" max="15875" width="40.42578125" style="205" customWidth="1"/>
    <col min="15876" max="15876" width="5.5703125" style="205" customWidth="1"/>
    <col min="15877" max="15877" width="8.5703125" style="205" customWidth="1"/>
    <col min="15878" max="15878" width="9.85546875" style="205" customWidth="1"/>
    <col min="15879" max="15879" width="13.85546875" style="205" customWidth="1"/>
    <col min="15880" max="15880" width="11.7109375" style="205" customWidth="1"/>
    <col min="15881" max="15881" width="11.5703125" style="205" customWidth="1"/>
    <col min="15882" max="15882" width="11" style="205" customWidth="1"/>
    <col min="15883" max="15883" width="10.42578125" style="205" customWidth="1"/>
    <col min="15884" max="15884" width="75.42578125" style="205" customWidth="1"/>
    <col min="15885" max="15885" width="45.28515625" style="205" customWidth="1"/>
    <col min="15886" max="16128" width="9.140625" style="205"/>
    <col min="16129" max="16129" width="4.42578125" style="205" customWidth="1"/>
    <col min="16130" max="16130" width="11.5703125" style="205" customWidth="1"/>
    <col min="16131" max="16131" width="40.42578125" style="205" customWidth="1"/>
    <col min="16132" max="16132" width="5.5703125" style="205" customWidth="1"/>
    <col min="16133" max="16133" width="8.5703125" style="205" customWidth="1"/>
    <col min="16134" max="16134" width="9.85546875" style="205" customWidth="1"/>
    <col min="16135" max="16135" width="13.85546875" style="205" customWidth="1"/>
    <col min="16136" max="16136" width="11.7109375" style="205" customWidth="1"/>
    <col min="16137" max="16137" width="11.5703125" style="205" customWidth="1"/>
    <col min="16138" max="16138" width="11" style="205" customWidth="1"/>
    <col min="16139" max="16139" width="10.42578125" style="205" customWidth="1"/>
    <col min="16140" max="16140" width="75.42578125" style="205" customWidth="1"/>
    <col min="16141" max="16141" width="45.28515625" style="205" customWidth="1"/>
    <col min="16142" max="16384" width="9.140625" style="205"/>
  </cols>
  <sheetData>
    <row r="1" spans="1:80" ht="15.75" x14ac:dyDescent="0.25">
      <c r="A1" s="322" t="s">
        <v>264</v>
      </c>
      <c r="B1" s="322"/>
      <c r="C1" s="322"/>
      <c r="D1" s="322"/>
      <c r="E1" s="322"/>
      <c r="F1" s="322"/>
      <c r="G1" s="322"/>
    </row>
    <row r="2" spans="1:80" ht="14.25" customHeight="1" thickBot="1" x14ac:dyDescent="0.25">
      <c r="B2" s="206"/>
      <c r="C2" s="207"/>
      <c r="D2" s="207"/>
      <c r="E2" s="208"/>
      <c r="F2" s="207"/>
      <c r="G2" s="207"/>
    </row>
    <row r="3" spans="1:80" ht="13.5" thickTop="1" x14ac:dyDescent="0.2">
      <c r="A3" s="309" t="s">
        <v>3</v>
      </c>
      <c r="B3" s="310"/>
      <c r="C3" s="178" t="s">
        <v>94</v>
      </c>
      <c r="D3" s="209"/>
      <c r="E3" s="210" t="s">
        <v>76</v>
      </c>
      <c r="F3" s="211" t="str">
        <f>'IO 01 IO 01 Rek'!H1</f>
        <v>IO 01</v>
      </c>
      <c r="G3" s="212"/>
    </row>
    <row r="4" spans="1:80" ht="13.5" thickBot="1" x14ac:dyDescent="0.25">
      <c r="A4" s="323" t="s">
        <v>72</v>
      </c>
      <c r="B4" s="312"/>
      <c r="C4" s="184" t="s">
        <v>97</v>
      </c>
      <c r="D4" s="213"/>
      <c r="E4" s="324" t="str">
        <f>'IO 01 IO 01 Rek'!G2</f>
        <v>Splašková kanalizace vč. žumpy</v>
      </c>
      <c r="F4" s="325"/>
      <c r="G4" s="326"/>
    </row>
    <row r="5" spans="1:80" ht="13.5" thickTop="1" x14ac:dyDescent="0.2">
      <c r="A5" s="214"/>
      <c r="G5" s="216"/>
    </row>
    <row r="6" spans="1:80" ht="27" customHeight="1" x14ac:dyDescent="0.2">
      <c r="A6" s="217" t="s">
        <v>77</v>
      </c>
      <c r="B6" s="218" t="s">
        <v>78</v>
      </c>
      <c r="C6" s="218" t="s">
        <v>79</v>
      </c>
      <c r="D6" s="218" t="s">
        <v>80</v>
      </c>
      <c r="E6" s="219" t="s">
        <v>81</v>
      </c>
      <c r="F6" s="218" t="s">
        <v>82</v>
      </c>
      <c r="G6" s="220" t="s">
        <v>83</v>
      </c>
      <c r="H6" s="221" t="s">
        <v>84</v>
      </c>
      <c r="I6" s="221" t="s">
        <v>85</v>
      </c>
      <c r="J6" s="221" t="s">
        <v>86</v>
      </c>
      <c r="K6" s="221" t="s">
        <v>87</v>
      </c>
    </row>
    <row r="7" spans="1:80" x14ac:dyDescent="0.2">
      <c r="A7" s="222" t="s">
        <v>88</v>
      </c>
      <c r="B7" s="223" t="s">
        <v>89</v>
      </c>
      <c r="C7" s="224" t="s">
        <v>90</v>
      </c>
      <c r="D7" s="225"/>
      <c r="E7" s="226"/>
      <c r="F7" s="226"/>
      <c r="G7" s="227"/>
      <c r="H7" s="228"/>
      <c r="I7" s="229"/>
      <c r="J7" s="230"/>
      <c r="K7" s="231"/>
      <c r="O7" s="232">
        <v>1</v>
      </c>
    </row>
    <row r="8" spans="1:80" x14ac:dyDescent="0.2">
      <c r="A8" s="233">
        <v>1</v>
      </c>
      <c r="B8" s="234" t="s">
        <v>101</v>
      </c>
      <c r="C8" s="235" t="s">
        <v>102</v>
      </c>
      <c r="D8" s="236" t="s">
        <v>103</v>
      </c>
      <c r="E8" s="237">
        <v>4</v>
      </c>
      <c r="F8" s="237"/>
      <c r="G8" s="238">
        <f>E8*F8</f>
        <v>0</v>
      </c>
      <c r="H8" s="239">
        <v>0</v>
      </c>
      <c r="I8" s="240">
        <f>E8*H8</f>
        <v>0</v>
      </c>
      <c r="J8" s="239">
        <v>0</v>
      </c>
      <c r="K8" s="240">
        <f>E8*J8</f>
        <v>0</v>
      </c>
      <c r="O8" s="232">
        <v>2</v>
      </c>
      <c r="AA8" s="205">
        <v>1</v>
      </c>
      <c r="AB8" s="205">
        <v>0</v>
      </c>
      <c r="AC8" s="205">
        <v>0</v>
      </c>
      <c r="AZ8" s="205">
        <v>1</v>
      </c>
      <c r="BA8" s="205">
        <f>IF(AZ8=1,G8,0)</f>
        <v>0</v>
      </c>
      <c r="BB8" s="205">
        <f>IF(AZ8=2,G8,0)</f>
        <v>0</v>
      </c>
      <c r="BC8" s="205">
        <f>IF(AZ8=3,G8,0)</f>
        <v>0</v>
      </c>
      <c r="BD8" s="205">
        <f>IF(AZ8=4,G8,0)</f>
        <v>0</v>
      </c>
      <c r="BE8" s="205">
        <f>IF(AZ8=5,G8,0)</f>
        <v>0</v>
      </c>
      <c r="CA8" s="232">
        <v>1</v>
      </c>
      <c r="CB8" s="232">
        <v>0</v>
      </c>
    </row>
    <row r="9" spans="1:80" x14ac:dyDescent="0.2">
      <c r="A9" s="233">
        <v>2</v>
      </c>
      <c r="B9" s="234" t="s">
        <v>104</v>
      </c>
      <c r="C9" s="235" t="s">
        <v>105</v>
      </c>
      <c r="D9" s="236" t="s">
        <v>106</v>
      </c>
      <c r="E9" s="237">
        <v>2</v>
      </c>
      <c r="F9" s="237"/>
      <c r="G9" s="238">
        <f>E9*F9</f>
        <v>0</v>
      </c>
      <c r="H9" s="239">
        <v>0</v>
      </c>
      <c r="I9" s="240">
        <f>E9*H9</f>
        <v>0</v>
      </c>
      <c r="J9" s="239">
        <v>0</v>
      </c>
      <c r="K9" s="240">
        <f>E9*J9</f>
        <v>0</v>
      </c>
      <c r="O9" s="232">
        <v>2</v>
      </c>
      <c r="AA9" s="205">
        <v>1</v>
      </c>
      <c r="AB9" s="205">
        <v>1</v>
      </c>
      <c r="AC9" s="205">
        <v>1</v>
      </c>
      <c r="AZ9" s="205">
        <v>1</v>
      </c>
      <c r="BA9" s="205">
        <f>IF(AZ9=1,G9,0)</f>
        <v>0</v>
      </c>
      <c r="BB9" s="205">
        <f>IF(AZ9=2,G9,0)</f>
        <v>0</v>
      </c>
      <c r="BC9" s="205">
        <f>IF(AZ9=3,G9,0)</f>
        <v>0</v>
      </c>
      <c r="BD9" s="205">
        <f>IF(AZ9=4,G9,0)</f>
        <v>0</v>
      </c>
      <c r="BE9" s="205">
        <f>IF(AZ9=5,G9,0)</f>
        <v>0</v>
      </c>
      <c r="CA9" s="232">
        <v>1</v>
      </c>
      <c r="CB9" s="232">
        <v>1</v>
      </c>
    </row>
    <row r="10" spans="1:80" x14ac:dyDescent="0.2">
      <c r="A10" s="233">
        <v>3</v>
      </c>
      <c r="B10" s="234" t="s">
        <v>107</v>
      </c>
      <c r="C10" s="235" t="s">
        <v>108</v>
      </c>
      <c r="D10" s="236" t="s">
        <v>109</v>
      </c>
      <c r="E10" s="237">
        <v>67.869200000000006</v>
      </c>
      <c r="F10" s="237"/>
      <c r="G10" s="238">
        <f>E10*F10</f>
        <v>0</v>
      </c>
      <c r="H10" s="239">
        <v>0</v>
      </c>
      <c r="I10" s="240">
        <f>E10*H10</f>
        <v>0</v>
      </c>
      <c r="J10" s="239">
        <v>0</v>
      </c>
      <c r="K10" s="240">
        <f>E10*J10</f>
        <v>0</v>
      </c>
      <c r="O10" s="232">
        <v>2</v>
      </c>
      <c r="AA10" s="205">
        <v>1</v>
      </c>
      <c r="AB10" s="205">
        <v>1</v>
      </c>
      <c r="AC10" s="205">
        <v>1</v>
      </c>
      <c r="AZ10" s="205">
        <v>1</v>
      </c>
      <c r="BA10" s="205">
        <f>IF(AZ10=1,G10,0)</f>
        <v>0</v>
      </c>
      <c r="BB10" s="205">
        <f>IF(AZ10=2,G10,0)</f>
        <v>0</v>
      </c>
      <c r="BC10" s="205">
        <f>IF(AZ10=3,G10,0)</f>
        <v>0</v>
      </c>
      <c r="BD10" s="205">
        <f>IF(AZ10=4,G10,0)</f>
        <v>0</v>
      </c>
      <c r="BE10" s="205">
        <f>IF(AZ10=5,G10,0)</f>
        <v>0</v>
      </c>
      <c r="CA10" s="232">
        <v>1</v>
      </c>
      <c r="CB10" s="232">
        <v>1</v>
      </c>
    </row>
    <row r="11" spans="1:80" ht="56.25" x14ac:dyDescent="0.2">
      <c r="A11" s="241"/>
      <c r="B11" s="242"/>
      <c r="C11" s="317" t="s">
        <v>110</v>
      </c>
      <c r="D11" s="318"/>
      <c r="E11" s="318"/>
      <c r="F11" s="318"/>
      <c r="G11" s="319"/>
      <c r="I11" s="243"/>
      <c r="K11" s="243"/>
      <c r="L11" s="244" t="s">
        <v>110</v>
      </c>
      <c r="O11" s="232">
        <v>3</v>
      </c>
    </row>
    <row r="12" spans="1:80" ht="22.5" x14ac:dyDescent="0.2">
      <c r="A12" s="241"/>
      <c r="B12" s="245"/>
      <c r="C12" s="320" t="s">
        <v>111</v>
      </c>
      <c r="D12" s="321"/>
      <c r="E12" s="246">
        <v>5.53</v>
      </c>
      <c r="F12" s="247"/>
      <c r="G12" s="248"/>
      <c r="H12" s="249"/>
      <c r="I12" s="243"/>
      <c r="J12" s="250"/>
      <c r="K12" s="243"/>
      <c r="M12" s="244" t="s">
        <v>111</v>
      </c>
      <c r="O12" s="232"/>
    </row>
    <row r="13" spans="1:80" x14ac:dyDescent="0.2">
      <c r="A13" s="241"/>
      <c r="B13" s="245"/>
      <c r="C13" s="320" t="s">
        <v>112</v>
      </c>
      <c r="D13" s="321"/>
      <c r="E13" s="246">
        <v>0</v>
      </c>
      <c r="F13" s="247"/>
      <c r="G13" s="248"/>
      <c r="H13" s="249"/>
      <c r="I13" s="243"/>
      <c r="J13" s="250"/>
      <c r="K13" s="243"/>
      <c r="M13" s="244">
        <v>0</v>
      </c>
      <c r="O13" s="232"/>
    </row>
    <row r="14" spans="1:80" x14ac:dyDescent="0.2">
      <c r="A14" s="241"/>
      <c r="B14" s="245"/>
      <c r="C14" s="320" t="s">
        <v>113</v>
      </c>
      <c r="D14" s="321"/>
      <c r="E14" s="246">
        <v>0</v>
      </c>
      <c r="F14" s="247"/>
      <c r="G14" s="248"/>
      <c r="H14" s="249"/>
      <c r="I14" s="243"/>
      <c r="J14" s="250"/>
      <c r="K14" s="243"/>
      <c r="M14" s="244" t="s">
        <v>113</v>
      </c>
      <c r="O14" s="232"/>
    </row>
    <row r="15" spans="1:80" x14ac:dyDescent="0.2">
      <c r="A15" s="241"/>
      <c r="B15" s="245"/>
      <c r="C15" s="320" t="s">
        <v>114</v>
      </c>
      <c r="D15" s="321"/>
      <c r="E15" s="246">
        <v>62.339199999999998</v>
      </c>
      <c r="F15" s="247"/>
      <c r="G15" s="248"/>
      <c r="H15" s="249"/>
      <c r="I15" s="243"/>
      <c r="J15" s="250"/>
      <c r="K15" s="243"/>
      <c r="M15" s="244" t="s">
        <v>114</v>
      </c>
      <c r="O15" s="232"/>
    </row>
    <row r="16" spans="1:80" x14ac:dyDescent="0.2">
      <c r="A16" s="233">
        <v>4</v>
      </c>
      <c r="B16" s="234" t="s">
        <v>115</v>
      </c>
      <c r="C16" s="235" t="s">
        <v>116</v>
      </c>
      <c r="D16" s="236" t="s">
        <v>109</v>
      </c>
      <c r="E16" s="237">
        <v>67.869200000000006</v>
      </c>
      <c r="F16" s="237"/>
      <c r="G16" s="238">
        <f>E16*F16</f>
        <v>0</v>
      </c>
      <c r="H16" s="239">
        <v>0</v>
      </c>
      <c r="I16" s="240">
        <f>E16*H16</f>
        <v>0</v>
      </c>
      <c r="J16" s="239">
        <v>0</v>
      </c>
      <c r="K16" s="240">
        <f>E16*J16</f>
        <v>0</v>
      </c>
      <c r="O16" s="232">
        <v>2</v>
      </c>
      <c r="AA16" s="205">
        <v>1</v>
      </c>
      <c r="AB16" s="205">
        <v>1</v>
      </c>
      <c r="AC16" s="205">
        <v>1</v>
      </c>
      <c r="AZ16" s="205">
        <v>1</v>
      </c>
      <c r="BA16" s="205">
        <f>IF(AZ16=1,G16,0)</f>
        <v>0</v>
      </c>
      <c r="BB16" s="205">
        <f>IF(AZ16=2,G16,0)</f>
        <v>0</v>
      </c>
      <c r="BC16" s="205">
        <f>IF(AZ16=3,G16,0)</f>
        <v>0</v>
      </c>
      <c r="BD16" s="205">
        <f>IF(AZ16=4,G16,0)</f>
        <v>0</v>
      </c>
      <c r="BE16" s="205">
        <f>IF(AZ16=5,G16,0)</f>
        <v>0</v>
      </c>
      <c r="CA16" s="232">
        <v>1</v>
      </c>
      <c r="CB16" s="232">
        <v>1</v>
      </c>
    </row>
    <row r="17" spans="1:80" ht="22.5" x14ac:dyDescent="0.2">
      <c r="A17" s="241"/>
      <c r="B17" s="245"/>
      <c r="C17" s="320" t="s">
        <v>111</v>
      </c>
      <c r="D17" s="321"/>
      <c r="E17" s="246">
        <v>5.53</v>
      </c>
      <c r="F17" s="247"/>
      <c r="G17" s="248"/>
      <c r="H17" s="249"/>
      <c r="I17" s="243"/>
      <c r="J17" s="250"/>
      <c r="K17" s="243"/>
      <c r="M17" s="244" t="s">
        <v>111</v>
      </c>
      <c r="O17" s="232"/>
    </row>
    <row r="18" spans="1:80" x14ac:dyDescent="0.2">
      <c r="A18" s="241"/>
      <c r="B18" s="245"/>
      <c r="C18" s="320" t="s">
        <v>112</v>
      </c>
      <c r="D18" s="321"/>
      <c r="E18" s="246">
        <v>0</v>
      </c>
      <c r="F18" s="247"/>
      <c r="G18" s="248"/>
      <c r="H18" s="249"/>
      <c r="I18" s="243"/>
      <c r="J18" s="250"/>
      <c r="K18" s="243"/>
      <c r="M18" s="244">
        <v>0</v>
      </c>
      <c r="O18" s="232"/>
    </row>
    <row r="19" spans="1:80" x14ac:dyDescent="0.2">
      <c r="A19" s="241"/>
      <c r="B19" s="245"/>
      <c r="C19" s="320" t="s">
        <v>113</v>
      </c>
      <c r="D19" s="321"/>
      <c r="E19" s="246">
        <v>0</v>
      </c>
      <c r="F19" s="247"/>
      <c r="G19" s="248"/>
      <c r="H19" s="249"/>
      <c r="I19" s="243"/>
      <c r="J19" s="250"/>
      <c r="K19" s="243"/>
      <c r="M19" s="244" t="s">
        <v>113</v>
      </c>
      <c r="O19" s="232"/>
    </row>
    <row r="20" spans="1:80" x14ac:dyDescent="0.2">
      <c r="A20" s="241"/>
      <c r="B20" s="245"/>
      <c r="C20" s="320" t="s">
        <v>114</v>
      </c>
      <c r="D20" s="321"/>
      <c r="E20" s="246">
        <v>62.339199999999998</v>
      </c>
      <c r="F20" s="247"/>
      <c r="G20" s="248"/>
      <c r="H20" s="249"/>
      <c r="I20" s="243"/>
      <c r="J20" s="250"/>
      <c r="K20" s="243"/>
      <c r="M20" s="244" t="s">
        <v>114</v>
      </c>
      <c r="O20" s="232"/>
    </row>
    <row r="21" spans="1:80" x14ac:dyDescent="0.2">
      <c r="A21" s="233">
        <v>5</v>
      </c>
      <c r="B21" s="234" t="s">
        <v>117</v>
      </c>
      <c r="C21" s="235" t="s">
        <v>118</v>
      </c>
      <c r="D21" s="236" t="s">
        <v>119</v>
      </c>
      <c r="E21" s="237">
        <v>62.576500000000003</v>
      </c>
      <c r="F21" s="237"/>
      <c r="G21" s="238">
        <f>E21*F21</f>
        <v>0</v>
      </c>
      <c r="H21" s="239">
        <v>9.8999999999999999E-4</v>
      </c>
      <c r="I21" s="240">
        <f>E21*H21</f>
        <v>6.1950735E-2</v>
      </c>
      <c r="J21" s="239">
        <v>0</v>
      </c>
      <c r="K21" s="240">
        <f>E21*J21</f>
        <v>0</v>
      </c>
      <c r="O21" s="232">
        <v>2</v>
      </c>
      <c r="AA21" s="205">
        <v>1</v>
      </c>
      <c r="AB21" s="205">
        <v>1</v>
      </c>
      <c r="AC21" s="205">
        <v>1</v>
      </c>
      <c r="AZ21" s="205">
        <v>1</v>
      </c>
      <c r="BA21" s="205">
        <f>IF(AZ21=1,G21,0)</f>
        <v>0</v>
      </c>
      <c r="BB21" s="205">
        <f>IF(AZ21=2,G21,0)</f>
        <v>0</v>
      </c>
      <c r="BC21" s="205">
        <f>IF(AZ21=3,G21,0)</f>
        <v>0</v>
      </c>
      <c r="BD21" s="205">
        <f>IF(AZ21=4,G21,0)</f>
        <v>0</v>
      </c>
      <c r="BE21" s="205">
        <f>IF(AZ21=5,G21,0)</f>
        <v>0</v>
      </c>
      <c r="CA21" s="232">
        <v>1</v>
      </c>
      <c r="CB21" s="232">
        <v>1</v>
      </c>
    </row>
    <row r="22" spans="1:80" x14ac:dyDescent="0.2">
      <c r="A22" s="241"/>
      <c r="B22" s="242"/>
      <c r="C22" s="317" t="s">
        <v>120</v>
      </c>
      <c r="D22" s="318"/>
      <c r="E22" s="318"/>
      <c r="F22" s="318"/>
      <c r="G22" s="319"/>
      <c r="I22" s="243"/>
      <c r="K22" s="243"/>
      <c r="L22" s="244" t="s">
        <v>120</v>
      </c>
      <c r="O22" s="232">
        <v>3</v>
      </c>
    </row>
    <row r="23" spans="1:80" x14ac:dyDescent="0.2">
      <c r="A23" s="241"/>
      <c r="B23" s="245"/>
      <c r="C23" s="320" t="s">
        <v>121</v>
      </c>
      <c r="D23" s="321"/>
      <c r="E23" s="246">
        <v>0</v>
      </c>
      <c r="F23" s="247"/>
      <c r="G23" s="248"/>
      <c r="H23" s="249"/>
      <c r="I23" s="243"/>
      <c r="J23" s="250"/>
      <c r="K23" s="243"/>
      <c r="M23" s="244" t="s">
        <v>121</v>
      </c>
      <c r="O23" s="232"/>
    </row>
    <row r="24" spans="1:80" x14ac:dyDescent="0.2">
      <c r="A24" s="241"/>
      <c r="B24" s="245"/>
      <c r="C24" s="320" t="s">
        <v>122</v>
      </c>
      <c r="D24" s="321"/>
      <c r="E24" s="246">
        <v>11.0565</v>
      </c>
      <c r="F24" s="247"/>
      <c r="G24" s="248"/>
      <c r="H24" s="249"/>
      <c r="I24" s="243"/>
      <c r="J24" s="250"/>
      <c r="K24" s="243"/>
      <c r="M24" s="244" t="s">
        <v>122</v>
      </c>
      <c r="O24" s="232"/>
    </row>
    <row r="25" spans="1:80" x14ac:dyDescent="0.2">
      <c r="A25" s="241"/>
      <c r="B25" s="245"/>
      <c r="C25" s="320" t="s">
        <v>123</v>
      </c>
      <c r="D25" s="321"/>
      <c r="E25" s="246">
        <v>51.52</v>
      </c>
      <c r="F25" s="247"/>
      <c r="G25" s="248"/>
      <c r="H25" s="249"/>
      <c r="I25" s="243"/>
      <c r="J25" s="250"/>
      <c r="K25" s="243"/>
      <c r="M25" s="244" t="s">
        <v>123</v>
      </c>
      <c r="O25" s="232"/>
    </row>
    <row r="26" spans="1:80" x14ac:dyDescent="0.2">
      <c r="A26" s="233">
        <v>6</v>
      </c>
      <c r="B26" s="234" t="s">
        <v>124</v>
      </c>
      <c r="C26" s="235" t="s">
        <v>125</v>
      </c>
      <c r="D26" s="236" t="s">
        <v>119</v>
      </c>
      <c r="E26" s="237">
        <v>62.576500000000003</v>
      </c>
      <c r="F26" s="237"/>
      <c r="G26" s="238">
        <f>E26*F26</f>
        <v>0</v>
      </c>
      <c r="H26" s="239">
        <v>0</v>
      </c>
      <c r="I26" s="240">
        <f>E26*H26</f>
        <v>0</v>
      </c>
      <c r="J26" s="239">
        <v>0</v>
      </c>
      <c r="K26" s="240">
        <f>E26*J26</f>
        <v>0</v>
      </c>
      <c r="O26" s="232">
        <v>2</v>
      </c>
      <c r="AA26" s="205">
        <v>1</v>
      </c>
      <c r="AB26" s="205">
        <v>1</v>
      </c>
      <c r="AC26" s="205">
        <v>1</v>
      </c>
      <c r="AZ26" s="205">
        <v>1</v>
      </c>
      <c r="BA26" s="205">
        <f>IF(AZ26=1,G26,0)</f>
        <v>0</v>
      </c>
      <c r="BB26" s="205">
        <f>IF(AZ26=2,G26,0)</f>
        <v>0</v>
      </c>
      <c r="BC26" s="205">
        <f>IF(AZ26=3,G26,0)</f>
        <v>0</v>
      </c>
      <c r="BD26" s="205">
        <f>IF(AZ26=4,G26,0)</f>
        <v>0</v>
      </c>
      <c r="BE26" s="205">
        <f>IF(AZ26=5,G26,0)</f>
        <v>0</v>
      </c>
      <c r="CA26" s="232">
        <v>1</v>
      </c>
      <c r="CB26" s="232">
        <v>1</v>
      </c>
    </row>
    <row r="27" spans="1:80" x14ac:dyDescent="0.2">
      <c r="A27" s="241"/>
      <c r="B27" s="245"/>
      <c r="C27" s="320" t="s">
        <v>121</v>
      </c>
      <c r="D27" s="321"/>
      <c r="E27" s="246">
        <v>0</v>
      </c>
      <c r="F27" s="247"/>
      <c r="G27" s="248"/>
      <c r="H27" s="249"/>
      <c r="I27" s="243"/>
      <c r="J27" s="250"/>
      <c r="K27" s="243"/>
      <c r="M27" s="244" t="s">
        <v>121</v>
      </c>
      <c r="O27" s="232"/>
    </row>
    <row r="28" spans="1:80" x14ac:dyDescent="0.2">
      <c r="A28" s="241"/>
      <c r="B28" s="245"/>
      <c r="C28" s="320" t="s">
        <v>122</v>
      </c>
      <c r="D28" s="321"/>
      <c r="E28" s="246">
        <v>11.0565</v>
      </c>
      <c r="F28" s="247"/>
      <c r="G28" s="248"/>
      <c r="H28" s="249"/>
      <c r="I28" s="243"/>
      <c r="J28" s="250"/>
      <c r="K28" s="243"/>
      <c r="M28" s="244" t="s">
        <v>122</v>
      </c>
      <c r="O28" s="232"/>
    </row>
    <row r="29" spans="1:80" x14ac:dyDescent="0.2">
      <c r="A29" s="241"/>
      <c r="B29" s="245"/>
      <c r="C29" s="320" t="s">
        <v>123</v>
      </c>
      <c r="D29" s="321"/>
      <c r="E29" s="246">
        <v>51.52</v>
      </c>
      <c r="F29" s="247"/>
      <c r="G29" s="248"/>
      <c r="H29" s="249"/>
      <c r="I29" s="243"/>
      <c r="J29" s="250"/>
      <c r="K29" s="243"/>
      <c r="M29" s="244" t="s">
        <v>123</v>
      </c>
      <c r="O29" s="232"/>
    </row>
    <row r="30" spans="1:80" x14ac:dyDescent="0.2">
      <c r="A30" s="233">
        <v>7</v>
      </c>
      <c r="B30" s="234" t="s">
        <v>126</v>
      </c>
      <c r="C30" s="235" t="s">
        <v>127</v>
      </c>
      <c r="D30" s="236" t="s">
        <v>109</v>
      </c>
      <c r="E30" s="237">
        <v>67.869200000000006</v>
      </c>
      <c r="F30" s="237"/>
      <c r="G30" s="238">
        <f>E30*F30</f>
        <v>0</v>
      </c>
      <c r="H30" s="239">
        <v>0</v>
      </c>
      <c r="I30" s="240">
        <f>E30*H30</f>
        <v>0</v>
      </c>
      <c r="J30" s="239">
        <v>0</v>
      </c>
      <c r="K30" s="240">
        <f>E30*J30</f>
        <v>0</v>
      </c>
      <c r="O30" s="232">
        <v>2</v>
      </c>
      <c r="AA30" s="205">
        <v>1</v>
      </c>
      <c r="AB30" s="205">
        <v>1</v>
      </c>
      <c r="AC30" s="205">
        <v>1</v>
      </c>
      <c r="AZ30" s="205">
        <v>1</v>
      </c>
      <c r="BA30" s="205">
        <f>IF(AZ30=1,G30,0)</f>
        <v>0</v>
      </c>
      <c r="BB30" s="205">
        <f>IF(AZ30=2,G30,0)</f>
        <v>0</v>
      </c>
      <c r="BC30" s="205">
        <f>IF(AZ30=3,G30,0)</f>
        <v>0</v>
      </c>
      <c r="BD30" s="205">
        <f>IF(AZ30=4,G30,0)</f>
        <v>0</v>
      </c>
      <c r="BE30" s="205">
        <f>IF(AZ30=5,G30,0)</f>
        <v>0</v>
      </c>
      <c r="CA30" s="232">
        <v>1</v>
      </c>
      <c r="CB30" s="232">
        <v>1</v>
      </c>
    </row>
    <row r="31" spans="1:80" ht="33.75" x14ac:dyDescent="0.2">
      <c r="A31" s="241"/>
      <c r="B31" s="242"/>
      <c r="C31" s="317" t="s">
        <v>128</v>
      </c>
      <c r="D31" s="318"/>
      <c r="E31" s="318"/>
      <c r="F31" s="318"/>
      <c r="G31" s="319"/>
      <c r="I31" s="243"/>
      <c r="K31" s="243"/>
      <c r="L31" s="244" t="s">
        <v>128</v>
      </c>
      <c r="O31" s="232">
        <v>3</v>
      </c>
    </row>
    <row r="32" spans="1:80" x14ac:dyDescent="0.2">
      <c r="A32" s="241"/>
      <c r="B32" s="242"/>
      <c r="C32" s="317"/>
      <c r="D32" s="318"/>
      <c r="E32" s="318"/>
      <c r="F32" s="318"/>
      <c r="G32" s="319"/>
      <c r="I32" s="243"/>
      <c r="K32" s="243"/>
      <c r="L32" s="244"/>
      <c r="O32" s="232">
        <v>3</v>
      </c>
    </row>
    <row r="33" spans="1:15" x14ac:dyDescent="0.2">
      <c r="A33" s="241"/>
      <c r="B33" s="242"/>
      <c r="C33" s="317" t="s">
        <v>129</v>
      </c>
      <c r="D33" s="318"/>
      <c r="E33" s="318"/>
      <c r="F33" s="318"/>
      <c r="G33" s="319"/>
      <c r="I33" s="243"/>
      <c r="K33" s="243"/>
      <c r="L33" s="244" t="s">
        <v>129</v>
      </c>
      <c r="O33" s="232">
        <v>3</v>
      </c>
    </row>
    <row r="34" spans="1:15" x14ac:dyDescent="0.2">
      <c r="A34" s="241"/>
      <c r="B34" s="242"/>
      <c r="C34" s="317" t="s">
        <v>130</v>
      </c>
      <c r="D34" s="318"/>
      <c r="E34" s="318"/>
      <c r="F34" s="318"/>
      <c r="G34" s="319"/>
      <c r="I34" s="243"/>
      <c r="K34" s="243"/>
      <c r="L34" s="244" t="s">
        <v>130</v>
      </c>
      <c r="O34" s="232">
        <v>3</v>
      </c>
    </row>
    <row r="35" spans="1:15" x14ac:dyDescent="0.2">
      <c r="A35" s="241"/>
      <c r="B35" s="242"/>
      <c r="C35" s="317" t="s">
        <v>131</v>
      </c>
      <c r="D35" s="318"/>
      <c r="E35" s="318"/>
      <c r="F35" s="318"/>
      <c r="G35" s="319"/>
      <c r="I35" s="243"/>
      <c r="K35" s="243"/>
      <c r="L35" s="244" t="s">
        <v>131</v>
      </c>
      <c r="O35" s="232">
        <v>3</v>
      </c>
    </row>
    <row r="36" spans="1:15" x14ac:dyDescent="0.2">
      <c r="A36" s="241"/>
      <c r="B36" s="242"/>
      <c r="C36" s="317" t="s">
        <v>132</v>
      </c>
      <c r="D36" s="318"/>
      <c r="E36" s="318"/>
      <c r="F36" s="318"/>
      <c r="G36" s="319"/>
      <c r="I36" s="243"/>
      <c r="K36" s="243"/>
      <c r="L36" s="244" t="s">
        <v>132</v>
      </c>
      <c r="O36" s="232">
        <v>3</v>
      </c>
    </row>
    <row r="37" spans="1:15" x14ac:dyDescent="0.2">
      <c r="A37" s="241"/>
      <c r="B37" s="242"/>
      <c r="C37" s="317" t="s">
        <v>133</v>
      </c>
      <c r="D37" s="318"/>
      <c r="E37" s="318"/>
      <c r="F37" s="318"/>
      <c r="G37" s="319"/>
      <c r="I37" s="243"/>
      <c r="K37" s="243"/>
      <c r="L37" s="244" t="s">
        <v>133</v>
      </c>
      <c r="O37" s="232">
        <v>3</v>
      </c>
    </row>
    <row r="38" spans="1:15" x14ac:dyDescent="0.2">
      <c r="A38" s="241"/>
      <c r="B38" s="242"/>
      <c r="C38" s="317"/>
      <c r="D38" s="318"/>
      <c r="E38" s="318"/>
      <c r="F38" s="318"/>
      <c r="G38" s="319"/>
      <c r="I38" s="243"/>
      <c r="K38" s="243"/>
      <c r="L38" s="244"/>
      <c r="O38" s="232">
        <v>3</v>
      </c>
    </row>
    <row r="39" spans="1:15" x14ac:dyDescent="0.2">
      <c r="A39" s="241"/>
      <c r="B39" s="242"/>
      <c r="C39" s="317" t="s">
        <v>134</v>
      </c>
      <c r="D39" s="318"/>
      <c r="E39" s="318"/>
      <c r="F39" s="318"/>
      <c r="G39" s="319"/>
      <c r="I39" s="243"/>
      <c r="K39" s="243"/>
      <c r="L39" s="244" t="s">
        <v>134</v>
      </c>
      <c r="O39" s="232">
        <v>3</v>
      </c>
    </row>
    <row r="40" spans="1:15" x14ac:dyDescent="0.2">
      <c r="A40" s="241"/>
      <c r="B40" s="242"/>
      <c r="C40" s="317" t="s">
        <v>135</v>
      </c>
      <c r="D40" s="318"/>
      <c r="E40" s="318"/>
      <c r="F40" s="318"/>
      <c r="G40" s="319"/>
      <c r="I40" s="243"/>
      <c r="K40" s="243"/>
      <c r="L40" s="244" t="s">
        <v>135</v>
      </c>
      <c r="O40" s="232">
        <v>3</v>
      </c>
    </row>
    <row r="41" spans="1:15" x14ac:dyDescent="0.2">
      <c r="A41" s="241"/>
      <c r="B41" s="242"/>
      <c r="C41" s="317"/>
      <c r="D41" s="318"/>
      <c r="E41" s="318"/>
      <c r="F41" s="318"/>
      <c r="G41" s="319"/>
      <c r="I41" s="243"/>
      <c r="K41" s="243"/>
      <c r="L41" s="244"/>
      <c r="O41" s="232">
        <v>3</v>
      </c>
    </row>
    <row r="42" spans="1:15" x14ac:dyDescent="0.2">
      <c r="A42" s="241"/>
      <c r="B42" s="242"/>
      <c r="C42" s="317" t="s">
        <v>136</v>
      </c>
      <c r="D42" s="318"/>
      <c r="E42" s="318"/>
      <c r="F42" s="318"/>
      <c r="G42" s="319"/>
      <c r="I42" s="243"/>
      <c r="K42" s="243"/>
      <c r="L42" s="244" t="s">
        <v>136</v>
      </c>
      <c r="O42" s="232">
        <v>3</v>
      </c>
    </row>
    <row r="43" spans="1:15" x14ac:dyDescent="0.2">
      <c r="A43" s="241"/>
      <c r="B43" s="242"/>
      <c r="C43" s="317" t="s">
        <v>137</v>
      </c>
      <c r="D43" s="318"/>
      <c r="E43" s="318"/>
      <c r="F43" s="318"/>
      <c r="G43" s="319"/>
      <c r="I43" s="243"/>
      <c r="K43" s="243"/>
      <c r="L43" s="244" t="s">
        <v>137</v>
      </c>
      <c r="O43" s="232">
        <v>3</v>
      </c>
    </row>
    <row r="44" spans="1:15" x14ac:dyDescent="0.2">
      <c r="A44" s="241"/>
      <c r="B44" s="242"/>
      <c r="C44" s="317" t="s">
        <v>138</v>
      </c>
      <c r="D44" s="318"/>
      <c r="E44" s="318"/>
      <c r="F44" s="318"/>
      <c r="G44" s="319"/>
      <c r="I44" s="243"/>
      <c r="K44" s="243"/>
      <c r="L44" s="244" t="s">
        <v>138</v>
      </c>
      <c r="O44" s="232">
        <v>3</v>
      </c>
    </row>
    <row r="45" spans="1:15" x14ac:dyDescent="0.2">
      <c r="A45" s="241"/>
      <c r="B45" s="242"/>
      <c r="C45" s="317"/>
      <c r="D45" s="318"/>
      <c r="E45" s="318"/>
      <c r="F45" s="318"/>
      <c r="G45" s="319"/>
      <c r="I45" s="243"/>
      <c r="K45" s="243"/>
      <c r="L45" s="244"/>
      <c r="O45" s="232">
        <v>3</v>
      </c>
    </row>
    <row r="46" spans="1:15" x14ac:dyDescent="0.2">
      <c r="A46" s="241"/>
      <c r="B46" s="242"/>
      <c r="C46" s="317" t="s">
        <v>139</v>
      </c>
      <c r="D46" s="318"/>
      <c r="E46" s="318"/>
      <c r="F46" s="318"/>
      <c r="G46" s="319"/>
      <c r="I46" s="243"/>
      <c r="K46" s="243"/>
      <c r="L46" s="244" t="s">
        <v>139</v>
      </c>
      <c r="O46" s="232">
        <v>3</v>
      </c>
    </row>
    <row r="47" spans="1:15" x14ac:dyDescent="0.2">
      <c r="A47" s="241"/>
      <c r="B47" s="242"/>
      <c r="C47" s="317" t="s">
        <v>140</v>
      </c>
      <c r="D47" s="318"/>
      <c r="E47" s="318"/>
      <c r="F47" s="318"/>
      <c r="G47" s="319"/>
      <c r="I47" s="243"/>
      <c r="K47" s="243"/>
      <c r="L47" s="244" t="s">
        <v>140</v>
      </c>
      <c r="O47" s="232">
        <v>3</v>
      </c>
    </row>
    <row r="48" spans="1:15" x14ac:dyDescent="0.2">
      <c r="A48" s="241"/>
      <c r="B48" s="242"/>
      <c r="C48" s="317" t="s">
        <v>141</v>
      </c>
      <c r="D48" s="318"/>
      <c r="E48" s="318"/>
      <c r="F48" s="318"/>
      <c r="G48" s="319"/>
      <c r="I48" s="243"/>
      <c r="K48" s="243"/>
      <c r="L48" s="244" t="s">
        <v>141</v>
      </c>
      <c r="O48" s="232">
        <v>3</v>
      </c>
    </row>
    <row r="49" spans="1:80" x14ac:dyDescent="0.2">
      <c r="A49" s="241"/>
      <c r="B49" s="242"/>
      <c r="C49" s="317" t="s">
        <v>142</v>
      </c>
      <c r="D49" s="318"/>
      <c r="E49" s="318"/>
      <c r="F49" s="318"/>
      <c r="G49" s="319"/>
      <c r="I49" s="243"/>
      <c r="K49" s="243"/>
      <c r="L49" s="244" t="s">
        <v>142</v>
      </c>
      <c r="O49" s="232">
        <v>3</v>
      </c>
    </row>
    <row r="50" spans="1:80" x14ac:dyDescent="0.2">
      <c r="A50" s="241"/>
      <c r="B50" s="242"/>
      <c r="C50" s="317"/>
      <c r="D50" s="318"/>
      <c r="E50" s="318"/>
      <c r="F50" s="318"/>
      <c r="G50" s="319"/>
      <c r="I50" s="243"/>
      <c r="K50" s="243"/>
      <c r="L50" s="244"/>
      <c r="O50" s="232">
        <v>3</v>
      </c>
    </row>
    <row r="51" spans="1:80" x14ac:dyDescent="0.2">
      <c r="A51" s="241"/>
      <c r="B51" s="245"/>
      <c r="C51" s="320" t="s">
        <v>143</v>
      </c>
      <c r="D51" s="321"/>
      <c r="E51" s="246">
        <v>0</v>
      </c>
      <c r="F51" s="247"/>
      <c r="G51" s="248"/>
      <c r="H51" s="249"/>
      <c r="I51" s="243"/>
      <c r="J51" s="250"/>
      <c r="K51" s="243"/>
      <c r="M51" s="244" t="s">
        <v>143</v>
      </c>
      <c r="O51" s="232"/>
    </row>
    <row r="52" spans="1:80" ht="22.5" x14ac:dyDescent="0.2">
      <c r="A52" s="241"/>
      <c r="B52" s="245"/>
      <c r="C52" s="320" t="s">
        <v>111</v>
      </c>
      <c r="D52" s="321"/>
      <c r="E52" s="246">
        <v>5.53</v>
      </c>
      <c r="F52" s="247"/>
      <c r="G52" s="248"/>
      <c r="H52" s="249"/>
      <c r="I52" s="243"/>
      <c r="J52" s="250"/>
      <c r="K52" s="243"/>
      <c r="M52" s="244" t="s">
        <v>111</v>
      </c>
      <c r="O52" s="232"/>
    </row>
    <row r="53" spans="1:80" x14ac:dyDescent="0.2">
      <c r="A53" s="241"/>
      <c r="B53" s="245"/>
      <c r="C53" s="320" t="s">
        <v>112</v>
      </c>
      <c r="D53" s="321"/>
      <c r="E53" s="246">
        <v>0</v>
      </c>
      <c r="F53" s="247"/>
      <c r="G53" s="248"/>
      <c r="H53" s="249"/>
      <c r="I53" s="243"/>
      <c r="J53" s="250"/>
      <c r="K53" s="243"/>
      <c r="M53" s="244">
        <v>0</v>
      </c>
      <c r="O53" s="232"/>
    </row>
    <row r="54" spans="1:80" x14ac:dyDescent="0.2">
      <c r="A54" s="241"/>
      <c r="B54" s="245"/>
      <c r="C54" s="320" t="s">
        <v>113</v>
      </c>
      <c r="D54" s="321"/>
      <c r="E54" s="246">
        <v>0</v>
      </c>
      <c r="F54" s="247"/>
      <c r="G54" s="248"/>
      <c r="H54" s="249"/>
      <c r="I54" s="243"/>
      <c r="J54" s="250"/>
      <c r="K54" s="243"/>
      <c r="M54" s="244" t="s">
        <v>113</v>
      </c>
      <c r="O54" s="232"/>
    </row>
    <row r="55" spans="1:80" x14ac:dyDescent="0.2">
      <c r="A55" s="241"/>
      <c r="B55" s="245"/>
      <c r="C55" s="320" t="s">
        <v>114</v>
      </c>
      <c r="D55" s="321"/>
      <c r="E55" s="246">
        <v>62.339199999999998</v>
      </c>
      <c r="F55" s="247"/>
      <c r="G55" s="248"/>
      <c r="H55" s="249"/>
      <c r="I55" s="243"/>
      <c r="J55" s="250"/>
      <c r="K55" s="243"/>
      <c r="M55" s="244" t="s">
        <v>114</v>
      </c>
      <c r="O55" s="232"/>
    </row>
    <row r="56" spans="1:80" x14ac:dyDescent="0.2">
      <c r="A56" s="233">
        <v>8</v>
      </c>
      <c r="B56" s="234" t="s">
        <v>144</v>
      </c>
      <c r="C56" s="235" t="s">
        <v>145</v>
      </c>
      <c r="D56" s="236" t="s">
        <v>109</v>
      </c>
      <c r="E56" s="237">
        <v>27.931100000000001</v>
      </c>
      <c r="F56" s="237"/>
      <c r="G56" s="238">
        <f>E56*F56</f>
        <v>0</v>
      </c>
      <c r="H56" s="239">
        <v>0</v>
      </c>
      <c r="I56" s="240">
        <f>E56*H56</f>
        <v>0</v>
      </c>
      <c r="J56" s="239">
        <v>0</v>
      </c>
      <c r="K56" s="240">
        <f>E56*J56</f>
        <v>0</v>
      </c>
      <c r="O56" s="232">
        <v>2</v>
      </c>
      <c r="AA56" s="205">
        <v>1</v>
      </c>
      <c r="AB56" s="205">
        <v>0</v>
      </c>
      <c r="AC56" s="205">
        <v>0</v>
      </c>
      <c r="AZ56" s="205">
        <v>1</v>
      </c>
      <c r="BA56" s="205">
        <f>IF(AZ56=1,G56,0)</f>
        <v>0</v>
      </c>
      <c r="BB56" s="205">
        <f>IF(AZ56=2,G56,0)</f>
        <v>0</v>
      </c>
      <c r="BC56" s="205">
        <f>IF(AZ56=3,G56,0)</f>
        <v>0</v>
      </c>
      <c r="BD56" s="205">
        <f>IF(AZ56=4,G56,0)</f>
        <v>0</v>
      </c>
      <c r="BE56" s="205">
        <f>IF(AZ56=5,G56,0)</f>
        <v>0</v>
      </c>
      <c r="CA56" s="232">
        <v>1</v>
      </c>
      <c r="CB56" s="232">
        <v>0</v>
      </c>
    </row>
    <row r="57" spans="1:80" x14ac:dyDescent="0.2">
      <c r="A57" s="241"/>
      <c r="B57" s="245"/>
      <c r="C57" s="320" t="s">
        <v>146</v>
      </c>
      <c r="D57" s="321"/>
      <c r="E57" s="246">
        <v>0</v>
      </c>
      <c r="F57" s="247"/>
      <c r="G57" s="248"/>
      <c r="H57" s="249"/>
      <c r="I57" s="243"/>
      <c r="J57" s="250"/>
      <c r="K57" s="243"/>
      <c r="M57" s="244" t="s">
        <v>146</v>
      </c>
      <c r="O57" s="232"/>
    </row>
    <row r="58" spans="1:80" ht="22.5" x14ac:dyDescent="0.2">
      <c r="A58" s="241"/>
      <c r="B58" s="245"/>
      <c r="C58" s="320" t="s">
        <v>111</v>
      </c>
      <c r="D58" s="321"/>
      <c r="E58" s="246">
        <v>5.53</v>
      </c>
      <c r="F58" s="247"/>
      <c r="G58" s="248"/>
      <c r="H58" s="249"/>
      <c r="I58" s="243"/>
      <c r="J58" s="250"/>
      <c r="K58" s="243"/>
      <c r="M58" s="244" t="s">
        <v>111</v>
      </c>
      <c r="O58" s="232"/>
    </row>
    <row r="59" spans="1:80" x14ac:dyDescent="0.2">
      <c r="A59" s="241"/>
      <c r="B59" s="245"/>
      <c r="C59" s="320" t="s">
        <v>112</v>
      </c>
      <c r="D59" s="321"/>
      <c r="E59" s="246">
        <v>0</v>
      </c>
      <c r="F59" s="247"/>
      <c r="G59" s="248"/>
      <c r="H59" s="249"/>
      <c r="I59" s="243"/>
      <c r="J59" s="250"/>
      <c r="K59" s="243"/>
      <c r="M59" s="244">
        <v>0</v>
      </c>
      <c r="O59" s="232"/>
    </row>
    <row r="60" spans="1:80" x14ac:dyDescent="0.2">
      <c r="A60" s="241"/>
      <c r="B60" s="245"/>
      <c r="C60" s="320" t="s">
        <v>113</v>
      </c>
      <c r="D60" s="321"/>
      <c r="E60" s="246">
        <v>0</v>
      </c>
      <c r="F60" s="247"/>
      <c r="G60" s="248"/>
      <c r="H60" s="249"/>
      <c r="I60" s="243"/>
      <c r="J60" s="250"/>
      <c r="K60" s="243"/>
      <c r="M60" s="244" t="s">
        <v>113</v>
      </c>
      <c r="O60" s="232"/>
    </row>
    <row r="61" spans="1:80" x14ac:dyDescent="0.2">
      <c r="A61" s="241"/>
      <c r="B61" s="245"/>
      <c r="C61" s="320" t="s">
        <v>114</v>
      </c>
      <c r="D61" s="321"/>
      <c r="E61" s="246">
        <v>62.339199999999998</v>
      </c>
      <c r="F61" s="247"/>
      <c r="G61" s="248"/>
      <c r="H61" s="249"/>
      <c r="I61" s="243"/>
      <c r="J61" s="250"/>
      <c r="K61" s="243"/>
      <c r="M61" s="244" t="s">
        <v>114</v>
      </c>
      <c r="O61" s="232"/>
    </row>
    <row r="62" spans="1:80" x14ac:dyDescent="0.2">
      <c r="A62" s="241"/>
      <c r="B62" s="245"/>
      <c r="C62" s="320" t="s">
        <v>112</v>
      </c>
      <c r="D62" s="321"/>
      <c r="E62" s="246">
        <v>0</v>
      </c>
      <c r="F62" s="247"/>
      <c r="G62" s="248"/>
      <c r="H62" s="249"/>
      <c r="I62" s="243"/>
      <c r="J62" s="250"/>
      <c r="K62" s="243"/>
      <c r="M62" s="244">
        <v>0</v>
      </c>
      <c r="O62" s="232"/>
    </row>
    <row r="63" spans="1:80" x14ac:dyDescent="0.2">
      <c r="A63" s="241"/>
      <c r="B63" s="245"/>
      <c r="C63" s="320" t="s">
        <v>147</v>
      </c>
      <c r="D63" s="321"/>
      <c r="E63" s="246">
        <v>-39.938099999999999</v>
      </c>
      <c r="F63" s="247"/>
      <c r="G63" s="248"/>
      <c r="H63" s="249"/>
      <c r="I63" s="243"/>
      <c r="J63" s="250"/>
      <c r="K63" s="243"/>
      <c r="M63" s="244" t="s">
        <v>147</v>
      </c>
      <c r="O63" s="232"/>
    </row>
    <row r="64" spans="1:80" ht="22.5" x14ac:dyDescent="0.2">
      <c r="A64" s="233">
        <v>9</v>
      </c>
      <c r="B64" s="234" t="s">
        <v>148</v>
      </c>
      <c r="C64" s="235" t="s">
        <v>149</v>
      </c>
      <c r="D64" s="236" t="s">
        <v>109</v>
      </c>
      <c r="E64" s="237">
        <v>27.931100000000001</v>
      </c>
      <c r="F64" s="237"/>
      <c r="G64" s="238">
        <f>E64*F64</f>
        <v>0</v>
      </c>
      <c r="H64" s="239">
        <v>0</v>
      </c>
      <c r="I64" s="240">
        <f>E64*H64</f>
        <v>0</v>
      </c>
      <c r="J64" s="239">
        <v>0</v>
      </c>
      <c r="K64" s="240">
        <f>E64*J64</f>
        <v>0</v>
      </c>
      <c r="O64" s="232">
        <v>2</v>
      </c>
      <c r="AA64" s="205">
        <v>1</v>
      </c>
      <c r="AB64" s="205">
        <v>1</v>
      </c>
      <c r="AC64" s="205">
        <v>1</v>
      </c>
      <c r="AZ64" s="205">
        <v>1</v>
      </c>
      <c r="BA64" s="205">
        <f>IF(AZ64=1,G64,0)</f>
        <v>0</v>
      </c>
      <c r="BB64" s="205">
        <f>IF(AZ64=2,G64,0)</f>
        <v>0</v>
      </c>
      <c r="BC64" s="205">
        <f>IF(AZ64=3,G64,0)</f>
        <v>0</v>
      </c>
      <c r="BD64" s="205">
        <f>IF(AZ64=4,G64,0)</f>
        <v>0</v>
      </c>
      <c r="BE64" s="205">
        <f>IF(AZ64=5,G64,0)</f>
        <v>0</v>
      </c>
      <c r="CA64" s="232">
        <v>1</v>
      </c>
      <c r="CB64" s="232">
        <v>1</v>
      </c>
    </row>
    <row r="65" spans="1:80" ht="22.5" x14ac:dyDescent="0.2">
      <c r="A65" s="233">
        <v>10</v>
      </c>
      <c r="B65" s="234" t="s">
        <v>150</v>
      </c>
      <c r="C65" s="235" t="s">
        <v>151</v>
      </c>
      <c r="D65" s="236" t="s">
        <v>109</v>
      </c>
      <c r="E65" s="237">
        <v>27.931100000000001</v>
      </c>
      <c r="F65" s="237"/>
      <c r="G65" s="238">
        <f>E65*F65</f>
        <v>0</v>
      </c>
      <c r="H65" s="239">
        <v>0</v>
      </c>
      <c r="I65" s="240">
        <f>E65*H65</f>
        <v>0</v>
      </c>
      <c r="J65" s="239">
        <v>0</v>
      </c>
      <c r="K65" s="240">
        <f>E65*J65</f>
        <v>0</v>
      </c>
      <c r="O65" s="232">
        <v>2</v>
      </c>
      <c r="AA65" s="205">
        <v>1</v>
      </c>
      <c r="AB65" s="205">
        <v>1</v>
      </c>
      <c r="AC65" s="205">
        <v>1</v>
      </c>
      <c r="AZ65" s="205">
        <v>1</v>
      </c>
      <c r="BA65" s="205">
        <f>IF(AZ65=1,G65,0)</f>
        <v>0</v>
      </c>
      <c r="BB65" s="205">
        <f>IF(AZ65=2,G65,0)</f>
        <v>0</v>
      </c>
      <c r="BC65" s="205">
        <f>IF(AZ65=3,G65,0)</f>
        <v>0</v>
      </c>
      <c r="BD65" s="205">
        <f>IF(AZ65=4,G65,0)</f>
        <v>0</v>
      </c>
      <c r="BE65" s="205">
        <f>IF(AZ65=5,G65,0)</f>
        <v>0</v>
      </c>
      <c r="CA65" s="232">
        <v>1</v>
      </c>
      <c r="CB65" s="232">
        <v>1</v>
      </c>
    </row>
    <row r="66" spans="1:80" x14ac:dyDescent="0.2">
      <c r="A66" s="233">
        <v>11</v>
      </c>
      <c r="B66" s="234" t="s">
        <v>152</v>
      </c>
      <c r="C66" s="235" t="s">
        <v>153</v>
      </c>
      <c r="D66" s="236" t="s">
        <v>109</v>
      </c>
      <c r="E66" s="237">
        <v>39.938099999999999</v>
      </c>
      <c r="F66" s="237"/>
      <c r="G66" s="238">
        <f>E66*F66</f>
        <v>0</v>
      </c>
      <c r="H66" s="239">
        <v>0</v>
      </c>
      <c r="I66" s="240">
        <f>E66*H66</f>
        <v>0</v>
      </c>
      <c r="J66" s="239">
        <v>0</v>
      </c>
      <c r="K66" s="240">
        <f>E66*J66</f>
        <v>0</v>
      </c>
      <c r="O66" s="232">
        <v>2</v>
      </c>
      <c r="AA66" s="205">
        <v>1</v>
      </c>
      <c r="AB66" s="205">
        <v>1</v>
      </c>
      <c r="AC66" s="205">
        <v>1</v>
      </c>
      <c r="AZ66" s="205">
        <v>1</v>
      </c>
      <c r="BA66" s="205">
        <f>IF(AZ66=1,G66,0)</f>
        <v>0</v>
      </c>
      <c r="BB66" s="205">
        <f>IF(AZ66=2,G66,0)</f>
        <v>0</v>
      </c>
      <c r="BC66" s="205">
        <f>IF(AZ66=3,G66,0)</f>
        <v>0</v>
      </c>
      <c r="BD66" s="205">
        <f>IF(AZ66=4,G66,0)</f>
        <v>0</v>
      </c>
      <c r="BE66" s="205">
        <f>IF(AZ66=5,G66,0)</f>
        <v>0</v>
      </c>
      <c r="CA66" s="232">
        <v>1</v>
      </c>
      <c r="CB66" s="232">
        <v>1</v>
      </c>
    </row>
    <row r="67" spans="1:80" x14ac:dyDescent="0.2">
      <c r="A67" s="241"/>
      <c r="B67" s="245"/>
      <c r="C67" s="320" t="s">
        <v>154</v>
      </c>
      <c r="D67" s="321"/>
      <c r="E67" s="246">
        <v>0</v>
      </c>
      <c r="F67" s="247"/>
      <c r="G67" s="248"/>
      <c r="H67" s="249"/>
      <c r="I67" s="243"/>
      <c r="J67" s="250"/>
      <c r="K67" s="243"/>
      <c r="M67" s="244" t="s">
        <v>154</v>
      </c>
      <c r="O67" s="232"/>
    </row>
    <row r="68" spans="1:80" ht="22.5" x14ac:dyDescent="0.2">
      <c r="A68" s="241"/>
      <c r="B68" s="245"/>
      <c r="C68" s="320" t="s">
        <v>111</v>
      </c>
      <c r="D68" s="321"/>
      <c r="E68" s="246">
        <v>5.53</v>
      </c>
      <c r="F68" s="247"/>
      <c r="G68" s="248"/>
      <c r="H68" s="249"/>
      <c r="I68" s="243"/>
      <c r="J68" s="250"/>
      <c r="K68" s="243"/>
      <c r="M68" s="244" t="s">
        <v>111</v>
      </c>
      <c r="O68" s="232"/>
    </row>
    <row r="69" spans="1:80" x14ac:dyDescent="0.2">
      <c r="A69" s="241"/>
      <c r="B69" s="245"/>
      <c r="C69" s="320" t="s">
        <v>112</v>
      </c>
      <c r="D69" s="321"/>
      <c r="E69" s="246">
        <v>0</v>
      </c>
      <c r="F69" s="247"/>
      <c r="G69" s="248"/>
      <c r="H69" s="249"/>
      <c r="I69" s="243"/>
      <c r="J69" s="250"/>
      <c r="K69" s="243"/>
      <c r="M69" s="244">
        <v>0</v>
      </c>
      <c r="O69" s="232"/>
    </row>
    <row r="70" spans="1:80" x14ac:dyDescent="0.2">
      <c r="A70" s="241"/>
      <c r="B70" s="245"/>
      <c r="C70" s="320" t="s">
        <v>113</v>
      </c>
      <c r="D70" s="321"/>
      <c r="E70" s="246">
        <v>0</v>
      </c>
      <c r="F70" s="247"/>
      <c r="G70" s="248"/>
      <c r="H70" s="249"/>
      <c r="I70" s="243"/>
      <c r="J70" s="250"/>
      <c r="K70" s="243"/>
      <c r="M70" s="244" t="s">
        <v>113</v>
      </c>
      <c r="O70" s="232"/>
    </row>
    <row r="71" spans="1:80" x14ac:dyDescent="0.2">
      <c r="A71" s="241"/>
      <c r="B71" s="245"/>
      <c r="C71" s="320" t="s">
        <v>114</v>
      </c>
      <c r="D71" s="321"/>
      <c r="E71" s="246">
        <v>62.339199999999998</v>
      </c>
      <c r="F71" s="247"/>
      <c r="G71" s="248"/>
      <c r="H71" s="249"/>
      <c r="I71" s="243"/>
      <c r="J71" s="250"/>
      <c r="K71" s="243"/>
      <c r="M71" s="244" t="s">
        <v>114</v>
      </c>
      <c r="O71" s="232"/>
    </row>
    <row r="72" spans="1:80" x14ac:dyDescent="0.2">
      <c r="A72" s="241"/>
      <c r="B72" s="245"/>
      <c r="C72" s="320" t="s">
        <v>112</v>
      </c>
      <c r="D72" s="321"/>
      <c r="E72" s="246">
        <v>0</v>
      </c>
      <c r="F72" s="247"/>
      <c r="G72" s="248"/>
      <c r="H72" s="249"/>
      <c r="I72" s="243"/>
      <c r="J72" s="250"/>
      <c r="K72" s="243"/>
      <c r="M72" s="244">
        <v>0</v>
      </c>
      <c r="O72" s="232"/>
    </row>
    <row r="73" spans="1:80" x14ac:dyDescent="0.2">
      <c r="A73" s="241"/>
      <c r="B73" s="245"/>
      <c r="C73" s="320" t="s">
        <v>155</v>
      </c>
      <c r="D73" s="321"/>
      <c r="E73" s="246">
        <v>0</v>
      </c>
      <c r="F73" s="247"/>
      <c r="G73" s="248"/>
      <c r="H73" s="249"/>
      <c r="I73" s="243"/>
      <c r="J73" s="250"/>
      <c r="K73" s="243"/>
      <c r="M73" s="244" t="s">
        <v>155</v>
      </c>
      <c r="O73" s="232"/>
    </row>
    <row r="74" spans="1:80" x14ac:dyDescent="0.2">
      <c r="A74" s="241"/>
      <c r="B74" s="245"/>
      <c r="C74" s="320" t="s">
        <v>156</v>
      </c>
      <c r="D74" s="321"/>
      <c r="E74" s="246">
        <v>-25.883600000000001</v>
      </c>
      <c r="F74" s="247"/>
      <c r="G74" s="248"/>
      <c r="H74" s="249"/>
      <c r="I74" s="243"/>
      <c r="J74" s="250"/>
      <c r="K74" s="243"/>
      <c r="M74" s="244" t="s">
        <v>156</v>
      </c>
      <c r="O74" s="232"/>
    </row>
    <row r="75" spans="1:80" x14ac:dyDescent="0.2">
      <c r="A75" s="241"/>
      <c r="B75" s="245"/>
      <c r="C75" s="320" t="s">
        <v>157</v>
      </c>
      <c r="D75" s="321"/>
      <c r="E75" s="246">
        <v>-0.45500000000000002</v>
      </c>
      <c r="F75" s="247"/>
      <c r="G75" s="248"/>
      <c r="H75" s="249"/>
      <c r="I75" s="243"/>
      <c r="J75" s="250"/>
      <c r="K75" s="243"/>
      <c r="M75" s="244" t="s">
        <v>157</v>
      </c>
      <c r="O75" s="232"/>
    </row>
    <row r="76" spans="1:80" x14ac:dyDescent="0.2">
      <c r="A76" s="241"/>
      <c r="B76" s="245"/>
      <c r="C76" s="320" t="s">
        <v>158</v>
      </c>
      <c r="D76" s="321"/>
      <c r="E76" s="246">
        <v>-1.5925</v>
      </c>
      <c r="F76" s="247"/>
      <c r="G76" s="248"/>
      <c r="H76" s="249"/>
      <c r="I76" s="243"/>
      <c r="J76" s="250"/>
      <c r="K76" s="243"/>
      <c r="M76" s="244" t="s">
        <v>158</v>
      </c>
      <c r="O76" s="232"/>
    </row>
    <row r="77" spans="1:80" x14ac:dyDescent="0.2">
      <c r="A77" s="233">
        <v>12</v>
      </c>
      <c r="B77" s="234" t="s">
        <v>159</v>
      </c>
      <c r="C77" s="235" t="s">
        <v>160</v>
      </c>
      <c r="D77" s="236" t="s">
        <v>109</v>
      </c>
      <c r="E77" s="237">
        <v>1.5925</v>
      </c>
      <c r="F77" s="237"/>
      <c r="G77" s="238">
        <f>E77*F77</f>
        <v>0</v>
      </c>
      <c r="H77" s="239">
        <v>0</v>
      </c>
      <c r="I77" s="240">
        <f>E77*H77</f>
        <v>0</v>
      </c>
      <c r="J77" s="239">
        <v>0</v>
      </c>
      <c r="K77" s="240">
        <f>E77*J77</f>
        <v>0</v>
      </c>
      <c r="O77" s="232">
        <v>2</v>
      </c>
      <c r="AA77" s="205">
        <v>1</v>
      </c>
      <c r="AB77" s="205">
        <v>1</v>
      </c>
      <c r="AC77" s="205">
        <v>1</v>
      </c>
      <c r="AZ77" s="205">
        <v>1</v>
      </c>
      <c r="BA77" s="205">
        <f>IF(AZ77=1,G77,0)</f>
        <v>0</v>
      </c>
      <c r="BB77" s="205">
        <f>IF(AZ77=2,G77,0)</f>
        <v>0</v>
      </c>
      <c r="BC77" s="205">
        <f>IF(AZ77=3,G77,0)</f>
        <v>0</v>
      </c>
      <c r="BD77" s="205">
        <f>IF(AZ77=4,G77,0)</f>
        <v>0</v>
      </c>
      <c r="BE77" s="205">
        <f>IF(AZ77=5,G77,0)</f>
        <v>0</v>
      </c>
      <c r="CA77" s="232">
        <v>1</v>
      </c>
      <c r="CB77" s="232">
        <v>1</v>
      </c>
    </row>
    <row r="78" spans="1:80" ht="22.5" x14ac:dyDescent="0.2">
      <c r="A78" s="241"/>
      <c r="B78" s="242"/>
      <c r="C78" s="317" t="s">
        <v>161</v>
      </c>
      <c r="D78" s="318"/>
      <c r="E78" s="318"/>
      <c r="F78" s="318"/>
      <c r="G78" s="319"/>
      <c r="I78" s="243"/>
      <c r="K78" s="243"/>
      <c r="L78" s="244" t="s">
        <v>161</v>
      </c>
      <c r="O78" s="232">
        <v>3</v>
      </c>
    </row>
    <row r="79" spans="1:80" x14ac:dyDescent="0.2">
      <c r="A79" s="241"/>
      <c r="B79" s="245"/>
      <c r="C79" s="320" t="s">
        <v>121</v>
      </c>
      <c r="D79" s="321"/>
      <c r="E79" s="246">
        <v>0</v>
      </c>
      <c r="F79" s="247"/>
      <c r="G79" s="248"/>
      <c r="H79" s="249"/>
      <c r="I79" s="243"/>
      <c r="J79" s="250"/>
      <c r="K79" s="243"/>
      <c r="M79" s="244" t="s">
        <v>121</v>
      </c>
      <c r="O79" s="232"/>
    </row>
    <row r="80" spans="1:80" x14ac:dyDescent="0.2">
      <c r="A80" s="241"/>
      <c r="B80" s="245"/>
      <c r="C80" s="320" t="s">
        <v>162</v>
      </c>
      <c r="D80" s="321"/>
      <c r="E80" s="246">
        <v>1.5925</v>
      </c>
      <c r="F80" s="247"/>
      <c r="G80" s="248"/>
      <c r="H80" s="249"/>
      <c r="I80" s="243"/>
      <c r="J80" s="250"/>
      <c r="K80" s="243"/>
      <c r="M80" s="244" t="s">
        <v>162</v>
      </c>
      <c r="O80" s="232"/>
    </row>
    <row r="81" spans="1:80" ht="22.5" x14ac:dyDescent="0.2">
      <c r="A81" s="233">
        <v>13</v>
      </c>
      <c r="B81" s="234" t="s">
        <v>163</v>
      </c>
      <c r="C81" s="235" t="s">
        <v>164</v>
      </c>
      <c r="D81" s="236" t="s">
        <v>109</v>
      </c>
      <c r="E81" s="237">
        <v>27.931100000000001</v>
      </c>
      <c r="F81" s="237"/>
      <c r="G81" s="238">
        <f>E81*F81</f>
        <v>0</v>
      </c>
      <c r="H81" s="239">
        <v>0</v>
      </c>
      <c r="I81" s="240">
        <f>E81*H81</f>
        <v>0</v>
      </c>
      <c r="J81" s="239">
        <v>0</v>
      </c>
      <c r="K81" s="240">
        <f>E81*J81</f>
        <v>0</v>
      </c>
      <c r="O81" s="232">
        <v>2</v>
      </c>
      <c r="AA81" s="205">
        <v>1</v>
      </c>
      <c r="AB81" s="205">
        <v>1</v>
      </c>
      <c r="AC81" s="205">
        <v>1</v>
      </c>
      <c r="AZ81" s="205">
        <v>1</v>
      </c>
      <c r="BA81" s="205">
        <f>IF(AZ81=1,G81,0)</f>
        <v>0</v>
      </c>
      <c r="BB81" s="205">
        <f>IF(AZ81=2,G81,0)</f>
        <v>0</v>
      </c>
      <c r="BC81" s="205">
        <f>IF(AZ81=3,G81,0)</f>
        <v>0</v>
      </c>
      <c r="BD81" s="205">
        <f>IF(AZ81=4,G81,0)</f>
        <v>0</v>
      </c>
      <c r="BE81" s="205">
        <f>IF(AZ81=5,G81,0)</f>
        <v>0</v>
      </c>
      <c r="CA81" s="232">
        <v>1</v>
      </c>
      <c r="CB81" s="232">
        <v>1</v>
      </c>
    </row>
    <row r="82" spans="1:80" ht="22.5" x14ac:dyDescent="0.2">
      <c r="A82" s="233">
        <v>14</v>
      </c>
      <c r="B82" s="234" t="s">
        <v>165</v>
      </c>
      <c r="C82" s="235" t="s">
        <v>166</v>
      </c>
      <c r="D82" s="236" t="s">
        <v>119</v>
      </c>
      <c r="E82" s="237">
        <v>3</v>
      </c>
      <c r="F82" s="237"/>
      <c r="G82" s="238">
        <f>E82*F82</f>
        <v>0</v>
      </c>
      <c r="H82" s="239">
        <v>0</v>
      </c>
      <c r="I82" s="240">
        <f>E82*H82</f>
        <v>0</v>
      </c>
      <c r="J82" s="239">
        <v>-0.80100000000000005</v>
      </c>
      <c r="K82" s="240">
        <f>E82*J82</f>
        <v>-2.403</v>
      </c>
      <c r="O82" s="232">
        <v>2</v>
      </c>
      <c r="AA82" s="205">
        <v>2</v>
      </c>
      <c r="AB82" s="205">
        <v>1</v>
      </c>
      <c r="AC82" s="205">
        <v>1</v>
      </c>
      <c r="AZ82" s="205">
        <v>1</v>
      </c>
      <c r="BA82" s="205">
        <f>IF(AZ82=1,G82,0)</f>
        <v>0</v>
      </c>
      <c r="BB82" s="205">
        <f>IF(AZ82=2,G82,0)</f>
        <v>0</v>
      </c>
      <c r="BC82" s="205">
        <f>IF(AZ82=3,G82,0)</f>
        <v>0</v>
      </c>
      <c r="BD82" s="205">
        <f>IF(AZ82=4,G82,0)</f>
        <v>0</v>
      </c>
      <c r="BE82" s="205">
        <f>IF(AZ82=5,G82,0)</f>
        <v>0</v>
      </c>
      <c r="CA82" s="232">
        <v>2</v>
      </c>
      <c r="CB82" s="232">
        <v>1</v>
      </c>
    </row>
    <row r="83" spans="1:80" ht="22.5" x14ac:dyDescent="0.2">
      <c r="A83" s="241"/>
      <c r="B83" s="242"/>
      <c r="C83" s="317" t="s">
        <v>167</v>
      </c>
      <c r="D83" s="318"/>
      <c r="E83" s="318"/>
      <c r="F83" s="318"/>
      <c r="G83" s="319"/>
      <c r="I83" s="243"/>
      <c r="K83" s="243"/>
      <c r="L83" s="244" t="s">
        <v>167</v>
      </c>
      <c r="O83" s="232">
        <v>3</v>
      </c>
    </row>
    <row r="84" spans="1:80" ht="22.5" x14ac:dyDescent="0.2">
      <c r="A84" s="233">
        <v>15</v>
      </c>
      <c r="B84" s="234" t="s">
        <v>168</v>
      </c>
      <c r="C84" s="235" t="s">
        <v>169</v>
      </c>
      <c r="D84" s="236" t="s">
        <v>119</v>
      </c>
      <c r="E84" s="237">
        <v>3</v>
      </c>
      <c r="F84" s="237"/>
      <c r="G84" s="238">
        <f>E84*F84</f>
        <v>0</v>
      </c>
      <c r="H84" s="239">
        <v>1.17117</v>
      </c>
      <c r="I84" s="240">
        <f>E84*H84</f>
        <v>3.5135100000000001</v>
      </c>
      <c r="J84" s="239">
        <v>0</v>
      </c>
      <c r="K84" s="240">
        <f>E84*J84</f>
        <v>0</v>
      </c>
      <c r="O84" s="232">
        <v>2</v>
      </c>
      <c r="AA84" s="205">
        <v>2</v>
      </c>
      <c r="AB84" s="205">
        <v>0</v>
      </c>
      <c r="AC84" s="205">
        <v>0</v>
      </c>
      <c r="AZ84" s="205">
        <v>1</v>
      </c>
      <c r="BA84" s="205">
        <f>IF(AZ84=1,G84,0)</f>
        <v>0</v>
      </c>
      <c r="BB84" s="205">
        <f>IF(AZ84=2,G84,0)</f>
        <v>0</v>
      </c>
      <c r="BC84" s="205">
        <f>IF(AZ84=3,G84,0)</f>
        <v>0</v>
      </c>
      <c r="BD84" s="205">
        <f>IF(AZ84=4,G84,0)</f>
        <v>0</v>
      </c>
      <c r="BE84" s="205">
        <f>IF(AZ84=5,G84,0)</f>
        <v>0</v>
      </c>
      <c r="CA84" s="232">
        <v>2</v>
      </c>
      <c r="CB84" s="232">
        <v>0</v>
      </c>
    </row>
    <row r="85" spans="1:80" x14ac:dyDescent="0.2">
      <c r="A85" s="241"/>
      <c r="B85" s="242"/>
      <c r="C85" s="317" t="s">
        <v>170</v>
      </c>
      <c r="D85" s="318"/>
      <c r="E85" s="318"/>
      <c r="F85" s="318"/>
      <c r="G85" s="319"/>
      <c r="I85" s="243"/>
      <c r="K85" s="243"/>
      <c r="L85" s="244" t="s">
        <v>170</v>
      </c>
      <c r="O85" s="232">
        <v>3</v>
      </c>
    </row>
    <row r="86" spans="1:80" x14ac:dyDescent="0.2">
      <c r="A86" s="233">
        <v>16</v>
      </c>
      <c r="B86" s="234" t="s">
        <v>171</v>
      </c>
      <c r="C86" s="235" t="s">
        <v>172</v>
      </c>
      <c r="D86" s="236" t="s">
        <v>173</v>
      </c>
      <c r="E86" s="237">
        <v>3.1850000000000001</v>
      </c>
      <c r="F86" s="237"/>
      <c r="G86" s="238">
        <f>E86*F86</f>
        <v>0</v>
      </c>
      <c r="H86" s="239">
        <v>1</v>
      </c>
      <c r="I86" s="240">
        <f>E86*H86</f>
        <v>3.1850000000000001</v>
      </c>
      <c r="J86" s="239"/>
      <c r="K86" s="240">
        <f>E86*J86</f>
        <v>0</v>
      </c>
      <c r="O86" s="232">
        <v>2</v>
      </c>
      <c r="AA86" s="205">
        <v>3</v>
      </c>
      <c r="AB86" s="205">
        <v>1</v>
      </c>
      <c r="AC86" s="205">
        <v>58337304</v>
      </c>
      <c r="AZ86" s="205">
        <v>1</v>
      </c>
      <c r="BA86" s="205">
        <f>IF(AZ86=1,G86,0)</f>
        <v>0</v>
      </c>
      <c r="BB86" s="205">
        <f>IF(AZ86=2,G86,0)</f>
        <v>0</v>
      </c>
      <c r="BC86" s="205">
        <f>IF(AZ86=3,G86,0)</f>
        <v>0</v>
      </c>
      <c r="BD86" s="205">
        <f>IF(AZ86=4,G86,0)</f>
        <v>0</v>
      </c>
      <c r="BE86" s="205">
        <f>IF(AZ86=5,G86,0)</f>
        <v>0</v>
      </c>
      <c r="CA86" s="232">
        <v>3</v>
      </c>
      <c r="CB86" s="232">
        <v>1</v>
      </c>
    </row>
    <row r="87" spans="1:80" x14ac:dyDescent="0.2">
      <c r="A87" s="241"/>
      <c r="B87" s="245"/>
      <c r="C87" s="320" t="s">
        <v>174</v>
      </c>
      <c r="D87" s="321"/>
      <c r="E87" s="246">
        <v>0</v>
      </c>
      <c r="F87" s="247"/>
      <c r="G87" s="248"/>
      <c r="H87" s="249"/>
      <c r="I87" s="243"/>
      <c r="J87" s="250"/>
      <c r="K87" s="243"/>
      <c r="M87" s="244" t="s">
        <v>174</v>
      </c>
      <c r="O87" s="232"/>
    </row>
    <row r="88" spans="1:80" x14ac:dyDescent="0.2">
      <c r="A88" s="241"/>
      <c r="B88" s="245"/>
      <c r="C88" s="320" t="s">
        <v>175</v>
      </c>
      <c r="D88" s="321"/>
      <c r="E88" s="246">
        <v>3.1850000000000001</v>
      </c>
      <c r="F88" s="247"/>
      <c r="G88" s="248"/>
      <c r="H88" s="249"/>
      <c r="I88" s="243"/>
      <c r="J88" s="250"/>
      <c r="K88" s="243"/>
      <c r="M88" s="244" t="s">
        <v>175</v>
      </c>
      <c r="O88" s="232"/>
    </row>
    <row r="89" spans="1:80" x14ac:dyDescent="0.2">
      <c r="A89" s="251"/>
      <c r="B89" s="252" t="s">
        <v>91</v>
      </c>
      <c r="C89" s="253" t="s">
        <v>100</v>
      </c>
      <c r="D89" s="254"/>
      <c r="E89" s="255"/>
      <c r="F89" s="256"/>
      <c r="G89" s="257">
        <f>SUM(G7:G88)</f>
        <v>0</v>
      </c>
      <c r="H89" s="258"/>
      <c r="I89" s="259">
        <f>SUM(I7:I88)</f>
        <v>6.7604607350000006</v>
      </c>
      <c r="J89" s="258"/>
      <c r="K89" s="259">
        <f>SUM(K7:K88)</f>
        <v>-2.403</v>
      </c>
      <c r="O89" s="232">
        <v>4</v>
      </c>
      <c r="BA89" s="260">
        <f>SUM(BA7:BA88)</f>
        <v>0</v>
      </c>
      <c r="BB89" s="260">
        <f>SUM(BB7:BB88)</f>
        <v>0</v>
      </c>
      <c r="BC89" s="260">
        <f>SUM(BC7:BC88)</f>
        <v>0</v>
      </c>
      <c r="BD89" s="260">
        <f>SUM(BD7:BD88)</f>
        <v>0</v>
      </c>
      <c r="BE89" s="260">
        <f>SUM(BE7:BE88)</f>
        <v>0</v>
      </c>
    </row>
    <row r="90" spans="1:80" x14ac:dyDescent="0.2">
      <c r="A90" s="222" t="s">
        <v>88</v>
      </c>
      <c r="B90" s="223" t="s">
        <v>176</v>
      </c>
      <c r="C90" s="224" t="s">
        <v>177</v>
      </c>
      <c r="D90" s="225"/>
      <c r="E90" s="226"/>
      <c r="F90" s="226"/>
      <c r="G90" s="227"/>
      <c r="H90" s="228"/>
      <c r="I90" s="229"/>
      <c r="J90" s="230"/>
      <c r="K90" s="231"/>
      <c r="O90" s="232">
        <v>1</v>
      </c>
    </row>
    <row r="91" spans="1:80" x14ac:dyDescent="0.2">
      <c r="A91" s="233">
        <v>17</v>
      </c>
      <c r="B91" s="234" t="s">
        <v>179</v>
      </c>
      <c r="C91" s="235" t="s">
        <v>180</v>
      </c>
      <c r="D91" s="236" t="s">
        <v>109</v>
      </c>
      <c r="E91" s="237">
        <v>0.45500000000000002</v>
      </c>
      <c r="F91" s="237"/>
      <c r="G91" s="238">
        <f>E91*F91</f>
        <v>0</v>
      </c>
      <c r="H91" s="239">
        <v>1.891</v>
      </c>
      <c r="I91" s="240">
        <f>E91*H91</f>
        <v>0.86040500000000009</v>
      </c>
      <c r="J91" s="239">
        <v>0</v>
      </c>
      <c r="K91" s="240">
        <f>E91*J91</f>
        <v>0</v>
      </c>
      <c r="O91" s="232">
        <v>2</v>
      </c>
      <c r="AA91" s="205">
        <v>1</v>
      </c>
      <c r="AB91" s="205">
        <v>1</v>
      </c>
      <c r="AC91" s="205">
        <v>1</v>
      </c>
      <c r="AZ91" s="205">
        <v>1</v>
      </c>
      <c r="BA91" s="205">
        <f>IF(AZ91=1,G91,0)</f>
        <v>0</v>
      </c>
      <c r="BB91" s="205">
        <f>IF(AZ91=2,G91,0)</f>
        <v>0</v>
      </c>
      <c r="BC91" s="205">
        <f>IF(AZ91=3,G91,0)</f>
        <v>0</v>
      </c>
      <c r="BD91" s="205">
        <f>IF(AZ91=4,G91,0)</f>
        <v>0</v>
      </c>
      <c r="BE91" s="205">
        <f>IF(AZ91=5,G91,0)</f>
        <v>0</v>
      </c>
      <c r="CA91" s="232">
        <v>1</v>
      </c>
      <c r="CB91" s="232">
        <v>1</v>
      </c>
    </row>
    <row r="92" spans="1:80" x14ac:dyDescent="0.2">
      <c r="A92" s="241"/>
      <c r="B92" s="245"/>
      <c r="C92" s="320" t="s">
        <v>121</v>
      </c>
      <c r="D92" s="321"/>
      <c r="E92" s="246">
        <v>0</v>
      </c>
      <c r="F92" s="247"/>
      <c r="G92" s="248"/>
      <c r="H92" s="249"/>
      <c r="I92" s="243"/>
      <c r="J92" s="250"/>
      <c r="K92" s="243"/>
      <c r="M92" s="244" t="s">
        <v>121</v>
      </c>
      <c r="O92" s="232"/>
    </row>
    <row r="93" spans="1:80" x14ac:dyDescent="0.2">
      <c r="A93" s="241"/>
      <c r="B93" s="245"/>
      <c r="C93" s="320" t="s">
        <v>181</v>
      </c>
      <c r="D93" s="321"/>
      <c r="E93" s="246">
        <v>0</v>
      </c>
      <c r="F93" s="247"/>
      <c r="G93" s="248"/>
      <c r="H93" s="249"/>
      <c r="I93" s="243"/>
      <c r="J93" s="250"/>
      <c r="K93" s="243"/>
      <c r="M93" s="244" t="s">
        <v>181</v>
      </c>
      <c r="O93" s="232"/>
    </row>
    <row r="94" spans="1:80" x14ac:dyDescent="0.2">
      <c r="A94" s="241"/>
      <c r="B94" s="245"/>
      <c r="C94" s="320" t="s">
        <v>182</v>
      </c>
      <c r="D94" s="321"/>
      <c r="E94" s="246">
        <v>0.45500000000000002</v>
      </c>
      <c r="F94" s="247"/>
      <c r="G94" s="248"/>
      <c r="H94" s="249"/>
      <c r="I94" s="243"/>
      <c r="J94" s="250"/>
      <c r="K94" s="243"/>
      <c r="M94" s="244" t="s">
        <v>182</v>
      </c>
      <c r="O94" s="232"/>
    </row>
    <row r="95" spans="1:80" x14ac:dyDescent="0.2">
      <c r="A95" s="251"/>
      <c r="B95" s="252" t="s">
        <v>91</v>
      </c>
      <c r="C95" s="253" t="s">
        <v>178</v>
      </c>
      <c r="D95" s="254"/>
      <c r="E95" s="255"/>
      <c r="F95" s="256"/>
      <c r="G95" s="257">
        <f>SUM(G90:G94)</f>
        <v>0</v>
      </c>
      <c r="H95" s="258"/>
      <c r="I95" s="259">
        <f>SUM(I90:I94)</f>
        <v>0.86040500000000009</v>
      </c>
      <c r="J95" s="258"/>
      <c r="K95" s="259">
        <f>SUM(K90:K94)</f>
        <v>0</v>
      </c>
      <c r="O95" s="232">
        <v>4</v>
      </c>
      <c r="BA95" s="260">
        <f>SUM(BA90:BA94)</f>
        <v>0</v>
      </c>
      <c r="BB95" s="260">
        <f>SUM(BB90:BB94)</f>
        <v>0</v>
      </c>
      <c r="BC95" s="260">
        <f>SUM(BC90:BC94)</f>
        <v>0</v>
      </c>
      <c r="BD95" s="260">
        <f>SUM(BD90:BD94)</f>
        <v>0</v>
      </c>
      <c r="BE95" s="260">
        <f>SUM(BE90:BE94)</f>
        <v>0</v>
      </c>
    </row>
    <row r="96" spans="1:80" x14ac:dyDescent="0.2">
      <c r="A96" s="222" t="s">
        <v>88</v>
      </c>
      <c r="B96" s="223" t="s">
        <v>183</v>
      </c>
      <c r="C96" s="224" t="s">
        <v>184</v>
      </c>
      <c r="D96" s="225"/>
      <c r="E96" s="226"/>
      <c r="F96" s="226"/>
      <c r="G96" s="227"/>
      <c r="H96" s="228"/>
      <c r="I96" s="229"/>
      <c r="J96" s="230"/>
      <c r="K96" s="231"/>
      <c r="O96" s="232">
        <v>1</v>
      </c>
    </row>
    <row r="97" spans="1:80" ht="22.5" x14ac:dyDescent="0.2">
      <c r="A97" s="233">
        <v>18</v>
      </c>
      <c r="B97" s="234" t="s">
        <v>186</v>
      </c>
      <c r="C97" s="235" t="s">
        <v>187</v>
      </c>
      <c r="D97" s="236" t="s">
        <v>99</v>
      </c>
      <c r="E97" s="237">
        <v>4.9730999999999996</v>
      </c>
      <c r="F97" s="237"/>
      <c r="G97" s="238">
        <f>E97*F97</f>
        <v>0</v>
      </c>
      <c r="H97" s="239">
        <v>0</v>
      </c>
      <c r="I97" s="240">
        <f>E97*H97</f>
        <v>0</v>
      </c>
      <c r="J97" s="239">
        <v>0</v>
      </c>
      <c r="K97" s="240">
        <f>E97*J97</f>
        <v>0</v>
      </c>
      <c r="O97" s="232">
        <v>2</v>
      </c>
      <c r="AA97" s="205">
        <v>1</v>
      </c>
      <c r="AB97" s="205">
        <v>1</v>
      </c>
      <c r="AC97" s="205">
        <v>1</v>
      </c>
      <c r="AZ97" s="205">
        <v>1</v>
      </c>
      <c r="BA97" s="205">
        <f>IF(AZ97=1,G97,0)</f>
        <v>0</v>
      </c>
      <c r="BB97" s="205">
        <f>IF(AZ97=2,G97,0)</f>
        <v>0</v>
      </c>
      <c r="BC97" s="205">
        <f>IF(AZ97=3,G97,0)</f>
        <v>0</v>
      </c>
      <c r="BD97" s="205">
        <f>IF(AZ97=4,G97,0)</f>
        <v>0</v>
      </c>
      <c r="BE97" s="205">
        <f>IF(AZ97=5,G97,0)</f>
        <v>0</v>
      </c>
      <c r="CA97" s="232">
        <v>1</v>
      </c>
      <c r="CB97" s="232">
        <v>1</v>
      </c>
    </row>
    <row r="98" spans="1:80" ht="22.5" x14ac:dyDescent="0.2">
      <c r="A98" s="241"/>
      <c r="B98" s="242"/>
      <c r="C98" s="317" t="s">
        <v>188</v>
      </c>
      <c r="D98" s="318"/>
      <c r="E98" s="318"/>
      <c r="F98" s="318"/>
      <c r="G98" s="319"/>
      <c r="I98" s="243"/>
      <c r="K98" s="243"/>
      <c r="L98" s="244" t="s">
        <v>188</v>
      </c>
      <c r="O98" s="232">
        <v>3</v>
      </c>
    </row>
    <row r="99" spans="1:80" ht="22.5" x14ac:dyDescent="0.2">
      <c r="A99" s="241"/>
      <c r="B99" s="242"/>
      <c r="C99" s="317" t="s">
        <v>189</v>
      </c>
      <c r="D99" s="318"/>
      <c r="E99" s="318"/>
      <c r="F99" s="318"/>
      <c r="G99" s="319"/>
      <c r="I99" s="243"/>
      <c r="K99" s="243"/>
      <c r="L99" s="244" t="s">
        <v>189</v>
      </c>
      <c r="O99" s="232">
        <v>3</v>
      </c>
    </row>
    <row r="100" spans="1:80" x14ac:dyDescent="0.2">
      <c r="A100" s="241"/>
      <c r="B100" s="242"/>
      <c r="C100" s="317" t="s">
        <v>190</v>
      </c>
      <c r="D100" s="318"/>
      <c r="E100" s="318"/>
      <c r="F100" s="318"/>
      <c r="G100" s="319"/>
      <c r="I100" s="243"/>
      <c r="K100" s="243"/>
      <c r="L100" s="244" t="s">
        <v>190</v>
      </c>
      <c r="O100" s="232">
        <v>3</v>
      </c>
    </row>
    <row r="101" spans="1:80" x14ac:dyDescent="0.2">
      <c r="A101" s="241"/>
      <c r="B101" s="245"/>
      <c r="C101" s="320" t="s">
        <v>191</v>
      </c>
      <c r="D101" s="321"/>
      <c r="E101" s="246">
        <v>4.9730999999999996</v>
      </c>
      <c r="F101" s="247"/>
      <c r="G101" s="248"/>
      <c r="H101" s="249"/>
      <c r="I101" s="243"/>
      <c r="J101" s="250"/>
      <c r="K101" s="243"/>
      <c r="M101" s="244" t="s">
        <v>191</v>
      </c>
      <c r="O101" s="232"/>
    </row>
    <row r="102" spans="1:80" ht="22.5" x14ac:dyDescent="0.2">
      <c r="A102" s="233">
        <v>19</v>
      </c>
      <c r="B102" s="234" t="s">
        <v>192</v>
      </c>
      <c r="C102" s="235" t="s">
        <v>193</v>
      </c>
      <c r="D102" s="236" t="s">
        <v>194</v>
      </c>
      <c r="E102" s="237">
        <v>2</v>
      </c>
      <c r="F102" s="237"/>
      <c r="G102" s="238">
        <f>E102*F102</f>
        <v>0</v>
      </c>
      <c r="H102" s="239">
        <v>1.0000000000000001E-5</v>
      </c>
      <c r="I102" s="240">
        <f>E102*H102</f>
        <v>2.0000000000000002E-5</v>
      </c>
      <c r="J102" s="239">
        <v>0</v>
      </c>
      <c r="K102" s="240">
        <f>E102*J102</f>
        <v>0</v>
      </c>
      <c r="O102" s="232">
        <v>2</v>
      </c>
      <c r="AA102" s="205">
        <v>1</v>
      </c>
      <c r="AB102" s="205">
        <v>0</v>
      </c>
      <c r="AC102" s="205">
        <v>0</v>
      </c>
      <c r="AZ102" s="205">
        <v>1</v>
      </c>
      <c r="BA102" s="205">
        <f>IF(AZ102=1,G102,0)</f>
        <v>0</v>
      </c>
      <c r="BB102" s="205">
        <f>IF(AZ102=2,G102,0)</f>
        <v>0</v>
      </c>
      <c r="BC102" s="205">
        <f>IF(AZ102=3,G102,0)</f>
        <v>0</v>
      </c>
      <c r="BD102" s="205">
        <f>IF(AZ102=4,G102,0)</f>
        <v>0</v>
      </c>
      <c r="BE102" s="205">
        <f>IF(AZ102=5,G102,0)</f>
        <v>0</v>
      </c>
      <c r="CA102" s="232">
        <v>1</v>
      </c>
      <c r="CB102" s="232">
        <v>0</v>
      </c>
    </row>
    <row r="103" spans="1:80" ht="22.5" x14ac:dyDescent="0.2">
      <c r="A103" s="233">
        <v>20</v>
      </c>
      <c r="B103" s="234" t="s">
        <v>195</v>
      </c>
      <c r="C103" s="235" t="s">
        <v>196</v>
      </c>
      <c r="D103" s="236" t="s">
        <v>197</v>
      </c>
      <c r="E103" s="237">
        <v>1</v>
      </c>
      <c r="F103" s="237"/>
      <c r="G103" s="238">
        <f>E103*F103</f>
        <v>0</v>
      </c>
      <c r="H103" s="239">
        <v>1.2999999999999999E-4</v>
      </c>
      <c r="I103" s="240">
        <f>E103*H103</f>
        <v>1.2999999999999999E-4</v>
      </c>
      <c r="J103" s="239">
        <v>0</v>
      </c>
      <c r="K103" s="240">
        <f>E103*J103</f>
        <v>0</v>
      </c>
      <c r="O103" s="232">
        <v>2</v>
      </c>
      <c r="AA103" s="205">
        <v>1</v>
      </c>
      <c r="AB103" s="205">
        <v>0</v>
      </c>
      <c r="AC103" s="205">
        <v>0</v>
      </c>
      <c r="AZ103" s="205">
        <v>1</v>
      </c>
      <c r="BA103" s="205">
        <f>IF(AZ103=1,G103,0)</f>
        <v>0</v>
      </c>
      <c r="BB103" s="205">
        <f>IF(AZ103=2,G103,0)</f>
        <v>0</v>
      </c>
      <c r="BC103" s="205">
        <f>IF(AZ103=3,G103,0)</f>
        <v>0</v>
      </c>
      <c r="BD103" s="205">
        <f>IF(AZ103=4,G103,0)</f>
        <v>0</v>
      </c>
      <c r="BE103" s="205">
        <f>IF(AZ103=5,G103,0)</f>
        <v>0</v>
      </c>
      <c r="CA103" s="232">
        <v>1</v>
      </c>
      <c r="CB103" s="232">
        <v>0</v>
      </c>
    </row>
    <row r="104" spans="1:80" x14ac:dyDescent="0.2">
      <c r="A104" s="233">
        <v>21</v>
      </c>
      <c r="B104" s="234" t="s">
        <v>198</v>
      </c>
      <c r="C104" s="235" t="s">
        <v>199</v>
      </c>
      <c r="D104" s="236" t="s">
        <v>194</v>
      </c>
      <c r="E104" s="237">
        <v>1</v>
      </c>
      <c r="F104" s="237"/>
      <c r="G104" s="238">
        <f>E104*F104</f>
        <v>0</v>
      </c>
      <c r="H104" s="239">
        <v>7.0000000000000001E-3</v>
      </c>
      <c r="I104" s="240">
        <f>E104*H104</f>
        <v>7.0000000000000001E-3</v>
      </c>
      <c r="J104" s="239">
        <v>0</v>
      </c>
      <c r="K104" s="240">
        <f>E104*J104</f>
        <v>0</v>
      </c>
      <c r="O104" s="232">
        <v>2</v>
      </c>
      <c r="AA104" s="205">
        <v>1</v>
      </c>
      <c r="AB104" s="205">
        <v>1</v>
      </c>
      <c r="AC104" s="205">
        <v>1</v>
      </c>
      <c r="AZ104" s="205">
        <v>1</v>
      </c>
      <c r="BA104" s="205">
        <f>IF(AZ104=1,G104,0)</f>
        <v>0</v>
      </c>
      <c r="BB104" s="205">
        <f>IF(AZ104=2,G104,0)</f>
        <v>0</v>
      </c>
      <c r="BC104" s="205">
        <f>IF(AZ104=3,G104,0)</f>
        <v>0</v>
      </c>
      <c r="BD104" s="205">
        <f>IF(AZ104=4,G104,0)</f>
        <v>0</v>
      </c>
      <c r="BE104" s="205">
        <f>IF(AZ104=5,G104,0)</f>
        <v>0</v>
      </c>
      <c r="CA104" s="232">
        <v>1</v>
      </c>
      <c r="CB104" s="232">
        <v>1</v>
      </c>
    </row>
    <row r="105" spans="1:80" ht="33.75" x14ac:dyDescent="0.2">
      <c r="A105" s="241"/>
      <c r="B105" s="242"/>
      <c r="C105" s="317" t="s">
        <v>200</v>
      </c>
      <c r="D105" s="318"/>
      <c r="E105" s="318"/>
      <c r="F105" s="318"/>
      <c r="G105" s="319"/>
      <c r="I105" s="243"/>
      <c r="K105" s="243"/>
      <c r="L105" s="244" t="s">
        <v>200</v>
      </c>
      <c r="O105" s="232">
        <v>3</v>
      </c>
    </row>
    <row r="106" spans="1:80" x14ac:dyDescent="0.2">
      <c r="A106" s="241"/>
      <c r="B106" s="242"/>
      <c r="C106" s="317" t="s">
        <v>201</v>
      </c>
      <c r="D106" s="318"/>
      <c r="E106" s="318"/>
      <c r="F106" s="318"/>
      <c r="G106" s="319"/>
      <c r="I106" s="243"/>
      <c r="K106" s="243"/>
      <c r="L106" s="244" t="s">
        <v>201</v>
      </c>
      <c r="O106" s="232">
        <v>3</v>
      </c>
    </row>
    <row r="107" spans="1:80" ht="22.5" x14ac:dyDescent="0.2">
      <c r="A107" s="233">
        <v>22</v>
      </c>
      <c r="B107" s="234" t="s">
        <v>202</v>
      </c>
      <c r="C107" s="235" t="s">
        <v>203</v>
      </c>
      <c r="D107" s="236" t="s">
        <v>204</v>
      </c>
      <c r="E107" s="237">
        <v>1</v>
      </c>
      <c r="F107" s="237"/>
      <c r="G107" s="238">
        <f>E107*F107</f>
        <v>0</v>
      </c>
      <c r="H107" s="239">
        <v>2.5</v>
      </c>
      <c r="I107" s="240">
        <f>E107*H107</f>
        <v>2.5</v>
      </c>
      <c r="J107" s="239">
        <v>0</v>
      </c>
      <c r="K107" s="240">
        <f>E107*J107</f>
        <v>0</v>
      </c>
      <c r="O107" s="232">
        <v>2</v>
      </c>
      <c r="AA107" s="205">
        <v>2</v>
      </c>
      <c r="AB107" s="205">
        <v>1</v>
      </c>
      <c r="AC107" s="205">
        <v>1</v>
      </c>
      <c r="AZ107" s="205">
        <v>1</v>
      </c>
      <c r="BA107" s="205">
        <f>IF(AZ107=1,G107,0)</f>
        <v>0</v>
      </c>
      <c r="BB107" s="205">
        <f>IF(AZ107=2,G107,0)</f>
        <v>0</v>
      </c>
      <c r="BC107" s="205">
        <f>IF(AZ107=3,G107,0)</f>
        <v>0</v>
      </c>
      <c r="BD107" s="205">
        <f>IF(AZ107=4,G107,0)</f>
        <v>0</v>
      </c>
      <c r="BE107" s="205">
        <f>IF(AZ107=5,G107,0)</f>
        <v>0</v>
      </c>
      <c r="CA107" s="232">
        <v>2</v>
      </c>
      <c r="CB107" s="232">
        <v>1</v>
      </c>
    </row>
    <row r="108" spans="1:80" ht="22.5" x14ac:dyDescent="0.2">
      <c r="A108" s="241"/>
      <c r="B108" s="242"/>
      <c r="C108" s="317" t="s">
        <v>205</v>
      </c>
      <c r="D108" s="318"/>
      <c r="E108" s="318"/>
      <c r="F108" s="318"/>
      <c r="G108" s="319"/>
      <c r="I108" s="243"/>
      <c r="K108" s="243"/>
      <c r="L108" s="244" t="s">
        <v>205</v>
      </c>
      <c r="O108" s="232">
        <v>3</v>
      </c>
    </row>
    <row r="109" spans="1:80" ht="22.5" x14ac:dyDescent="0.2">
      <c r="A109" s="233">
        <v>23</v>
      </c>
      <c r="B109" s="234" t="s">
        <v>206</v>
      </c>
      <c r="C109" s="235" t="s">
        <v>207</v>
      </c>
      <c r="D109" s="236" t="s">
        <v>208</v>
      </c>
      <c r="E109" s="237">
        <v>1</v>
      </c>
      <c r="F109" s="237"/>
      <c r="G109" s="238">
        <f>E109*F109</f>
        <v>0</v>
      </c>
      <c r="H109" s="239">
        <v>0.6</v>
      </c>
      <c r="I109" s="240">
        <f>E109*H109</f>
        <v>0.6</v>
      </c>
      <c r="J109" s="239">
        <v>0</v>
      </c>
      <c r="K109" s="240">
        <f>E109*J109</f>
        <v>0</v>
      </c>
      <c r="O109" s="232">
        <v>2</v>
      </c>
      <c r="AA109" s="205">
        <v>2</v>
      </c>
      <c r="AB109" s="205">
        <v>1</v>
      </c>
      <c r="AC109" s="205">
        <v>1</v>
      </c>
      <c r="AZ109" s="205">
        <v>1</v>
      </c>
      <c r="BA109" s="205">
        <f>IF(AZ109=1,G109,0)</f>
        <v>0</v>
      </c>
      <c r="BB109" s="205">
        <f>IF(AZ109=2,G109,0)</f>
        <v>0</v>
      </c>
      <c r="BC109" s="205">
        <f>IF(AZ109=3,G109,0)</f>
        <v>0</v>
      </c>
      <c r="BD109" s="205">
        <f>IF(AZ109=4,G109,0)</f>
        <v>0</v>
      </c>
      <c r="BE109" s="205">
        <f>IF(AZ109=5,G109,0)</f>
        <v>0</v>
      </c>
      <c r="CA109" s="232">
        <v>2</v>
      </c>
      <c r="CB109" s="232">
        <v>1</v>
      </c>
    </row>
    <row r="110" spans="1:80" ht="22.5" x14ac:dyDescent="0.2">
      <c r="A110" s="241"/>
      <c r="B110" s="242"/>
      <c r="C110" s="317" t="s">
        <v>209</v>
      </c>
      <c r="D110" s="318"/>
      <c r="E110" s="318"/>
      <c r="F110" s="318"/>
      <c r="G110" s="319"/>
      <c r="I110" s="243"/>
      <c r="K110" s="243"/>
      <c r="L110" s="244" t="s">
        <v>209</v>
      </c>
      <c r="O110" s="232">
        <v>3</v>
      </c>
    </row>
    <row r="111" spans="1:80" x14ac:dyDescent="0.2">
      <c r="A111" s="241"/>
      <c r="B111" s="242"/>
      <c r="C111" s="317" t="s">
        <v>210</v>
      </c>
      <c r="D111" s="318"/>
      <c r="E111" s="318"/>
      <c r="F111" s="318"/>
      <c r="G111" s="319"/>
      <c r="I111" s="243"/>
      <c r="K111" s="243"/>
      <c r="L111" s="244" t="s">
        <v>210</v>
      </c>
      <c r="O111" s="232">
        <v>3</v>
      </c>
    </row>
    <row r="112" spans="1:80" ht="22.5" x14ac:dyDescent="0.2">
      <c r="A112" s="233">
        <v>24</v>
      </c>
      <c r="B112" s="234" t="s">
        <v>211</v>
      </c>
      <c r="C112" s="235" t="s">
        <v>212</v>
      </c>
      <c r="D112" s="236" t="s">
        <v>204</v>
      </c>
      <c r="E112" s="237">
        <v>1</v>
      </c>
      <c r="F112" s="237"/>
      <c r="G112" s="238">
        <f>E112*F112</f>
        <v>0</v>
      </c>
      <c r="H112" s="239">
        <v>0</v>
      </c>
      <c r="I112" s="240">
        <f>E112*H112</f>
        <v>0</v>
      </c>
      <c r="J112" s="239">
        <v>0</v>
      </c>
      <c r="K112" s="240">
        <f>E112*J112</f>
        <v>0</v>
      </c>
      <c r="O112" s="232">
        <v>2</v>
      </c>
      <c r="AA112" s="205">
        <v>2</v>
      </c>
      <c r="AB112" s="205">
        <v>1</v>
      </c>
      <c r="AC112" s="205">
        <v>1</v>
      </c>
      <c r="AZ112" s="205">
        <v>1</v>
      </c>
      <c r="BA112" s="205">
        <f>IF(AZ112=1,G112,0)</f>
        <v>0</v>
      </c>
      <c r="BB112" s="205">
        <f>IF(AZ112=2,G112,0)</f>
        <v>0</v>
      </c>
      <c r="BC112" s="205">
        <f>IF(AZ112=3,G112,0)</f>
        <v>0</v>
      </c>
      <c r="BD112" s="205">
        <f>IF(AZ112=4,G112,0)</f>
        <v>0</v>
      </c>
      <c r="BE112" s="205">
        <f>IF(AZ112=5,G112,0)</f>
        <v>0</v>
      </c>
      <c r="CA112" s="232">
        <v>2</v>
      </c>
      <c r="CB112" s="232">
        <v>1</v>
      </c>
    </row>
    <row r="113" spans="1:80" x14ac:dyDescent="0.2">
      <c r="A113" s="241"/>
      <c r="B113" s="242"/>
      <c r="C113" s="317" t="s">
        <v>213</v>
      </c>
      <c r="D113" s="318"/>
      <c r="E113" s="318"/>
      <c r="F113" s="318"/>
      <c r="G113" s="319"/>
      <c r="I113" s="243"/>
      <c r="K113" s="243"/>
      <c r="L113" s="244" t="s">
        <v>213</v>
      </c>
      <c r="O113" s="232">
        <v>3</v>
      </c>
    </row>
    <row r="114" spans="1:80" x14ac:dyDescent="0.2">
      <c r="A114" s="241"/>
      <c r="B114" s="242"/>
      <c r="C114" s="317" t="s">
        <v>214</v>
      </c>
      <c r="D114" s="318"/>
      <c r="E114" s="318"/>
      <c r="F114" s="318"/>
      <c r="G114" s="319"/>
      <c r="I114" s="243"/>
      <c r="K114" s="243"/>
      <c r="L114" s="244" t="s">
        <v>214</v>
      </c>
      <c r="O114" s="232">
        <v>3</v>
      </c>
    </row>
    <row r="115" spans="1:80" ht="22.5" x14ac:dyDescent="0.2">
      <c r="A115" s="233">
        <v>25</v>
      </c>
      <c r="B115" s="234" t="s">
        <v>215</v>
      </c>
      <c r="C115" s="235" t="s">
        <v>216</v>
      </c>
      <c r="D115" s="236" t="s">
        <v>194</v>
      </c>
      <c r="E115" s="237">
        <v>1</v>
      </c>
      <c r="F115" s="237"/>
      <c r="G115" s="238">
        <f>E115*F115</f>
        <v>0</v>
      </c>
      <c r="H115" s="239">
        <v>1.6799999999999999E-2</v>
      </c>
      <c r="I115" s="240">
        <f>E115*H115</f>
        <v>1.6799999999999999E-2</v>
      </c>
      <c r="J115" s="239"/>
      <c r="K115" s="240">
        <f>E115*J115</f>
        <v>0</v>
      </c>
      <c r="O115" s="232">
        <v>2</v>
      </c>
      <c r="AA115" s="205">
        <v>3</v>
      </c>
      <c r="AB115" s="205">
        <v>1</v>
      </c>
      <c r="AC115" s="205">
        <v>28614502</v>
      </c>
      <c r="AZ115" s="205">
        <v>1</v>
      </c>
      <c r="BA115" s="205">
        <f>IF(AZ115=1,G115,0)</f>
        <v>0</v>
      </c>
      <c r="BB115" s="205">
        <f>IF(AZ115=2,G115,0)</f>
        <v>0</v>
      </c>
      <c r="BC115" s="205">
        <f>IF(AZ115=3,G115,0)</f>
        <v>0</v>
      </c>
      <c r="BD115" s="205">
        <f>IF(AZ115=4,G115,0)</f>
        <v>0</v>
      </c>
      <c r="BE115" s="205">
        <f>IF(AZ115=5,G115,0)</f>
        <v>0</v>
      </c>
      <c r="CA115" s="232">
        <v>3</v>
      </c>
      <c r="CB115" s="232">
        <v>1</v>
      </c>
    </row>
    <row r="116" spans="1:80" ht="22.5" x14ac:dyDescent="0.2">
      <c r="A116" s="233">
        <v>26</v>
      </c>
      <c r="B116" s="234" t="s">
        <v>217</v>
      </c>
      <c r="C116" s="235" t="s">
        <v>218</v>
      </c>
      <c r="D116" s="236" t="s">
        <v>194</v>
      </c>
      <c r="E116" s="237">
        <v>2</v>
      </c>
      <c r="F116" s="237"/>
      <c r="G116" s="238">
        <f>E116*F116</f>
        <v>0</v>
      </c>
      <c r="H116" s="239">
        <v>6.6E-4</v>
      </c>
      <c r="I116" s="240">
        <f>E116*H116</f>
        <v>1.32E-3</v>
      </c>
      <c r="J116" s="239"/>
      <c r="K116" s="240">
        <f>E116*J116</f>
        <v>0</v>
      </c>
      <c r="O116" s="232">
        <v>2</v>
      </c>
      <c r="AA116" s="205">
        <v>3</v>
      </c>
      <c r="AB116" s="205">
        <v>1</v>
      </c>
      <c r="AC116" s="205" t="s">
        <v>217</v>
      </c>
      <c r="AZ116" s="205">
        <v>1</v>
      </c>
      <c r="BA116" s="205">
        <f>IF(AZ116=1,G116,0)</f>
        <v>0</v>
      </c>
      <c r="BB116" s="205">
        <f>IF(AZ116=2,G116,0)</f>
        <v>0</v>
      </c>
      <c r="BC116" s="205">
        <f>IF(AZ116=3,G116,0)</f>
        <v>0</v>
      </c>
      <c r="BD116" s="205">
        <f>IF(AZ116=4,G116,0)</f>
        <v>0</v>
      </c>
      <c r="BE116" s="205">
        <f>IF(AZ116=5,G116,0)</f>
        <v>0</v>
      </c>
      <c r="CA116" s="232">
        <v>3</v>
      </c>
      <c r="CB116" s="232">
        <v>1</v>
      </c>
    </row>
    <row r="117" spans="1:80" x14ac:dyDescent="0.2">
      <c r="A117" s="233">
        <v>27</v>
      </c>
      <c r="B117" s="234" t="s">
        <v>219</v>
      </c>
      <c r="C117" s="235" t="s">
        <v>220</v>
      </c>
      <c r="D117" s="236" t="s">
        <v>194</v>
      </c>
      <c r="E117" s="237">
        <v>1</v>
      </c>
      <c r="F117" s="237"/>
      <c r="G117" s="238">
        <f>E117*F117</f>
        <v>0</v>
      </c>
      <c r="H117" s="239">
        <v>4.6739999999999997E-2</v>
      </c>
      <c r="I117" s="240">
        <f>E117*H117</f>
        <v>4.6739999999999997E-2</v>
      </c>
      <c r="J117" s="239"/>
      <c r="K117" s="240">
        <f>E117*J117</f>
        <v>0</v>
      </c>
      <c r="O117" s="232">
        <v>2</v>
      </c>
      <c r="AA117" s="205">
        <v>3</v>
      </c>
      <c r="AB117" s="205">
        <v>1</v>
      </c>
      <c r="AC117" s="205" t="s">
        <v>219</v>
      </c>
      <c r="AZ117" s="205">
        <v>1</v>
      </c>
      <c r="BA117" s="205">
        <f>IF(AZ117=1,G117,0)</f>
        <v>0</v>
      </c>
      <c r="BB117" s="205">
        <f>IF(AZ117=2,G117,0)</f>
        <v>0</v>
      </c>
      <c r="BC117" s="205">
        <f>IF(AZ117=3,G117,0)</f>
        <v>0</v>
      </c>
      <c r="BD117" s="205">
        <f>IF(AZ117=4,G117,0)</f>
        <v>0</v>
      </c>
      <c r="BE117" s="205">
        <f>IF(AZ117=5,G117,0)</f>
        <v>0</v>
      </c>
      <c r="CA117" s="232">
        <v>3</v>
      </c>
      <c r="CB117" s="232">
        <v>1</v>
      </c>
    </row>
    <row r="118" spans="1:80" x14ac:dyDescent="0.2">
      <c r="A118" s="241"/>
      <c r="B118" s="242"/>
      <c r="C118" s="317" t="s">
        <v>221</v>
      </c>
      <c r="D118" s="318"/>
      <c r="E118" s="318"/>
      <c r="F118" s="318"/>
      <c r="G118" s="319"/>
      <c r="I118" s="243"/>
      <c r="K118" s="243"/>
      <c r="L118" s="244" t="s">
        <v>221</v>
      </c>
      <c r="O118" s="232">
        <v>3</v>
      </c>
    </row>
    <row r="119" spans="1:80" x14ac:dyDescent="0.2">
      <c r="A119" s="241"/>
      <c r="B119" s="242"/>
      <c r="C119" s="317"/>
      <c r="D119" s="318"/>
      <c r="E119" s="318"/>
      <c r="F119" s="318"/>
      <c r="G119" s="319"/>
      <c r="I119" s="243"/>
      <c r="K119" s="243"/>
      <c r="L119" s="244"/>
      <c r="O119" s="232">
        <v>3</v>
      </c>
    </row>
    <row r="120" spans="1:80" x14ac:dyDescent="0.2">
      <c r="A120" s="241"/>
      <c r="B120" s="242"/>
      <c r="C120" s="317" t="s">
        <v>222</v>
      </c>
      <c r="D120" s="318"/>
      <c r="E120" s="318"/>
      <c r="F120" s="318"/>
      <c r="G120" s="319"/>
      <c r="I120" s="243"/>
      <c r="K120" s="243"/>
      <c r="L120" s="244" t="s">
        <v>222</v>
      </c>
      <c r="O120" s="232">
        <v>3</v>
      </c>
    </row>
    <row r="121" spans="1:80" x14ac:dyDescent="0.2">
      <c r="A121" s="241"/>
      <c r="B121" s="242"/>
      <c r="C121" s="317"/>
      <c r="D121" s="318"/>
      <c r="E121" s="318"/>
      <c r="F121" s="318"/>
      <c r="G121" s="319"/>
      <c r="I121" s="243"/>
      <c r="K121" s="243"/>
      <c r="L121" s="244"/>
      <c r="O121" s="232">
        <v>3</v>
      </c>
    </row>
    <row r="122" spans="1:80" x14ac:dyDescent="0.2">
      <c r="A122" s="241"/>
      <c r="B122" s="242"/>
      <c r="C122" s="317" t="s">
        <v>223</v>
      </c>
      <c r="D122" s="318"/>
      <c r="E122" s="318"/>
      <c r="F122" s="318"/>
      <c r="G122" s="319"/>
      <c r="I122" s="243"/>
      <c r="K122" s="243"/>
      <c r="L122" s="244" t="s">
        <v>223</v>
      </c>
      <c r="O122" s="232">
        <v>3</v>
      </c>
    </row>
    <row r="123" spans="1:80" x14ac:dyDescent="0.2">
      <c r="A123" s="251"/>
      <c r="B123" s="252" t="s">
        <v>91</v>
      </c>
      <c r="C123" s="253" t="s">
        <v>185</v>
      </c>
      <c r="D123" s="254"/>
      <c r="E123" s="255"/>
      <c r="F123" s="256"/>
      <c r="G123" s="257">
        <f>SUM(G96:G122)</f>
        <v>0</v>
      </c>
      <c r="H123" s="258"/>
      <c r="I123" s="259">
        <f>SUM(I96:I122)</f>
        <v>3.1720100000000002</v>
      </c>
      <c r="J123" s="258"/>
      <c r="K123" s="259">
        <f>SUM(K96:K122)</f>
        <v>0</v>
      </c>
      <c r="O123" s="232">
        <v>4</v>
      </c>
      <c r="BA123" s="260">
        <f>SUM(BA96:BA122)</f>
        <v>0</v>
      </c>
      <c r="BB123" s="260">
        <f>SUM(BB96:BB122)</f>
        <v>0</v>
      </c>
      <c r="BC123" s="260">
        <f>SUM(BC96:BC122)</f>
        <v>0</v>
      </c>
      <c r="BD123" s="260">
        <f>SUM(BD96:BD122)</f>
        <v>0</v>
      </c>
      <c r="BE123" s="260">
        <f>SUM(BE96:BE122)</f>
        <v>0</v>
      </c>
    </row>
    <row r="124" spans="1:80" x14ac:dyDescent="0.2">
      <c r="A124" s="222" t="s">
        <v>88</v>
      </c>
      <c r="B124" s="223" t="s">
        <v>224</v>
      </c>
      <c r="C124" s="224" t="s">
        <v>225</v>
      </c>
      <c r="D124" s="225"/>
      <c r="E124" s="226"/>
      <c r="F124" s="226"/>
      <c r="G124" s="227"/>
      <c r="H124" s="228"/>
      <c r="I124" s="229"/>
      <c r="J124" s="230"/>
      <c r="K124" s="231"/>
      <c r="O124" s="232">
        <v>1</v>
      </c>
    </row>
    <row r="125" spans="1:80" ht="22.5" x14ac:dyDescent="0.2">
      <c r="A125" s="233">
        <v>28</v>
      </c>
      <c r="B125" s="234" t="s">
        <v>227</v>
      </c>
      <c r="C125" s="235" t="s">
        <v>228</v>
      </c>
      <c r="D125" s="236" t="s">
        <v>229</v>
      </c>
      <c r="E125" s="237">
        <v>4.1793657350000002</v>
      </c>
      <c r="F125" s="237"/>
      <c r="G125" s="238">
        <f>E125*F125</f>
        <v>0</v>
      </c>
      <c r="H125" s="239">
        <v>0</v>
      </c>
      <c r="I125" s="240">
        <f>E125*H125</f>
        <v>0</v>
      </c>
      <c r="J125" s="239"/>
      <c r="K125" s="240">
        <f>E125*J125</f>
        <v>0</v>
      </c>
      <c r="O125" s="232">
        <v>2</v>
      </c>
      <c r="AA125" s="205">
        <v>7</v>
      </c>
      <c r="AB125" s="205">
        <v>1</v>
      </c>
      <c r="AC125" s="205">
        <v>2</v>
      </c>
      <c r="AZ125" s="205">
        <v>1</v>
      </c>
      <c r="BA125" s="205">
        <f>IF(AZ125=1,G125,0)</f>
        <v>0</v>
      </c>
      <c r="BB125" s="205">
        <f>IF(AZ125=2,G125,0)</f>
        <v>0</v>
      </c>
      <c r="BC125" s="205">
        <f>IF(AZ125=3,G125,0)</f>
        <v>0</v>
      </c>
      <c r="BD125" s="205">
        <f>IF(AZ125=4,G125,0)</f>
        <v>0</v>
      </c>
      <c r="BE125" s="205">
        <f>IF(AZ125=5,G125,0)</f>
        <v>0</v>
      </c>
      <c r="CA125" s="232">
        <v>7</v>
      </c>
      <c r="CB125" s="232">
        <v>1</v>
      </c>
    </row>
    <row r="126" spans="1:80" x14ac:dyDescent="0.2">
      <c r="A126" s="251"/>
      <c r="B126" s="252" t="s">
        <v>91</v>
      </c>
      <c r="C126" s="253" t="s">
        <v>226</v>
      </c>
      <c r="D126" s="254"/>
      <c r="E126" s="255"/>
      <c r="F126" s="256"/>
      <c r="G126" s="257">
        <f>SUM(G124:G125)</f>
        <v>0</v>
      </c>
      <c r="H126" s="258"/>
      <c r="I126" s="259">
        <f>SUM(I124:I125)</f>
        <v>0</v>
      </c>
      <c r="J126" s="258"/>
      <c r="K126" s="259">
        <f>SUM(K124:K125)</f>
        <v>0</v>
      </c>
      <c r="O126" s="232">
        <v>4</v>
      </c>
      <c r="BA126" s="260">
        <f>SUM(BA124:BA125)</f>
        <v>0</v>
      </c>
      <c r="BB126" s="260">
        <f>SUM(BB124:BB125)</f>
        <v>0</v>
      </c>
      <c r="BC126" s="260">
        <f>SUM(BC124:BC125)</f>
        <v>0</v>
      </c>
      <c r="BD126" s="260">
        <f>SUM(BD124:BD125)</f>
        <v>0</v>
      </c>
      <c r="BE126" s="260">
        <f>SUM(BE124:BE125)</f>
        <v>0</v>
      </c>
    </row>
    <row r="127" spans="1:80" x14ac:dyDescent="0.2">
      <c r="E127" s="205"/>
    </row>
    <row r="128" spans="1:80" x14ac:dyDescent="0.2">
      <c r="E128" s="205"/>
    </row>
    <row r="129" spans="5:5" x14ac:dyDescent="0.2">
      <c r="E129" s="205"/>
    </row>
    <row r="130" spans="5:5" x14ac:dyDescent="0.2">
      <c r="E130" s="205"/>
    </row>
    <row r="131" spans="5:5" x14ac:dyDescent="0.2">
      <c r="E131" s="205"/>
    </row>
    <row r="132" spans="5:5" x14ac:dyDescent="0.2">
      <c r="E132" s="205"/>
    </row>
    <row r="133" spans="5:5" x14ac:dyDescent="0.2">
      <c r="E133" s="205"/>
    </row>
    <row r="134" spans="5:5" x14ac:dyDescent="0.2">
      <c r="E134" s="205"/>
    </row>
    <row r="135" spans="5:5" x14ac:dyDescent="0.2">
      <c r="E135" s="205"/>
    </row>
    <row r="136" spans="5:5" x14ac:dyDescent="0.2">
      <c r="E136" s="205"/>
    </row>
    <row r="137" spans="5:5" x14ac:dyDescent="0.2">
      <c r="E137" s="205"/>
    </row>
    <row r="138" spans="5:5" x14ac:dyDescent="0.2">
      <c r="E138" s="205"/>
    </row>
    <row r="139" spans="5:5" x14ac:dyDescent="0.2">
      <c r="E139" s="205"/>
    </row>
    <row r="140" spans="5:5" x14ac:dyDescent="0.2">
      <c r="E140" s="205"/>
    </row>
    <row r="141" spans="5:5" x14ac:dyDescent="0.2">
      <c r="E141" s="205"/>
    </row>
    <row r="142" spans="5:5" x14ac:dyDescent="0.2">
      <c r="E142" s="205"/>
    </row>
    <row r="143" spans="5:5" x14ac:dyDescent="0.2">
      <c r="E143" s="205"/>
    </row>
    <row r="144" spans="5:5" x14ac:dyDescent="0.2">
      <c r="E144" s="205"/>
    </row>
    <row r="145" spans="1:7" x14ac:dyDescent="0.2">
      <c r="E145" s="205"/>
    </row>
    <row r="146" spans="1:7" x14ac:dyDescent="0.2">
      <c r="E146" s="205"/>
    </row>
    <row r="147" spans="1:7" x14ac:dyDescent="0.2">
      <c r="E147" s="205"/>
    </row>
    <row r="148" spans="1:7" x14ac:dyDescent="0.2">
      <c r="E148" s="205"/>
    </row>
    <row r="149" spans="1:7" x14ac:dyDescent="0.2">
      <c r="E149" s="205"/>
    </row>
    <row r="150" spans="1:7" x14ac:dyDescent="0.2">
      <c r="A150" s="250"/>
      <c r="B150" s="250"/>
      <c r="C150" s="250"/>
      <c r="D150" s="250"/>
      <c r="E150" s="250"/>
      <c r="F150" s="250"/>
      <c r="G150" s="250"/>
    </row>
    <row r="151" spans="1:7" x14ac:dyDescent="0.2">
      <c r="A151" s="250"/>
      <c r="B151" s="250"/>
      <c r="C151" s="250"/>
      <c r="D151" s="250"/>
      <c r="E151" s="250"/>
      <c r="F151" s="250"/>
      <c r="G151" s="250"/>
    </row>
    <row r="152" spans="1:7" x14ac:dyDescent="0.2">
      <c r="A152" s="250"/>
      <c r="B152" s="250"/>
      <c r="C152" s="250"/>
      <c r="D152" s="250"/>
      <c r="E152" s="250"/>
      <c r="F152" s="250"/>
      <c r="G152" s="250"/>
    </row>
    <row r="153" spans="1:7" x14ac:dyDescent="0.2">
      <c r="A153" s="250"/>
      <c r="B153" s="250"/>
      <c r="C153" s="250"/>
      <c r="D153" s="250"/>
      <c r="E153" s="250"/>
      <c r="F153" s="250"/>
      <c r="G153" s="250"/>
    </row>
    <row r="154" spans="1:7" x14ac:dyDescent="0.2">
      <c r="E154" s="205"/>
    </row>
    <row r="155" spans="1:7" x14ac:dyDescent="0.2">
      <c r="E155" s="205"/>
    </row>
    <row r="156" spans="1:7" x14ac:dyDescent="0.2">
      <c r="E156" s="205"/>
    </row>
    <row r="157" spans="1:7" x14ac:dyDescent="0.2">
      <c r="E157" s="205"/>
    </row>
    <row r="158" spans="1:7" x14ac:dyDescent="0.2">
      <c r="E158" s="205"/>
    </row>
    <row r="159" spans="1:7" x14ac:dyDescent="0.2">
      <c r="E159" s="205"/>
    </row>
    <row r="160" spans="1:7" x14ac:dyDescent="0.2">
      <c r="E160" s="205"/>
    </row>
    <row r="161" spans="5:5" x14ac:dyDescent="0.2">
      <c r="E161" s="205"/>
    </row>
    <row r="162" spans="5:5" x14ac:dyDescent="0.2">
      <c r="E162" s="205"/>
    </row>
    <row r="163" spans="5:5" x14ac:dyDescent="0.2">
      <c r="E163" s="205"/>
    </row>
    <row r="164" spans="5:5" x14ac:dyDescent="0.2">
      <c r="E164" s="205"/>
    </row>
    <row r="165" spans="5:5" x14ac:dyDescent="0.2">
      <c r="E165" s="205"/>
    </row>
    <row r="166" spans="5:5" x14ac:dyDescent="0.2">
      <c r="E166" s="205"/>
    </row>
    <row r="167" spans="5:5" x14ac:dyDescent="0.2">
      <c r="E167" s="205"/>
    </row>
    <row r="168" spans="5:5" x14ac:dyDescent="0.2">
      <c r="E168" s="205"/>
    </row>
    <row r="169" spans="5:5" x14ac:dyDescent="0.2">
      <c r="E169" s="205"/>
    </row>
    <row r="170" spans="5:5" x14ac:dyDescent="0.2">
      <c r="E170" s="205"/>
    </row>
    <row r="171" spans="5:5" x14ac:dyDescent="0.2">
      <c r="E171" s="205"/>
    </row>
    <row r="172" spans="5:5" x14ac:dyDescent="0.2">
      <c r="E172" s="205"/>
    </row>
    <row r="173" spans="5:5" x14ac:dyDescent="0.2">
      <c r="E173" s="205"/>
    </row>
    <row r="174" spans="5:5" x14ac:dyDescent="0.2">
      <c r="E174" s="205"/>
    </row>
    <row r="175" spans="5:5" x14ac:dyDescent="0.2">
      <c r="E175" s="205"/>
    </row>
    <row r="176" spans="5:5" x14ac:dyDescent="0.2">
      <c r="E176" s="205"/>
    </row>
    <row r="177" spans="1:7" x14ac:dyDescent="0.2">
      <c r="E177" s="205"/>
    </row>
    <row r="178" spans="1:7" x14ac:dyDescent="0.2">
      <c r="E178" s="205"/>
    </row>
    <row r="179" spans="1:7" x14ac:dyDescent="0.2">
      <c r="E179" s="205"/>
    </row>
    <row r="180" spans="1:7" x14ac:dyDescent="0.2">
      <c r="E180" s="205"/>
    </row>
    <row r="181" spans="1:7" x14ac:dyDescent="0.2">
      <c r="E181" s="205"/>
    </row>
    <row r="182" spans="1:7" x14ac:dyDescent="0.2">
      <c r="E182" s="205"/>
    </row>
    <row r="183" spans="1:7" x14ac:dyDescent="0.2">
      <c r="E183" s="205"/>
    </row>
    <row r="184" spans="1:7" x14ac:dyDescent="0.2">
      <c r="E184" s="205"/>
    </row>
    <row r="185" spans="1:7" x14ac:dyDescent="0.2">
      <c r="A185" s="261"/>
      <c r="B185" s="261"/>
    </row>
    <row r="186" spans="1:7" x14ac:dyDescent="0.2">
      <c r="A186" s="250"/>
      <c r="B186" s="250"/>
      <c r="C186" s="262"/>
      <c r="D186" s="262"/>
      <c r="E186" s="263"/>
      <c r="F186" s="262"/>
      <c r="G186" s="264"/>
    </row>
    <row r="187" spans="1:7" x14ac:dyDescent="0.2">
      <c r="A187" s="265"/>
      <c r="B187" s="265"/>
      <c r="C187" s="250"/>
      <c r="D187" s="250"/>
      <c r="E187" s="266"/>
      <c r="F187" s="250"/>
      <c r="G187" s="250"/>
    </row>
    <row r="188" spans="1:7" x14ac:dyDescent="0.2">
      <c r="A188" s="250"/>
      <c r="B188" s="250"/>
      <c r="C188" s="250"/>
      <c r="D188" s="250"/>
      <c r="E188" s="266"/>
      <c r="F188" s="250"/>
      <c r="G188" s="250"/>
    </row>
    <row r="189" spans="1:7" x14ac:dyDescent="0.2">
      <c r="A189" s="250"/>
      <c r="B189" s="250"/>
      <c r="C189" s="250"/>
      <c r="D189" s="250"/>
      <c r="E189" s="266"/>
      <c r="F189" s="250"/>
      <c r="G189" s="250"/>
    </row>
    <row r="190" spans="1:7" x14ac:dyDescent="0.2">
      <c r="A190" s="250"/>
      <c r="B190" s="250"/>
      <c r="C190" s="250"/>
      <c r="D190" s="250"/>
      <c r="E190" s="266"/>
      <c r="F190" s="250"/>
      <c r="G190" s="250"/>
    </row>
    <row r="191" spans="1:7" x14ac:dyDescent="0.2">
      <c r="A191" s="250"/>
      <c r="B191" s="250"/>
      <c r="C191" s="250"/>
      <c r="D191" s="250"/>
      <c r="E191" s="266"/>
      <c r="F191" s="250"/>
      <c r="G191" s="250"/>
    </row>
    <row r="192" spans="1:7" x14ac:dyDescent="0.2">
      <c r="A192" s="250"/>
      <c r="B192" s="250"/>
      <c r="C192" s="250"/>
      <c r="D192" s="250"/>
      <c r="E192" s="266"/>
      <c r="F192" s="250"/>
      <c r="G192" s="250"/>
    </row>
    <row r="193" spans="1:7" x14ac:dyDescent="0.2">
      <c r="A193" s="250"/>
      <c r="B193" s="250"/>
      <c r="C193" s="250"/>
      <c r="D193" s="250"/>
      <c r="E193" s="266"/>
      <c r="F193" s="250"/>
      <c r="G193" s="250"/>
    </row>
    <row r="194" spans="1:7" x14ac:dyDescent="0.2">
      <c r="A194" s="250"/>
      <c r="B194" s="250"/>
      <c r="C194" s="250"/>
      <c r="D194" s="250"/>
      <c r="E194" s="266"/>
      <c r="F194" s="250"/>
      <c r="G194" s="250"/>
    </row>
    <row r="195" spans="1:7" x14ac:dyDescent="0.2">
      <c r="A195" s="250"/>
      <c r="B195" s="250"/>
      <c r="C195" s="250"/>
      <c r="D195" s="250"/>
      <c r="E195" s="266"/>
      <c r="F195" s="250"/>
      <c r="G195" s="250"/>
    </row>
    <row r="196" spans="1:7" x14ac:dyDescent="0.2">
      <c r="A196" s="250"/>
      <c r="B196" s="250"/>
      <c r="C196" s="250"/>
      <c r="D196" s="250"/>
      <c r="E196" s="266"/>
      <c r="F196" s="250"/>
      <c r="G196" s="250"/>
    </row>
    <row r="197" spans="1:7" x14ac:dyDescent="0.2">
      <c r="A197" s="250"/>
      <c r="B197" s="250"/>
      <c r="C197" s="250"/>
      <c r="D197" s="250"/>
      <c r="E197" s="266"/>
      <c r="F197" s="250"/>
      <c r="G197" s="250"/>
    </row>
    <row r="198" spans="1:7" x14ac:dyDescent="0.2">
      <c r="A198" s="250"/>
      <c r="B198" s="250"/>
      <c r="C198" s="250"/>
      <c r="D198" s="250"/>
      <c r="E198" s="266"/>
      <c r="F198" s="250"/>
      <c r="G198" s="250"/>
    </row>
    <row r="199" spans="1:7" x14ac:dyDescent="0.2">
      <c r="A199" s="250"/>
      <c r="B199" s="250"/>
      <c r="C199" s="250"/>
      <c r="D199" s="250"/>
      <c r="E199" s="266"/>
      <c r="F199" s="250"/>
      <c r="G199" s="250"/>
    </row>
  </sheetData>
  <mergeCells count="88">
    <mergeCell ref="C12:D12"/>
    <mergeCell ref="C13:D13"/>
    <mergeCell ref="C14:D14"/>
    <mergeCell ref="A1:G1"/>
    <mergeCell ref="A3:B3"/>
    <mergeCell ref="A4:B4"/>
    <mergeCell ref="E4:G4"/>
    <mergeCell ref="C11:G11"/>
    <mergeCell ref="C29:D29"/>
    <mergeCell ref="C15:D15"/>
    <mergeCell ref="C17:D17"/>
    <mergeCell ref="C18:D18"/>
    <mergeCell ref="C19:D19"/>
    <mergeCell ref="C20:D20"/>
    <mergeCell ref="C22:G22"/>
    <mergeCell ref="C23:D23"/>
    <mergeCell ref="C24:D24"/>
    <mergeCell ref="C25:D25"/>
    <mergeCell ref="C27:D27"/>
    <mergeCell ref="C28:D28"/>
    <mergeCell ref="C42:G42"/>
    <mergeCell ref="C31:G31"/>
    <mergeCell ref="C32:G32"/>
    <mergeCell ref="C33:G33"/>
    <mergeCell ref="C34:G34"/>
    <mergeCell ref="C35:G35"/>
    <mergeCell ref="C36:G36"/>
    <mergeCell ref="C37:G37"/>
    <mergeCell ref="C38:G38"/>
    <mergeCell ref="C39:G39"/>
    <mergeCell ref="C40:G40"/>
    <mergeCell ref="C41:G41"/>
    <mergeCell ref="C54:D54"/>
    <mergeCell ref="C43:G43"/>
    <mergeCell ref="C44:G44"/>
    <mergeCell ref="C45:G45"/>
    <mergeCell ref="C46:G46"/>
    <mergeCell ref="C47:G47"/>
    <mergeCell ref="C48:G48"/>
    <mergeCell ref="C49:G49"/>
    <mergeCell ref="C50:G50"/>
    <mergeCell ref="C51:D51"/>
    <mergeCell ref="C52:D52"/>
    <mergeCell ref="C53:D53"/>
    <mergeCell ref="C70:D70"/>
    <mergeCell ref="C55:D55"/>
    <mergeCell ref="C57:D57"/>
    <mergeCell ref="C58:D58"/>
    <mergeCell ref="C59:D59"/>
    <mergeCell ref="C60:D60"/>
    <mergeCell ref="C61:D61"/>
    <mergeCell ref="C62:D62"/>
    <mergeCell ref="C63:D63"/>
    <mergeCell ref="C67:D67"/>
    <mergeCell ref="C68:D68"/>
    <mergeCell ref="C69:D69"/>
    <mergeCell ref="C87:D87"/>
    <mergeCell ref="C71:D71"/>
    <mergeCell ref="C72:D72"/>
    <mergeCell ref="C73:D73"/>
    <mergeCell ref="C74:D74"/>
    <mergeCell ref="C75:D75"/>
    <mergeCell ref="C76:D76"/>
    <mergeCell ref="C78:G78"/>
    <mergeCell ref="C79:D79"/>
    <mergeCell ref="C80:D80"/>
    <mergeCell ref="C83:G83"/>
    <mergeCell ref="C85:G85"/>
    <mergeCell ref="C106:G106"/>
    <mergeCell ref="C108:G108"/>
    <mergeCell ref="C110:G110"/>
    <mergeCell ref="C88:D88"/>
    <mergeCell ref="C92:D92"/>
    <mergeCell ref="C93:D93"/>
    <mergeCell ref="C94:D94"/>
    <mergeCell ref="C98:G98"/>
    <mergeCell ref="C99:G99"/>
    <mergeCell ref="C100:G100"/>
    <mergeCell ref="C101:D101"/>
    <mergeCell ref="C105:G105"/>
    <mergeCell ref="C121:G121"/>
    <mergeCell ref="C122:G122"/>
    <mergeCell ref="C111:G111"/>
    <mergeCell ref="C113:G113"/>
    <mergeCell ref="C114:G114"/>
    <mergeCell ref="C118:G118"/>
    <mergeCell ref="C119:G119"/>
    <mergeCell ref="C120:G12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D50D1-0B1B-433D-B408-989977EBD29B}">
  <sheetPr codeName="List22"/>
  <dimension ref="A1:BE51"/>
  <sheetViews>
    <sheetView zoomScaleNormal="100" workbookViewId="0">
      <selection activeCell="A2" sqref="A2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256" width="9.140625" style="1"/>
    <col min="257" max="257" width="2" style="1" customWidth="1"/>
    <col min="258" max="258" width="15" style="1" customWidth="1"/>
    <col min="259" max="259" width="15.85546875" style="1" customWidth="1"/>
    <col min="260" max="260" width="14.5703125" style="1" customWidth="1"/>
    <col min="261" max="261" width="13.5703125" style="1" customWidth="1"/>
    <col min="262" max="262" width="16.5703125" style="1" customWidth="1"/>
    <col min="263" max="263" width="15.28515625" style="1" customWidth="1"/>
    <col min="264" max="512" width="9.140625" style="1"/>
    <col min="513" max="513" width="2" style="1" customWidth="1"/>
    <col min="514" max="514" width="15" style="1" customWidth="1"/>
    <col min="515" max="515" width="15.85546875" style="1" customWidth="1"/>
    <col min="516" max="516" width="14.5703125" style="1" customWidth="1"/>
    <col min="517" max="517" width="13.5703125" style="1" customWidth="1"/>
    <col min="518" max="518" width="16.5703125" style="1" customWidth="1"/>
    <col min="519" max="519" width="15.28515625" style="1" customWidth="1"/>
    <col min="520" max="768" width="9.140625" style="1"/>
    <col min="769" max="769" width="2" style="1" customWidth="1"/>
    <col min="770" max="770" width="15" style="1" customWidth="1"/>
    <col min="771" max="771" width="15.85546875" style="1" customWidth="1"/>
    <col min="772" max="772" width="14.5703125" style="1" customWidth="1"/>
    <col min="773" max="773" width="13.5703125" style="1" customWidth="1"/>
    <col min="774" max="774" width="16.5703125" style="1" customWidth="1"/>
    <col min="775" max="775" width="15.28515625" style="1" customWidth="1"/>
    <col min="776" max="1024" width="9.140625" style="1"/>
    <col min="1025" max="1025" width="2" style="1" customWidth="1"/>
    <col min="1026" max="1026" width="15" style="1" customWidth="1"/>
    <col min="1027" max="1027" width="15.85546875" style="1" customWidth="1"/>
    <col min="1028" max="1028" width="14.5703125" style="1" customWidth="1"/>
    <col min="1029" max="1029" width="13.5703125" style="1" customWidth="1"/>
    <col min="1030" max="1030" width="16.5703125" style="1" customWidth="1"/>
    <col min="1031" max="1031" width="15.28515625" style="1" customWidth="1"/>
    <col min="1032" max="1280" width="9.140625" style="1"/>
    <col min="1281" max="1281" width="2" style="1" customWidth="1"/>
    <col min="1282" max="1282" width="15" style="1" customWidth="1"/>
    <col min="1283" max="1283" width="15.85546875" style="1" customWidth="1"/>
    <col min="1284" max="1284" width="14.5703125" style="1" customWidth="1"/>
    <col min="1285" max="1285" width="13.5703125" style="1" customWidth="1"/>
    <col min="1286" max="1286" width="16.5703125" style="1" customWidth="1"/>
    <col min="1287" max="1287" width="15.28515625" style="1" customWidth="1"/>
    <col min="1288" max="1536" width="9.140625" style="1"/>
    <col min="1537" max="1537" width="2" style="1" customWidth="1"/>
    <col min="1538" max="1538" width="15" style="1" customWidth="1"/>
    <col min="1539" max="1539" width="15.85546875" style="1" customWidth="1"/>
    <col min="1540" max="1540" width="14.5703125" style="1" customWidth="1"/>
    <col min="1541" max="1541" width="13.5703125" style="1" customWidth="1"/>
    <col min="1542" max="1542" width="16.5703125" style="1" customWidth="1"/>
    <col min="1543" max="1543" width="15.28515625" style="1" customWidth="1"/>
    <col min="1544" max="1792" width="9.140625" style="1"/>
    <col min="1793" max="1793" width="2" style="1" customWidth="1"/>
    <col min="1794" max="1794" width="15" style="1" customWidth="1"/>
    <col min="1795" max="1795" width="15.85546875" style="1" customWidth="1"/>
    <col min="1796" max="1796" width="14.5703125" style="1" customWidth="1"/>
    <col min="1797" max="1797" width="13.5703125" style="1" customWidth="1"/>
    <col min="1798" max="1798" width="16.5703125" style="1" customWidth="1"/>
    <col min="1799" max="1799" width="15.28515625" style="1" customWidth="1"/>
    <col min="1800" max="2048" width="9.140625" style="1"/>
    <col min="2049" max="2049" width="2" style="1" customWidth="1"/>
    <col min="2050" max="2050" width="15" style="1" customWidth="1"/>
    <col min="2051" max="2051" width="15.85546875" style="1" customWidth="1"/>
    <col min="2052" max="2052" width="14.5703125" style="1" customWidth="1"/>
    <col min="2053" max="2053" width="13.5703125" style="1" customWidth="1"/>
    <col min="2054" max="2054" width="16.5703125" style="1" customWidth="1"/>
    <col min="2055" max="2055" width="15.28515625" style="1" customWidth="1"/>
    <col min="2056" max="2304" width="9.140625" style="1"/>
    <col min="2305" max="2305" width="2" style="1" customWidth="1"/>
    <col min="2306" max="2306" width="15" style="1" customWidth="1"/>
    <col min="2307" max="2307" width="15.85546875" style="1" customWidth="1"/>
    <col min="2308" max="2308" width="14.5703125" style="1" customWidth="1"/>
    <col min="2309" max="2309" width="13.5703125" style="1" customWidth="1"/>
    <col min="2310" max="2310" width="16.5703125" style="1" customWidth="1"/>
    <col min="2311" max="2311" width="15.28515625" style="1" customWidth="1"/>
    <col min="2312" max="2560" width="9.140625" style="1"/>
    <col min="2561" max="2561" width="2" style="1" customWidth="1"/>
    <col min="2562" max="2562" width="15" style="1" customWidth="1"/>
    <col min="2563" max="2563" width="15.85546875" style="1" customWidth="1"/>
    <col min="2564" max="2564" width="14.5703125" style="1" customWidth="1"/>
    <col min="2565" max="2565" width="13.5703125" style="1" customWidth="1"/>
    <col min="2566" max="2566" width="16.5703125" style="1" customWidth="1"/>
    <col min="2567" max="2567" width="15.28515625" style="1" customWidth="1"/>
    <col min="2568" max="2816" width="9.140625" style="1"/>
    <col min="2817" max="2817" width="2" style="1" customWidth="1"/>
    <col min="2818" max="2818" width="15" style="1" customWidth="1"/>
    <col min="2819" max="2819" width="15.85546875" style="1" customWidth="1"/>
    <col min="2820" max="2820" width="14.5703125" style="1" customWidth="1"/>
    <col min="2821" max="2821" width="13.5703125" style="1" customWidth="1"/>
    <col min="2822" max="2822" width="16.5703125" style="1" customWidth="1"/>
    <col min="2823" max="2823" width="15.28515625" style="1" customWidth="1"/>
    <col min="2824" max="3072" width="9.140625" style="1"/>
    <col min="3073" max="3073" width="2" style="1" customWidth="1"/>
    <col min="3074" max="3074" width="15" style="1" customWidth="1"/>
    <col min="3075" max="3075" width="15.85546875" style="1" customWidth="1"/>
    <col min="3076" max="3076" width="14.5703125" style="1" customWidth="1"/>
    <col min="3077" max="3077" width="13.5703125" style="1" customWidth="1"/>
    <col min="3078" max="3078" width="16.5703125" style="1" customWidth="1"/>
    <col min="3079" max="3079" width="15.28515625" style="1" customWidth="1"/>
    <col min="3080" max="3328" width="9.140625" style="1"/>
    <col min="3329" max="3329" width="2" style="1" customWidth="1"/>
    <col min="3330" max="3330" width="15" style="1" customWidth="1"/>
    <col min="3331" max="3331" width="15.85546875" style="1" customWidth="1"/>
    <col min="3332" max="3332" width="14.5703125" style="1" customWidth="1"/>
    <col min="3333" max="3333" width="13.5703125" style="1" customWidth="1"/>
    <col min="3334" max="3334" width="16.5703125" style="1" customWidth="1"/>
    <col min="3335" max="3335" width="15.28515625" style="1" customWidth="1"/>
    <col min="3336" max="3584" width="9.140625" style="1"/>
    <col min="3585" max="3585" width="2" style="1" customWidth="1"/>
    <col min="3586" max="3586" width="15" style="1" customWidth="1"/>
    <col min="3587" max="3587" width="15.85546875" style="1" customWidth="1"/>
    <col min="3588" max="3588" width="14.5703125" style="1" customWidth="1"/>
    <col min="3589" max="3589" width="13.5703125" style="1" customWidth="1"/>
    <col min="3590" max="3590" width="16.5703125" style="1" customWidth="1"/>
    <col min="3591" max="3591" width="15.28515625" style="1" customWidth="1"/>
    <col min="3592" max="3840" width="9.140625" style="1"/>
    <col min="3841" max="3841" width="2" style="1" customWidth="1"/>
    <col min="3842" max="3842" width="15" style="1" customWidth="1"/>
    <col min="3843" max="3843" width="15.85546875" style="1" customWidth="1"/>
    <col min="3844" max="3844" width="14.5703125" style="1" customWidth="1"/>
    <col min="3845" max="3845" width="13.5703125" style="1" customWidth="1"/>
    <col min="3846" max="3846" width="16.5703125" style="1" customWidth="1"/>
    <col min="3847" max="3847" width="15.28515625" style="1" customWidth="1"/>
    <col min="3848" max="4096" width="9.140625" style="1"/>
    <col min="4097" max="4097" width="2" style="1" customWidth="1"/>
    <col min="4098" max="4098" width="15" style="1" customWidth="1"/>
    <col min="4099" max="4099" width="15.85546875" style="1" customWidth="1"/>
    <col min="4100" max="4100" width="14.5703125" style="1" customWidth="1"/>
    <col min="4101" max="4101" width="13.5703125" style="1" customWidth="1"/>
    <col min="4102" max="4102" width="16.5703125" style="1" customWidth="1"/>
    <col min="4103" max="4103" width="15.28515625" style="1" customWidth="1"/>
    <col min="4104" max="4352" width="9.140625" style="1"/>
    <col min="4353" max="4353" width="2" style="1" customWidth="1"/>
    <col min="4354" max="4354" width="15" style="1" customWidth="1"/>
    <col min="4355" max="4355" width="15.85546875" style="1" customWidth="1"/>
    <col min="4356" max="4356" width="14.5703125" style="1" customWidth="1"/>
    <col min="4357" max="4357" width="13.5703125" style="1" customWidth="1"/>
    <col min="4358" max="4358" width="16.5703125" style="1" customWidth="1"/>
    <col min="4359" max="4359" width="15.28515625" style="1" customWidth="1"/>
    <col min="4360" max="4608" width="9.140625" style="1"/>
    <col min="4609" max="4609" width="2" style="1" customWidth="1"/>
    <col min="4610" max="4610" width="15" style="1" customWidth="1"/>
    <col min="4611" max="4611" width="15.85546875" style="1" customWidth="1"/>
    <col min="4612" max="4612" width="14.5703125" style="1" customWidth="1"/>
    <col min="4613" max="4613" width="13.5703125" style="1" customWidth="1"/>
    <col min="4614" max="4614" width="16.5703125" style="1" customWidth="1"/>
    <col min="4615" max="4615" width="15.28515625" style="1" customWidth="1"/>
    <col min="4616" max="4864" width="9.140625" style="1"/>
    <col min="4865" max="4865" width="2" style="1" customWidth="1"/>
    <col min="4866" max="4866" width="15" style="1" customWidth="1"/>
    <col min="4867" max="4867" width="15.85546875" style="1" customWidth="1"/>
    <col min="4868" max="4868" width="14.5703125" style="1" customWidth="1"/>
    <col min="4869" max="4869" width="13.5703125" style="1" customWidth="1"/>
    <col min="4870" max="4870" width="16.5703125" style="1" customWidth="1"/>
    <col min="4871" max="4871" width="15.28515625" style="1" customWidth="1"/>
    <col min="4872" max="5120" width="9.140625" style="1"/>
    <col min="5121" max="5121" width="2" style="1" customWidth="1"/>
    <col min="5122" max="5122" width="15" style="1" customWidth="1"/>
    <col min="5123" max="5123" width="15.85546875" style="1" customWidth="1"/>
    <col min="5124" max="5124" width="14.5703125" style="1" customWidth="1"/>
    <col min="5125" max="5125" width="13.5703125" style="1" customWidth="1"/>
    <col min="5126" max="5126" width="16.5703125" style="1" customWidth="1"/>
    <col min="5127" max="5127" width="15.28515625" style="1" customWidth="1"/>
    <col min="5128" max="5376" width="9.140625" style="1"/>
    <col min="5377" max="5377" width="2" style="1" customWidth="1"/>
    <col min="5378" max="5378" width="15" style="1" customWidth="1"/>
    <col min="5379" max="5379" width="15.85546875" style="1" customWidth="1"/>
    <col min="5380" max="5380" width="14.5703125" style="1" customWidth="1"/>
    <col min="5381" max="5381" width="13.5703125" style="1" customWidth="1"/>
    <col min="5382" max="5382" width="16.5703125" style="1" customWidth="1"/>
    <col min="5383" max="5383" width="15.28515625" style="1" customWidth="1"/>
    <col min="5384" max="5632" width="9.140625" style="1"/>
    <col min="5633" max="5633" width="2" style="1" customWidth="1"/>
    <col min="5634" max="5634" width="15" style="1" customWidth="1"/>
    <col min="5635" max="5635" width="15.85546875" style="1" customWidth="1"/>
    <col min="5636" max="5636" width="14.5703125" style="1" customWidth="1"/>
    <col min="5637" max="5637" width="13.5703125" style="1" customWidth="1"/>
    <col min="5638" max="5638" width="16.5703125" style="1" customWidth="1"/>
    <col min="5639" max="5639" width="15.28515625" style="1" customWidth="1"/>
    <col min="5640" max="5888" width="9.140625" style="1"/>
    <col min="5889" max="5889" width="2" style="1" customWidth="1"/>
    <col min="5890" max="5890" width="15" style="1" customWidth="1"/>
    <col min="5891" max="5891" width="15.85546875" style="1" customWidth="1"/>
    <col min="5892" max="5892" width="14.5703125" style="1" customWidth="1"/>
    <col min="5893" max="5893" width="13.5703125" style="1" customWidth="1"/>
    <col min="5894" max="5894" width="16.5703125" style="1" customWidth="1"/>
    <col min="5895" max="5895" width="15.28515625" style="1" customWidth="1"/>
    <col min="5896" max="6144" width="9.140625" style="1"/>
    <col min="6145" max="6145" width="2" style="1" customWidth="1"/>
    <col min="6146" max="6146" width="15" style="1" customWidth="1"/>
    <col min="6147" max="6147" width="15.85546875" style="1" customWidth="1"/>
    <col min="6148" max="6148" width="14.5703125" style="1" customWidth="1"/>
    <col min="6149" max="6149" width="13.5703125" style="1" customWidth="1"/>
    <col min="6150" max="6150" width="16.5703125" style="1" customWidth="1"/>
    <col min="6151" max="6151" width="15.28515625" style="1" customWidth="1"/>
    <col min="6152" max="6400" width="9.140625" style="1"/>
    <col min="6401" max="6401" width="2" style="1" customWidth="1"/>
    <col min="6402" max="6402" width="15" style="1" customWidth="1"/>
    <col min="6403" max="6403" width="15.85546875" style="1" customWidth="1"/>
    <col min="6404" max="6404" width="14.5703125" style="1" customWidth="1"/>
    <col min="6405" max="6405" width="13.5703125" style="1" customWidth="1"/>
    <col min="6406" max="6406" width="16.5703125" style="1" customWidth="1"/>
    <col min="6407" max="6407" width="15.28515625" style="1" customWidth="1"/>
    <col min="6408" max="6656" width="9.140625" style="1"/>
    <col min="6657" max="6657" width="2" style="1" customWidth="1"/>
    <col min="6658" max="6658" width="15" style="1" customWidth="1"/>
    <col min="6659" max="6659" width="15.85546875" style="1" customWidth="1"/>
    <col min="6660" max="6660" width="14.5703125" style="1" customWidth="1"/>
    <col min="6661" max="6661" width="13.5703125" style="1" customWidth="1"/>
    <col min="6662" max="6662" width="16.5703125" style="1" customWidth="1"/>
    <col min="6663" max="6663" width="15.28515625" style="1" customWidth="1"/>
    <col min="6664" max="6912" width="9.140625" style="1"/>
    <col min="6913" max="6913" width="2" style="1" customWidth="1"/>
    <col min="6914" max="6914" width="15" style="1" customWidth="1"/>
    <col min="6915" max="6915" width="15.85546875" style="1" customWidth="1"/>
    <col min="6916" max="6916" width="14.5703125" style="1" customWidth="1"/>
    <col min="6917" max="6917" width="13.5703125" style="1" customWidth="1"/>
    <col min="6918" max="6918" width="16.5703125" style="1" customWidth="1"/>
    <col min="6919" max="6919" width="15.28515625" style="1" customWidth="1"/>
    <col min="6920" max="7168" width="9.140625" style="1"/>
    <col min="7169" max="7169" width="2" style="1" customWidth="1"/>
    <col min="7170" max="7170" width="15" style="1" customWidth="1"/>
    <col min="7171" max="7171" width="15.85546875" style="1" customWidth="1"/>
    <col min="7172" max="7172" width="14.5703125" style="1" customWidth="1"/>
    <col min="7173" max="7173" width="13.5703125" style="1" customWidth="1"/>
    <col min="7174" max="7174" width="16.5703125" style="1" customWidth="1"/>
    <col min="7175" max="7175" width="15.28515625" style="1" customWidth="1"/>
    <col min="7176" max="7424" width="9.140625" style="1"/>
    <col min="7425" max="7425" width="2" style="1" customWidth="1"/>
    <col min="7426" max="7426" width="15" style="1" customWidth="1"/>
    <col min="7427" max="7427" width="15.85546875" style="1" customWidth="1"/>
    <col min="7428" max="7428" width="14.5703125" style="1" customWidth="1"/>
    <col min="7429" max="7429" width="13.5703125" style="1" customWidth="1"/>
    <col min="7430" max="7430" width="16.5703125" style="1" customWidth="1"/>
    <col min="7431" max="7431" width="15.28515625" style="1" customWidth="1"/>
    <col min="7432" max="7680" width="9.140625" style="1"/>
    <col min="7681" max="7681" width="2" style="1" customWidth="1"/>
    <col min="7682" max="7682" width="15" style="1" customWidth="1"/>
    <col min="7683" max="7683" width="15.85546875" style="1" customWidth="1"/>
    <col min="7684" max="7684" width="14.5703125" style="1" customWidth="1"/>
    <col min="7685" max="7685" width="13.5703125" style="1" customWidth="1"/>
    <col min="7686" max="7686" width="16.5703125" style="1" customWidth="1"/>
    <col min="7687" max="7687" width="15.28515625" style="1" customWidth="1"/>
    <col min="7688" max="7936" width="9.140625" style="1"/>
    <col min="7937" max="7937" width="2" style="1" customWidth="1"/>
    <col min="7938" max="7938" width="15" style="1" customWidth="1"/>
    <col min="7939" max="7939" width="15.85546875" style="1" customWidth="1"/>
    <col min="7940" max="7940" width="14.5703125" style="1" customWidth="1"/>
    <col min="7941" max="7941" width="13.5703125" style="1" customWidth="1"/>
    <col min="7942" max="7942" width="16.5703125" style="1" customWidth="1"/>
    <col min="7943" max="7943" width="15.28515625" style="1" customWidth="1"/>
    <col min="7944" max="8192" width="9.140625" style="1"/>
    <col min="8193" max="8193" width="2" style="1" customWidth="1"/>
    <col min="8194" max="8194" width="15" style="1" customWidth="1"/>
    <col min="8195" max="8195" width="15.85546875" style="1" customWidth="1"/>
    <col min="8196" max="8196" width="14.5703125" style="1" customWidth="1"/>
    <col min="8197" max="8197" width="13.5703125" style="1" customWidth="1"/>
    <col min="8198" max="8198" width="16.5703125" style="1" customWidth="1"/>
    <col min="8199" max="8199" width="15.28515625" style="1" customWidth="1"/>
    <col min="8200" max="8448" width="9.140625" style="1"/>
    <col min="8449" max="8449" width="2" style="1" customWidth="1"/>
    <col min="8450" max="8450" width="15" style="1" customWidth="1"/>
    <col min="8451" max="8451" width="15.85546875" style="1" customWidth="1"/>
    <col min="8452" max="8452" width="14.5703125" style="1" customWidth="1"/>
    <col min="8453" max="8453" width="13.5703125" style="1" customWidth="1"/>
    <col min="8454" max="8454" width="16.5703125" style="1" customWidth="1"/>
    <col min="8455" max="8455" width="15.28515625" style="1" customWidth="1"/>
    <col min="8456" max="8704" width="9.140625" style="1"/>
    <col min="8705" max="8705" width="2" style="1" customWidth="1"/>
    <col min="8706" max="8706" width="15" style="1" customWidth="1"/>
    <col min="8707" max="8707" width="15.85546875" style="1" customWidth="1"/>
    <col min="8708" max="8708" width="14.5703125" style="1" customWidth="1"/>
    <col min="8709" max="8709" width="13.5703125" style="1" customWidth="1"/>
    <col min="8710" max="8710" width="16.5703125" style="1" customWidth="1"/>
    <col min="8711" max="8711" width="15.28515625" style="1" customWidth="1"/>
    <col min="8712" max="8960" width="9.140625" style="1"/>
    <col min="8961" max="8961" width="2" style="1" customWidth="1"/>
    <col min="8962" max="8962" width="15" style="1" customWidth="1"/>
    <col min="8963" max="8963" width="15.85546875" style="1" customWidth="1"/>
    <col min="8964" max="8964" width="14.5703125" style="1" customWidth="1"/>
    <col min="8965" max="8965" width="13.5703125" style="1" customWidth="1"/>
    <col min="8966" max="8966" width="16.5703125" style="1" customWidth="1"/>
    <col min="8967" max="8967" width="15.28515625" style="1" customWidth="1"/>
    <col min="8968" max="9216" width="9.140625" style="1"/>
    <col min="9217" max="9217" width="2" style="1" customWidth="1"/>
    <col min="9218" max="9218" width="15" style="1" customWidth="1"/>
    <col min="9219" max="9219" width="15.85546875" style="1" customWidth="1"/>
    <col min="9220" max="9220" width="14.5703125" style="1" customWidth="1"/>
    <col min="9221" max="9221" width="13.5703125" style="1" customWidth="1"/>
    <col min="9222" max="9222" width="16.5703125" style="1" customWidth="1"/>
    <col min="9223" max="9223" width="15.28515625" style="1" customWidth="1"/>
    <col min="9224" max="9472" width="9.140625" style="1"/>
    <col min="9473" max="9473" width="2" style="1" customWidth="1"/>
    <col min="9474" max="9474" width="15" style="1" customWidth="1"/>
    <col min="9475" max="9475" width="15.85546875" style="1" customWidth="1"/>
    <col min="9476" max="9476" width="14.5703125" style="1" customWidth="1"/>
    <col min="9477" max="9477" width="13.5703125" style="1" customWidth="1"/>
    <col min="9478" max="9478" width="16.5703125" style="1" customWidth="1"/>
    <col min="9479" max="9479" width="15.28515625" style="1" customWidth="1"/>
    <col min="9480" max="9728" width="9.140625" style="1"/>
    <col min="9729" max="9729" width="2" style="1" customWidth="1"/>
    <col min="9730" max="9730" width="15" style="1" customWidth="1"/>
    <col min="9731" max="9731" width="15.85546875" style="1" customWidth="1"/>
    <col min="9732" max="9732" width="14.5703125" style="1" customWidth="1"/>
    <col min="9733" max="9733" width="13.5703125" style="1" customWidth="1"/>
    <col min="9734" max="9734" width="16.5703125" style="1" customWidth="1"/>
    <col min="9735" max="9735" width="15.28515625" style="1" customWidth="1"/>
    <col min="9736" max="9984" width="9.140625" style="1"/>
    <col min="9985" max="9985" width="2" style="1" customWidth="1"/>
    <col min="9986" max="9986" width="15" style="1" customWidth="1"/>
    <col min="9987" max="9987" width="15.85546875" style="1" customWidth="1"/>
    <col min="9988" max="9988" width="14.5703125" style="1" customWidth="1"/>
    <col min="9989" max="9989" width="13.5703125" style="1" customWidth="1"/>
    <col min="9990" max="9990" width="16.5703125" style="1" customWidth="1"/>
    <col min="9991" max="9991" width="15.28515625" style="1" customWidth="1"/>
    <col min="9992" max="10240" width="9.140625" style="1"/>
    <col min="10241" max="10241" width="2" style="1" customWidth="1"/>
    <col min="10242" max="10242" width="15" style="1" customWidth="1"/>
    <col min="10243" max="10243" width="15.85546875" style="1" customWidth="1"/>
    <col min="10244" max="10244" width="14.5703125" style="1" customWidth="1"/>
    <col min="10245" max="10245" width="13.5703125" style="1" customWidth="1"/>
    <col min="10246" max="10246" width="16.5703125" style="1" customWidth="1"/>
    <col min="10247" max="10247" width="15.28515625" style="1" customWidth="1"/>
    <col min="10248" max="10496" width="9.140625" style="1"/>
    <col min="10497" max="10497" width="2" style="1" customWidth="1"/>
    <col min="10498" max="10498" width="15" style="1" customWidth="1"/>
    <col min="10499" max="10499" width="15.85546875" style="1" customWidth="1"/>
    <col min="10500" max="10500" width="14.5703125" style="1" customWidth="1"/>
    <col min="10501" max="10501" width="13.5703125" style="1" customWidth="1"/>
    <col min="10502" max="10502" width="16.5703125" style="1" customWidth="1"/>
    <col min="10503" max="10503" width="15.28515625" style="1" customWidth="1"/>
    <col min="10504" max="10752" width="9.140625" style="1"/>
    <col min="10753" max="10753" width="2" style="1" customWidth="1"/>
    <col min="10754" max="10754" width="15" style="1" customWidth="1"/>
    <col min="10755" max="10755" width="15.85546875" style="1" customWidth="1"/>
    <col min="10756" max="10756" width="14.5703125" style="1" customWidth="1"/>
    <col min="10757" max="10757" width="13.5703125" style="1" customWidth="1"/>
    <col min="10758" max="10758" width="16.5703125" style="1" customWidth="1"/>
    <col min="10759" max="10759" width="15.28515625" style="1" customWidth="1"/>
    <col min="10760" max="11008" width="9.140625" style="1"/>
    <col min="11009" max="11009" width="2" style="1" customWidth="1"/>
    <col min="11010" max="11010" width="15" style="1" customWidth="1"/>
    <col min="11011" max="11011" width="15.85546875" style="1" customWidth="1"/>
    <col min="11012" max="11012" width="14.5703125" style="1" customWidth="1"/>
    <col min="11013" max="11013" width="13.5703125" style="1" customWidth="1"/>
    <col min="11014" max="11014" width="16.5703125" style="1" customWidth="1"/>
    <col min="11015" max="11015" width="15.28515625" style="1" customWidth="1"/>
    <col min="11016" max="11264" width="9.140625" style="1"/>
    <col min="11265" max="11265" width="2" style="1" customWidth="1"/>
    <col min="11266" max="11266" width="15" style="1" customWidth="1"/>
    <col min="11267" max="11267" width="15.85546875" style="1" customWidth="1"/>
    <col min="11268" max="11268" width="14.5703125" style="1" customWidth="1"/>
    <col min="11269" max="11269" width="13.5703125" style="1" customWidth="1"/>
    <col min="11270" max="11270" width="16.5703125" style="1" customWidth="1"/>
    <col min="11271" max="11271" width="15.28515625" style="1" customWidth="1"/>
    <col min="11272" max="11520" width="9.140625" style="1"/>
    <col min="11521" max="11521" width="2" style="1" customWidth="1"/>
    <col min="11522" max="11522" width="15" style="1" customWidth="1"/>
    <col min="11523" max="11523" width="15.85546875" style="1" customWidth="1"/>
    <col min="11524" max="11524" width="14.5703125" style="1" customWidth="1"/>
    <col min="11525" max="11525" width="13.5703125" style="1" customWidth="1"/>
    <col min="11526" max="11526" width="16.5703125" style="1" customWidth="1"/>
    <col min="11527" max="11527" width="15.28515625" style="1" customWidth="1"/>
    <col min="11528" max="11776" width="9.140625" style="1"/>
    <col min="11777" max="11777" width="2" style="1" customWidth="1"/>
    <col min="11778" max="11778" width="15" style="1" customWidth="1"/>
    <col min="11779" max="11779" width="15.85546875" style="1" customWidth="1"/>
    <col min="11780" max="11780" width="14.5703125" style="1" customWidth="1"/>
    <col min="11781" max="11781" width="13.5703125" style="1" customWidth="1"/>
    <col min="11782" max="11782" width="16.5703125" style="1" customWidth="1"/>
    <col min="11783" max="11783" width="15.28515625" style="1" customWidth="1"/>
    <col min="11784" max="12032" width="9.140625" style="1"/>
    <col min="12033" max="12033" width="2" style="1" customWidth="1"/>
    <col min="12034" max="12034" width="15" style="1" customWidth="1"/>
    <col min="12035" max="12035" width="15.85546875" style="1" customWidth="1"/>
    <col min="12036" max="12036" width="14.5703125" style="1" customWidth="1"/>
    <col min="12037" max="12037" width="13.5703125" style="1" customWidth="1"/>
    <col min="12038" max="12038" width="16.5703125" style="1" customWidth="1"/>
    <col min="12039" max="12039" width="15.28515625" style="1" customWidth="1"/>
    <col min="12040" max="12288" width="9.140625" style="1"/>
    <col min="12289" max="12289" width="2" style="1" customWidth="1"/>
    <col min="12290" max="12290" width="15" style="1" customWidth="1"/>
    <col min="12291" max="12291" width="15.85546875" style="1" customWidth="1"/>
    <col min="12292" max="12292" width="14.5703125" style="1" customWidth="1"/>
    <col min="12293" max="12293" width="13.5703125" style="1" customWidth="1"/>
    <col min="12294" max="12294" width="16.5703125" style="1" customWidth="1"/>
    <col min="12295" max="12295" width="15.28515625" style="1" customWidth="1"/>
    <col min="12296" max="12544" width="9.140625" style="1"/>
    <col min="12545" max="12545" width="2" style="1" customWidth="1"/>
    <col min="12546" max="12546" width="15" style="1" customWidth="1"/>
    <col min="12547" max="12547" width="15.85546875" style="1" customWidth="1"/>
    <col min="12548" max="12548" width="14.5703125" style="1" customWidth="1"/>
    <col min="12549" max="12549" width="13.5703125" style="1" customWidth="1"/>
    <col min="12550" max="12550" width="16.5703125" style="1" customWidth="1"/>
    <col min="12551" max="12551" width="15.28515625" style="1" customWidth="1"/>
    <col min="12552" max="12800" width="9.140625" style="1"/>
    <col min="12801" max="12801" width="2" style="1" customWidth="1"/>
    <col min="12802" max="12802" width="15" style="1" customWidth="1"/>
    <col min="12803" max="12803" width="15.85546875" style="1" customWidth="1"/>
    <col min="12804" max="12804" width="14.5703125" style="1" customWidth="1"/>
    <col min="12805" max="12805" width="13.5703125" style="1" customWidth="1"/>
    <col min="12806" max="12806" width="16.5703125" style="1" customWidth="1"/>
    <col min="12807" max="12807" width="15.28515625" style="1" customWidth="1"/>
    <col min="12808" max="13056" width="9.140625" style="1"/>
    <col min="13057" max="13057" width="2" style="1" customWidth="1"/>
    <col min="13058" max="13058" width="15" style="1" customWidth="1"/>
    <col min="13059" max="13059" width="15.85546875" style="1" customWidth="1"/>
    <col min="13060" max="13060" width="14.5703125" style="1" customWidth="1"/>
    <col min="13061" max="13061" width="13.5703125" style="1" customWidth="1"/>
    <col min="13062" max="13062" width="16.5703125" style="1" customWidth="1"/>
    <col min="13063" max="13063" width="15.28515625" style="1" customWidth="1"/>
    <col min="13064" max="13312" width="9.140625" style="1"/>
    <col min="13313" max="13313" width="2" style="1" customWidth="1"/>
    <col min="13314" max="13314" width="15" style="1" customWidth="1"/>
    <col min="13315" max="13315" width="15.85546875" style="1" customWidth="1"/>
    <col min="13316" max="13316" width="14.5703125" style="1" customWidth="1"/>
    <col min="13317" max="13317" width="13.5703125" style="1" customWidth="1"/>
    <col min="13318" max="13318" width="16.5703125" style="1" customWidth="1"/>
    <col min="13319" max="13319" width="15.28515625" style="1" customWidth="1"/>
    <col min="13320" max="13568" width="9.140625" style="1"/>
    <col min="13569" max="13569" width="2" style="1" customWidth="1"/>
    <col min="13570" max="13570" width="15" style="1" customWidth="1"/>
    <col min="13571" max="13571" width="15.85546875" style="1" customWidth="1"/>
    <col min="13572" max="13572" width="14.5703125" style="1" customWidth="1"/>
    <col min="13573" max="13573" width="13.5703125" style="1" customWidth="1"/>
    <col min="13574" max="13574" width="16.5703125" style="1" customWidth="1"/>
    <col min="13575" max="13575" width="15.28515625" style="1" customWidth="1"/>
    <col min="13576" max="13824" width="9.140625" style="1"/>
    <col min="13825" max="13825" width="2" style="1" customWidth="1"/>
    <col min="13826" max="13826" width="15" style="1" customWidth="1"/>
    <col min="13827" max="13827" width="15.85546875" style="1" customWidth="1"/>
    <col min="13828" max="13828" width="14.5703125" style="1" customWidth="1"/>
    <col min="13829" max="13829" width="13.5703125" style="1" customWidth="1"/>
    <col min="13830" max="13830" width="16.5703125" style="1" customWidth="1"/>
    <col min="13831" max="13831" width="15.28515625" style="1" customWidth="1"/>
    <col min="13832" max="14080" width="9.140625" style="1"/>
    <col min="14081" max="14081" width="2" style="1" customWidth="1"/>
    <col min="14082" max="14082" width="15" style="1" customWidth="1"/>
    <col min="14083" max="14083" width="15.85546875" style="1" customWidth="1"/>
    <col min="14084" max="14084" width="14.5703125" style="1" customWidth="1"/>
    <col min="14085" max="14085" width="13.5703125" style="1" customWidth="1"/>
    <col min="14086" max="14086" width="16.5703125" style="1" customWidth="1"/>
    <col min="14087" max="14087" width="15.28515625" style="1" customWidth="1"/>
    <col min="14088" max="14336" width="9.140625" style="1"/>
    <col min="14337" max="14337" width="2" style="1" customWidth="1"/>
    <col min="14338" max="14338" width="15" style="1" customWidth="1"/>
    <col min="14339" max="14339" width="15.85546875" style="1" customWidth="1"/>
    <col min="14340" max="14340" width="14.5703125" style="1" customWidth="1"/>
    <col min="14341" max="14341" width="13.5703125" style="1" customWidth="1"/>
    <col min="14342" max="14342" width="16.5703125" style="1" customWidth="1"/>
    <col min="14343" max="14343" width="15.28515625" style="1" customWidth="1"/>
    <col min="14344" max="14592" width="9.140625" style="1"/>
    <col min="14593" max="14593" width="2" style="1" customWidth="1"/>
    <col min="14594" max="14594" width="15" style="1" customWidth="1"/>
    <col min="14595" max="14595" width="15.85546875" style="1" customWidth="1"/>
    <col min="14596" max="14596" width="14.5703125" style="1" customWidth="1"/>
    <col min="14597" max="14597" width="13.5703125" style="1" customWidth="1"/>
    <col min="14598" max="14598" width="16.5703125" style="1" customWidth="1"/>
    <col min="14599" max="14599" width="15.28515625" style="1" customWidth="1"/>
    <col min="14600" max="14848" width="9.140625" style="1"/>
    <col min="14849" max="14849" width="2" style="1" customWidth="1"/>
    <col min="14850" max="14850" width="15" style="1" customWidth="1"/>
    <col min="14851" max="14851" width="15.85546875" style="1" customWidth="1"/>
    <col min="14852" max="14852" width="14.5703125" style="1" customWidth="1"/>
    <col min="14853" max="14853" width="13.5703125" style="1" customWidth="1"/>
    <col min="14854" max="14854" width="16.5703125" style="1" customWidth="1"/>
    <col min="14855" max="14855" width="15.28515625" style="1" customWidth="1"/>
    <col min="14856" max="15104" width="9.140625" style="1"/>
    <col min="15105" max="15105" width="2" style="1" customWidth="1"/>
    <col min="15106" max="15106" width="15" style="1" customWidth="1"/>
    <col min="15107" max="15107" width="15.85546875" style="1" customWidth="1"/>
    <col min="15108" max="15108" width="14.5703125" style="1" customWidth="1"/>
    <col min="15109" max="15109" width="13.5703125" style="1" customWidth="1"/>
    <col min="15110" max="15110" width="16.5703125" style="1" customWidth="1"/>
    <col min="15111" max="15111" width="15.28515625" style="1" customWidth="1"/>
    <col min="15112" max="15360" width="9.140625" style="1"/>
    <col min="15361" max="15361" width="2" style="1" customWidth="1"/>
    <col min="15362" max="15362" width="15" style="1" customWidth="1"/>
    <col min="15363" max="15363" width="15.85546875" style="1" customWidth="1"/>
    <col min="15364" max="15364" width="14.5703125" style="1" customWidth="1"/>
    <col min="15365" max="15365" width="13.5703125" style="1" customWidth="1"/>
    <col min="15366" max="15366" width="16.5703125" style="1" customWidth="1"/>
    <col min="15367" max="15367" width="15.28515625" style="1" customWidth="1"/>
    <col min="15368" max="15616" width="9.140625" style="1"/>
    <col min="15617" max="15617" width="2" style="1" customWidth="1"/>
    <col min="15618" max="15618" width="15" style="1" customWidth="1"/>
    <col min="15619" max="15619" width="15.85546875" style="1" customWidth="1"/>
    <col min="15620" max="15620" width="14.5703125" style="1" customWidth="1"/>
    <col min="15621" max="15621" width="13.5703125" style="1" customWidth="1"/>
    <col min="15622" max="15622" width="16.5703125" style="1" customWidth="1"/>
    <col min="15623" max="15623" width="15.28515625" style="1" customWidth="1"/>
    <col min="15624" max="15872" width="9.140625" style="1"/>
    <col min="15873" max="15873" width="2" style="1" customWidth="1"/>
    <col min="15874" max="15874" width="15" style="1" customWidth="1"/>
    <col min="15875" max="15875" width="15.85546875" style="1" customWidth="1"/>
    <col min="15876" max="15876" width="14.5703125" style="1" customWidth="1"/>
    <col min="15877" max="15877" width="13.5703125" style="1" customWidth="1"/>
    <col min="15878" max="15878" width="16.5703125" style="1" customWidth="1"/>
    <col min="15879" max="15879" width="15.28515625" style="1" customWidth="1"/>
    <col min="15880" max="16128" width="9.140625" style="1"/>
    <col min="16129" max="16129" width="2" style="1" customWidth="1"/>
    <col min="16130" max="16130" width="15" style="1" customWidth="1"/>
    <col min="16131" max="16131" width="15.85546875" style="1" customWidth="1"/>
    <col min="16132" max="16132" width="14.5703125" style="1" customWidth="1"/>
    <col min="16133" max="16133" width="13.5703125" style="1" customWidth="1"/>
    <col min="16134" max="16134" width="16.5703125" style="1" customWidth="1"/>
    <col min="16135" max="16135" width="15.28515625" style="1" customWidth="1"/>
    <col min="16136" max="16384" width="9.140625" style="1"/>
  </cols>
  <sheetData>
    <row r="1" spans="1:57" ht="24.75" customHeight="1" thickBot="1" x14ac:dyDescent="0.25">
      <c r="A1" s="85" t="s">
        <v>263</v>
      </c>
      <c r="B1" s="86"/>
      <c r="C1" s="86"/>
      <c r="D1" s="86"/>
      <c r="E1" s="86"/>
      <c r="F1" s="86"/>
      <c r="G1" s="86"/>
    </row>
    <row r="2" spans="1:57" ht="12.75" customHeight="1" x14ac:dyDescent="0.2">
      <c r="A2" s="87" t="s">
        <v>31</v>
      </c>
      <c r="B2" s="88"/>
      <c r="C2" s="89" t="s">
        <v>232</v>
      </c>
      <c r="D2" s="89" t="s">
        <v>233</v>
      </c>
      <c r="E2" s="90"/>
      <c r="F2" s="91" t="s">
        <v>32</v>
      </c>
      <c r="G2" s="92"/>
    </row>
    <row r="3" spans="1:57" ht="3" hidden="1" customHeight="1" x14ac:dyDescent="0.2">
      <c r="A3" s="93"/>
      <c r="B3" s="94"/>
      <c r="C3" s="95"/>
      <c r="D3" s="95"/>
      <c r="E3" s="96"/>
      <c r="F3" s="97"/>
      <c r="G3" s="98"/>
    </row>
    <row r="4" spans="1:57" ht="12" customHeight="1" x14ac:dyDescent="0.2">
      <c r="A4" s="99" t="s">
        <v>33</v>
      </c>
      <c r="B4" s="94"/>
      <c r="C4" s="95"/>
      <c r="D4" s="95"/>
      <c r="E4" s="96"/>
      <c r="F4" s="97" t="s">
        <v>34</v>
      </c>
      <c r="G4" s="100"/>
    </row>
    <row r="5" spans="1:57" ht="12.95" customHeight="1" x14ac:dyDescent="0.2">
      <c r="A5" s="101" t="s">
        <v>232</v>
      </c>
      <c r="B5" s="102"/>
      <c r="C5" s="103" t="s">
        <v>233</v>
      </c>
      <c r="D5" s="104"/>
      <c r="E5" s="102"/>
      <c r="F5" s="97" t="s">
        <v>35</v>
      </c>
      <c r="G5" s="98" t="s">
        <v>204</v>
      </c>
    </row>
    <row r="6" spans="1:57" ht="12.95" customHeight="1" x14ac:dyDescent="0.2">
      <c r="A6" s="99" t="s">
        <v>36</v>
      </c>
      <c r="B6" s="94"/>
      <c r="C6" s="95"/>
      <c r="D6" s="95"/>
      <c r="E6" s="96"/>
      <c r="F6" s="105" t="s">
        <v>37</v>
      </c>
      <c r="G6" s="106">
        <v>1</v>
      </c>
      <c r="O6" s="107"/>
    </row>
    <row r="7" spans="1:57" ht="12.95" customHeight="1" x14ac:dyDescent="0.2">
      <c r="A7" s="108" t="s">
        <v>92</v>
      </c>
      <c r="B7" s="109"/>
      <c r="C7" s="110" t="s">
        <v>93</v>
      </c>
      <c r="D7" s="111"/>
      <c r="E7" s="111"/>
      <c r="F7" s="112" t="s">
        <v>38</v>
      </c>
      <c r="G7" s="106">
        <f>IF(G6=0,,ROUND((F30+F32)/G6,1))</f>
        <v>0</v>
      </c>
    </row>
    <row r="8" spans="1:57" x14ac:dyDescent="0.2">
      <c r="A8" s="113" t="s">
        <v>39</v>
      </c>
      <c r="B8" s="97"/>
      <c r="C8" s="306" t="s">
        <v>231</v>
      </c>
      <c r="D8" s="306"/>
      <c r="E8" s="307"/>
      <c r="F8" s="114" t="s">
        <v>40</v>
      </c>
      <c r="G8" s="115"/>
      <c r="H8" s="116"/>
      <c r="I8" s="117"/>
    </row>
    <row r="9" spans="1:57" x14ac:dyDescent="0.2">
      <c r="A9" s="113" t="s">
        <v>41</v>
      </c>
      <c r="B9" s="97"/>
      <c r="C9" s="306"/>
      <c r="D9" s="306"/>
      <c r="E9" s="307"/>
      <c r="F9" s="97"/>
      <c r="G9" s="118"/>
      <c r="H9" s="119"/>
    </row>
    <row r="10" spans="1:57" x14ac:dyDescent="0.2">
      <c r="A10" s="113" t="s">
        <v>42</v>
      </c>
      <c r="B10" s="97"/>
      <c r="C10" s="306" t="s">
        <v>230</v>
      </c>
      <c r="D10" s="306"/>
      <c r="E10" s="306"/>
      <c r="F10" s="120"/>
      <c r="G10" s="121"/>
      <c r="H10" s="122"/>
    </row>
    <row r="11" spans="1:57" ht="13.5" customHeight="1" x14ac:dyDescent="0.2">
      <c r="A11" s="113" t="s">
        <v>43</v>
      </c>
      <c r="B11" s="97"/>
      <c r="C11" s="306"/>
      <c r="D11" s="306"/>
      <c r="E11" s="306"/>
      <c r="F11" s="123" t="s">
        <v>44</v>
      </c>
      <c r="G11" s="124"/>
      <c r="H11" s="119"/>
      <c r="BA11" s="125"/>
      <c r="BB11" s="125"/>
      <c r="BC11" s="125"/>
      <c r="BD11" s="125"/>
      <c r="BE11" s="125"/>
    </row>
    <row r="12" spans="1:57" ht="12.75" customHeight="1" x14ac:dyDescent="0.2">
      <c r="A12" s="126" t="s">
        <v>45</v>
      </c>
      <c r="B12" s="94"/>
      <c r="C12" s="308"/>
      <c r="D12" s="308"/>
      <c r="E12" s="308"/>
      <c r="F12" s="127" t="s">
        <v>46</v>
      </c>
      <c r="G12" s="128"/>
      <c r="H12" s="119"/>
    </row>
    <row r="13" spans="1:57" ht="28.5" customHeight="1" thickBot="1" x14ac:dyDescent="0.25">
      <c r="A13" s="129" t="s">
        <v>47</v>
      </c>
      <c r="B13" s="130"/>
      <c r="C13" s="130"/>
      <c r="D13" s="130"/>
      <c r="E13" s="131"/>
      <c r="F13" s="131"/>
      <c r="G13" s="132"/>
      <c r="H13" s="119"/>
    </row>
    <row r="14" spans="1:57" ht="17.25" customHeight="1" thickBot="1" x14ac:dyDescent="0.25">
      <c r="A14" s="133" t="s">
        <v>48</v>
      </c>
      <c r="B14" s="134"/>
      <c r="C14" s="135"/>
      <c r="D14" s="136"/>
      <c r="E14" s="137"/>
      <c r="F14" s="137"/>
      <c r="G14" s="135"/>
    </row>
    <row r="15" spans="1:57" ht="15.95" customHeight="1" x14ac:dyDescent="0.2">
      <c r="A15" s="138"/>
      <c r="B15" s="139" t="s">
        <v>49</v>
      </c>
      <c r="C15" s="140">
        <f>'VNON VNON Rek'!E8</f>
        <v>0</v>
      </c>
      <c r="D15" s="141"/>
      <c r="E15" s="142"/>
      <c r="F15" s="143"/>
      <c r="G15" s="140"/>
    </row>
    <row r="16" spans="1:57" ht="15.95" customHeight="1" x14ac:dyDescent="0.2">
      <c r="A16" s="138" t="s">
        <v>50</v>
      </c>
      <c r="B16" s="139" t="s">
        <v>51</v>
      </c>
      <c r="C16" s="140">
        <f>'VNON VNON Rek'!F8</f>
        <v>0</v>
      </c>
      <c r="D16" s="93"/>
      <c r="E16" s="144"/>
      <c r="F16" s="145"/>
      <c r="G16" s="140"/>
    </row>
    <row r="17" spans="1:7" ht="15.95" customHeight="1" x14ac:dyDescent="0.2">
      <c r="A17" s="138" t="s">
        <v>52</v>
      </c>
      <c r="B17" s="139" t="s">
        <v>53</v>
      </c>
      <c r="C17" s="140">
        <f>'VNON VNON Rek'!H8</f>
        <v>0</v>
      </c>
      <c r="D17" s="93"/>
      <c r="E17" s="144"/>
      <c r="F17" s="145"/>
      <c r="G17" s="140"/>
    </row>
    <row r="18" spans="1:7" ht="15.95" customHeight="1" x14ac:dyDescent="0.2">
      <c r="A18" s="146" t="s">
        <v>54</v>
      </c>
      <c r="B18" s="147" t="s">
        <v>55</v>
      </c>
      <c r="C18" s="140">
        <f>'VNON VNON Rek'!G8</f>
        <v>0</v>
      </c>
      <c r="D18" s="93"/>
      <c r="E18" s="144"/>
      <c r="F18" s="145"/>
      <c r="G18" s="140"/>
    </row>
    <row r="19" spans="1:7" ht="15.95" customHeight="1" x14ac:dyDescent="0.2">
      <c r="A19" s="148" t="s">
        <v>56</v>
      </c>
      <c r="B19" s="139"/>
      <c r="C19" s="140">
        <f>SUM(C15:C18)</f>
        <v>0</v>
      </c>
      <c r="D19" s="93"/>
      <c r="E19" s="144"/>
      <c r="F19" s="145"/>
      <c r="G19" s="140"/>
    </row>
    <row r="20" spans="1:7" ht="15.95" customHeight="1" x14ac:dyDescent="0.2">
      <c r="A20" s="148"/>
      <c r="B20" s="139"/>
      <c r="C20" s="140"/>
      <c r="D20" s="93"/>
      <c r="E20" s="144"/>
      <c r="F20" s="145"/>
      <c r="G20" s="140"/>
    </row>
    <row r="21" spans="1:7" ht="15.95" customHeight="1" x14ac:dyDescent="0.2">
      <c r="A21" s="148" t="s">
        <v>30</v>
      </c>
      <c r="B21" s="139"/>
      <c r="C21" s="140">
        <f>'VNON VNON Rek'!I8</f>
        <v>0</v>
      </c>
      <c r="D21" s="93"/>
      <c r="E21" s="144"/>
      <c r="F21" s="145"/>
      <c r="G21" s="140"/>
    </row>
    <row r="22" spans="1:7" ht="15.95" customHeight="1" x14ac:dyDescent="0.2">
      <c r="A22" s="149" t="s">
        <v>57</v>
      </c>
      <c r="B22" s="119"/>
      <c r="C22" s="140">
        <f>C19+C21</f>
        <v>0</v>
      </c>
      <c r="D22" s="93"/>
      <c r="E22" s="144"/>
      <c r="F22" s="145"/>
      <c r="G22" s="140"/>
    </row>
    <row r="23" spans="1:7" ht="15.95" customHeight="1" thickBot="1" x14ac:dyDescent="0.25">
      <c r="A23" s="304" t="s">
        <v>58</v>
      </c>
      <c r="B23" s="305"/>
      <c r="C23" s="150">
        <f>C22+G23</f>
        <v>0</v>
      </c>
      <c r="D23" s="151"/>
      <c r="E23" s="152"/>
      <c r="F23" s="153"/>
      <c r="G23" s="140"/>
    </row>
    <row r="24" spans="1:7" x14ac:dyDescent="0.2">
      <c r="A24" s="154" t="s">
        <v>59</v>
      </c>
      <c r="B24" s="155"/>
      <c r="C24" s="156"/>
      <c r="D24" s="155" t="s">
        <v>60</v>
      </c>
      <c r="E24" s="155"/>
      <c r="F24" s="157" t="s">
        <v>61</v>
      </c>
      <c r="G24" s="158"/>
    </row>
    <row r="25" spans="1:7" x14ac:dyDescent="0.2">
      <c r="A25" s="149" t="s">
        <v>62</v>
      </c>
      <c r="B25" s="119"/>
      <c r="C25" s="159"/>
      <c r="D25" s="119" t="s">
        <v>62</v>
      </c>
      <c r="F25" s="160" t="s">
        <v>62</v>
      </c>
      <c r="G25" s="161"/>
    </row>
    <row r="26" spans="1:7" x14ac:dyDescent="0.2">
      <c r="A26" s="149" t="s">
        <v>63</v>
      </c>
      <c r="B26" s="162"/>
      <c r="C26" s="159"/>
      <c r="D26" s="119" t="s">
        <v>63</v>
      </c>
      <c r="F26" s="160" t="s">
        <v>63</v>
      </c>
      <c r="G26" s="161"/>
    </row>
    <row r="27" spans="1:7" x14ac:dyDescent="0.2">
      <c r="A27" s="149"/>
      <c r="B27" s="163"/>
      <c r="C27" s="159"/>
      <c r="D27" s="119"/>
      <c r="F27" s="160"/>
      <c r="G27" s="161"/>
    </row>
    <row r="28" spans="1:7" x14ac:dyDescent="0.2">
      <c r="A28" s="149" t="s">
        <v>64</v>
      </c>
      <c r="B28" s="119"/>
      <c r="C28" s="159"/>
      <c r="D28" s="160" t="s">
        <v>65</v>
      </c>
      <c r="E28" s="159"/>
      <c r="F28" s="164" t="s">
        <v>65</v>
      </c>
      <c r="G28" s="161"/>
    </row>
    <row r="29" spans="1:7" x14ac:dyDescent="0.2">
      <c r="A29" s="149"/>
      <c r="B29" s="119"/>
      <c r="C29" s="165"/>
      <c r="D29" s="166"/>
      <c r="E29" s="165"/>
      <c r="F29" s="119"/>
      <c r="G29" s="161"/>
    </row>
    <row r="30" spans="1:7" x14ac:dyDescent="0.2">
      <c r="A30" s="167" t="s">
        <v>12</v>
      </c>
      <c r="B30" s="168"/>
      <c r="C30" s="169">
        <v>21</v>
      </c>
      <c r="D30" s="168" t="s">
        <v>66</v>
      </c>
      <c r="E30" s="170"/>
      <c r="F30" s="299">
        <f>C23-F32</f>
        <v>0</v>
      </c>
      <c r="G30" s="300"/>
    </row>
    <row r="31" spans="1:7" x14ac:dyDescent="0.2">
      <c r="A31" s="167" t="s">
        <v>67</v>
      </c>
      <c r="B31" s="168"/>
      <c r="C31" s="169">
        <f>C30</f>
        <v>21</v>
      </c>
      <c r="D31" s="168" t="s">
        <v>68</v>
      </c>
      <c r="E31" s="170"/>
      <c r="F31" s="299">
        <f>ROUND(PRODUCT(F30,C31/100),0)</f>
        <v>0</v>
      </c>
      <c r="G31" s="300"/>
    </row>
    <row r="32" spans="1:7" x14ac:dyDescent="0.2">
      <c r="A32" s="167" t="s">
        <v>12</v>
      </c>
      <c r="B32" s="168"/>
      <c r="C32" s="169">
        <v>0</v>
      </c>
      <c r="D32" s="168" t="s">
        <v>68</v>
      </c>
      <c r="E32" s="170"/>
      <c r="F32" s="299">
        <v>0</v>
      </c>
      <c r="G32" s="300"/>
    </row>
    <row r="33" spans="1:8" x14ac:dyDescent="0.2">
      <c r="A33" s="167" t="s">
        <v>67</v>
      </c>
      <c r="B33" s="171"/>
      <c r="C33" s="172">
        <f>C32</f>
        <v>0</v>
      </c>
      <c r="D33" s="168" t="s">
        <v>68</v>
      </c>
      <c r="E33" s="145"/>
      <c r="F33" s="299">
        <f>ROUND(PRODUCT(F32,C33/100),0)</f>
        <v>0</v>
      </c>
      <c r="G33" s="300"/>
    </row>
    <row r="34" spans="1:8" s="176" customFormat="1" ht="19.5" customHeight="1" thickBot="1" x14ac:dyDescent="0.3">
      <c r="A34" s="173" t="s">
        <v>69</v>
      </c>
      <c r="B34" s="174"/>
      <c r="C34" s="174"/>
      <c r="D34" s="174"/>
      <c r="E34" s="175"/>
      <c r="F34" s="301">
        <f>ROUND(SUM(F30:F33),0)</f>
        <v>0</v>
      </c>
      <c r="G34" s="302"/>
    </row>
    <row r="36" spans="1:8" x14ac:dyDescent="0.2">
      <c r="A36" s="2" t="s">
        <v>70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03" t="s">
        <v>262</v>
      </c>
      <c r="C37" s="303"/>
      <c r="D37" s="303"/>
      <c r="E37" s="303"/>
      <c r="F37" s="303"/>
      <c r="G37" s="303"/>
      <c r="H37" s="1" t="s">
        <v>2</v>
      </c>
    </row>
    <row r="38" spans="1:8" ht="12.75" customHeight="1" x14ac:dyDescent="0.2">
      <c r="A38" s="177"/>
      <c r="B38" s="303"/>
      <c r="C38" s="303"/>
      <c r="D38" s="303"/>
      <c r="E38" s="303"/>
      <c r="F38" s="303"/>
      <c r="G38" s="303"/>
      <c r="H38" s="1" t="s">
        <v>2</v>
      </c>
    </row>
    <row r="39" spans="1:8" x14ac:dyDescent="0.2">
      <c r="A39" s="177"/>
      <c r="B39" s="303"/>
      <c r="C39" s="303"/>
      <c r="D39" s="303"/>
      <c r="E39" s="303"/>
      <c r="F39" s="303"/>
      <c r="G39" s="303"/>
      <c r="H39" s="1" t="s">
        <v>2</v>
      </c>
    </row>
    <row r="40" spans="1:8" x14ac:dyDescent="0.2">
      <c r="A40" s="177"/>
      <c r="B40" s="303"/>
      <c r="C40" s="303"/>
      <c r="D40" s="303"/>
      <c r="E40" s="303"/>
      <c r="F40" s="303"/>
      <c r="G40" s="303"/>
      <c r="H40" s="1" t="s">
        <v>2</v>
      </c>
    </row>
    <row r="41" spans="1:8" x14ac:dyDescent="0.2">
      <c r="A41" s="177"/>
      <c r="B41" s="303"/>
      <c r="C41" s="303"/>
      <c r="D41" s="303"/>
      <c r="E41" s="303"/>
      <c r="F41" s="303"/>
      <c r="G41" s="303"/>
      <c r="H41" s="1" t="s">
        <v>2</v>
      </c>
    </row>
    <row r="42" spans="1:8" x14ac:dyDescent="0.2">
      <c r="A42" s="177"/>
      <c r="B42" s="303"/>
      <c r="C42" s="303"/>
      <c r="D42" s="303"/>
      <c r="E42" s="303"/>
      <c r="F42" s="303"/>
      <c r="G42" s="303"/>
      <c r="H42" s="1" t="s">
        <v>2</v>
      </c>
    </row>
    <row r="43" spans="1:8" x14ac:dyDescent="0.2">
      <c r="A43" s="177"/>
      <c r="B43" s="303"/>
      <c r="C43" s="303"/>
      <c r="D43" s="303"/>
      <c r="E43" s="303"/>
      <c r="F43" s="303"/>
      <c r="G43" s="303"/>
      <c r="H43" s="1" t="s">
        <v>2</v>
      </c>
    </row>
    <row r="44" spans="1:8" ht="12.75" customHeight="1" x14ac:dyDescent="0.2">
      <c r="A44" s="177"/>
      <c r="B44" s="303"/>
      <c r="C44" s="303"/>
      <c r="D44" s="303"/>
      <c r="E44" s="303"/>
      <c r="F44" s="303"/>
      <c r="G44" s="303"/>
      <c r="H44" s="1" t="s">
        <v>2</v>
      </c>
    </row>
    <row r="45" spans="1:8" ht="43.5" customHeight="1" x14ac:dyDescent="0.2">
      <c r="A45" s="177"/>
      <c r="B45" s="303"/>
      <c r="C45" s="303"/>
      <c r="D45" s="303"/>
      <c r="E45" s="303"/>
      <c r="F45" s="303"/>
      <c r="G45" s="303"/>
      <c r="H45" s="1" t="s">
        <v>2</v>
      </c>
    </row>
    <row r="46" spans="1:8" x14ac:dyDescent="0.2">
      <c r="B46" s="298"/>
      <c r="C46" s="298"/>
      <c r="D46" s="298"/>
      <c r="E46" s="298"/>
      <c r="F46" s="298"/>
      <c r="G46" s="298"/>
    </row>
    <row r="47" spans="1:8" x14ac:dyDescent="0.2">
      <c r="B47" s="298"/>
      <c r="C47" s="298"/>
      <c r="D47" s="298"/>
      <c r="E47" s="298"/>
      <c r="F47" s="298"/>
      <c r="G47" s="298"/>
    </row>
    <row r="48" spans="1:8" x14ac:dyDescent="0.2">
      <c r="B48" s="298"/>
      <c r="C48" s="298"/>
      <c r="D48" s="298"/>
      <c r="E48" s="298"/>
      <c r="F48" s="298"/>
      <c r="G48" s="298"/>
    </row>
    <row r="49" spans="2:7" x14ac:dyDescent="0.2">
      <c r="B49" s="298"/>
      <c r="C49" s="298"/>
      <c r="D49" s="298"/>
      <c r="E49" s="298"/>
      <c r="F49" s="298"/>
      <c r="G49" s="298"/>
    </row>
    <row r="50" spans="2:7" x14ac:dyDescent="0.2">
      <c r="B50" s="298"/>
      <c r="C50" s="298"/>
      <c r="D50" s="298"/>
      <c r="E50" s="298"/>
      <c r="F50" s="298"/>
      <c r="G50" s="298"/>
    </row>
    <row r="51" spans="2:7" x14ac:dyDescent="0.2">
      <c r="B51" s="298"/>
      <c r="C51" s="298"/>
      <c r="D51" s="298"/>
      <c r="E51" s="298"/>
      <c r="F51" s="298"/>
      <c r="G51" s="298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D4378-C79C-433E-8C70-593CA3A51A05}">
  <sheetPr codeName="List32"/>
  <dimension ref="A1:BE65"/>
  <sheetViews>
    <sheetView workbookViewId="0">
      <selection activeCell="G19" sqref="G19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9.42578125" style="1" customWidth="1"/>
    <col min="10" max="256" width="9.140625" style="1"/>
    <col min="257" max="257" width="5.85546875" style="1" customWidth="1"/>
    <col min="258" max="258" width="6.140625" style="1" customWidth="1"/>
    <col min="259" max="259" width="11.42578125" style="1" customWidth="1"/>
    <col min="260" max="260" width="15.85546875" style="1" customWidth="1"/>
    <col min="261" max="261" width="11.28515625" style="1" customWidth="1"/>
    <col min="262" max="262" width="10.85546875" style="1" customWidth="1"/>
    <col min="263" max="263" width="11" style="1" customWidth="1"/>
    <col min="264" max="264" width="11.140625" style="1" customWidth="1"/>
    <col min="265" max="265" width="10.7109375" style="1" customWidth="1"/>
    <col min="266" max="512" width="9.140625" style="1"/>
    <col min="513" max="513" width="5.85546875" style="1" customWidth="1"/>
    <col min="514" max="514" width="6.140625" style="1" customWidth="1"/>
    <col min="515" max="515" width="11.42578125" style="1" customWidth="1"/>
    <col min="516" max="516" width="15.85546875" style="1" customWidth="1"/>
    <col min="517" max="517" width="11.28515625" style="1" customWidth="1"/>
    <col min="518" max="518" width="10.85546875" style="1" customWidth="1"/>
    <col min="519" max="519" width="11" style="1" customWidth="1"/>
    <col min="520" max="520" width="11.140625" style="1" customWidth="1"/>
    <col min="521" max="521" width="10.7109375" style="1" customWidth="1"/>
    <col min="522" max="768" width="9.140625" style="1"/>
    <col min="769" max="769" width="5.85546875" style="1" customWidth="1"/>
    <col min="770" max="770" width="6.140625" style="1" customWidth="1"/>
    <col min="771" max="771" width="11.42578125" style="1" customWidth="1"/>
    <col min="772" max="772" width="15.85546875" style="1" customWidth="1"/>
    <col min="773" max="773" width="11.28515625" style="1" customWidth="1"/>
    <col min="774" max="774" width="10.85546875" style="1" customWidth="1"/>
    <col min="775" max="775" width="11" style="1" customWidth="1"/>
    <col min="776" max="776" width="11.140625" style="1" customWidth="1"/>
    <col min="777" max="777" width="10.7109375" style="1" customWidth="1"/>
    <col min="778" max="1024" width="9.140625" style="1"/>
    <col min="1025" max="1025" width="5.85546875" style="1" customWidth="1"/>
    <col min="1026" max="1026" width="6.140625" style="1" customWidth="1"/>
    <col min="1027" max="1027" width="11.42578125" style="1" customWidth="1"/>
    <col min="1028" max="1028" width="15.85546875" style="1" customWidth="1"/>
    <col min="1029" max="1029" width="11.28515625" style="1" customWidth="1"/>
    <col min="1030" max="1030" width="10.85546875" style="1" customWidth="1"/>
    <col min="1031" max="1031" width="11" style="1" customWidth="1"/>
    <col min="1032" max="1032" width="11.140625" style="1" customWidth="1"/>
    <col min="1033" max="1033" width="10.7109375" style="1" customWidth="1"/>
    <col min="1034" max="1280" width="9.140625" style="1"/>
    <col min="1281" max="1281" width="5.85546875" style="1" customWidth="1"/>
    <col min="1282" max="1282" width="6.140625" style="1" customWidth="1"/>
    <col min="1283" max="1283" width="11.42578125" style="1" customWidth="1"/>
    <col min="1284" max="1284" width="15.85546875" style="1" customWidth="1"/>
    <col min="1285" max="1285" width="11.28515625" style="1" customWidth="1"/>
    <col min="1286" max="1286" width="10.85546875" style="1" customWidth="1"/>
    <col min="1287" max="1287" width="11" style="1" customWidth="1"/>
    <col min="1288" max="1288" width="11.140625" style="1" customWidth="1"/>
    <col min="1289" max="1289" width="10.7109375" style="1" customWidth="1"/>
    <col min="1290" max="1536" width="9.140625" style="1"/>
    <col min="1537" max="1537" width="5.85546875" style="1" customWidth="1"/>
    <col min="1538" max="1538" width="6.140625" style="1" customWidth="1"/>
    <col min="1539" max="1539" width="11.42578125" style="1" customWidth="1"/>
    <col min="1540" max="1540" width="15.85546875" style="1" customWidth="1"/>
    <col min="1541" max="1541" width="11.28515625" style="1" customWidth="1"/>
    <col min="1542" max="1542" width="10.85546875" style="1" customWidth="1"/>
    <col min="1543" max="1543" width="11" style="1" customWidth="1"/>
    <col min="1544" max="1544" width="11.140625" style="1" customWidth="1"/>
    <col min="1545" max="1545" width="10.7109375" style="1" customWidth="1"/>
    <col min="1546" max="1792" width="9.140625" style="1"/>
    <col min="1793" max="1793" width="5.85546875" style="1" customWidth="1"/>
    <col min="1794" max="1794" width="6.140625" style="1" customWidth="1"/>
    <col min="1795" max="1795" width="11.42578125" style="1" customWidth="1"/>
    <col min="1796" max="1796" width="15.85546875" style="1" customWidth="1"/>
    <col min="1797" max="1797" width="11.28515625" style="1" customWidth="1"/>
    <col min="1798" max="1798" width="10.85546875" style="1" customWidth="1"/>
    <col min="1799" max="1799" width="11" style="1" customWidth="1"/>
    <col min="1800" max="1800" width="11.140625" style="1" customWidth="1"/>
    <col min="1801" max="1801" width="10.7109375" style="1" customWidth="1"/>
    <col min="1802" max="2048" width="9.140625" style="1"/>
    <col min="2049" max="2049" width="5.85546875" style="1" customWidth="1"/>
    <col min="2050" max="2050" width="6.140625" style="1" customWidth="1"/>
    <col min="2051" max="2051" width="11.42578125" style="1" customWidth="1"/>
    <col min="2052" max="2052" width="15.85546875" style="1" customWidth="1"/>
    <col min="2053" max="2053" width="11.28515625" style="1" customWidth="1"/>
    <col min="2054" max="2054" width="10.85546875" style="1" customWidth="1"/>
    <col min="2055" max="2055" width="11" style="1" customWidth="1"/>
    <col min="2056" max="2056" width="11.140625" style="1" customWidth="1"/>
    <col min="2057" max="2057" width="10.7109375" style="1" customWidth="1"/>
    <col min="2058" max="2304" width="9.140625" style="1"/>
    <col min="2305" max="2305" width="5.85546875" style="1" customWidth="1"/>
    <col min="2306" max="2306" width="6.140625" style="1" customWidth="1"/>
    <col min="2307" max="2307" width="11.42578125" style="1" customWidth="1"/>
    <col min="2308" max="2308" width="15.85546875" style="1" customWidth="1"/>
    <col min="2309" max="2309" width="11.28515625" style="1" customWidth="1"/>
    <col min="2310" max="2310" width="10.85546875" style="1" customWidth="1"/>
    <col min="2311" max="2311" width="11" style="1" customWidth="1"/>
    <col min="2312" max="2312" width="11.140625" style="1" customWidth="1"/>
    <col min="2313" max="2313" width="10.7109375" style="1" customWidth="1"/>
    <col min="2314" max="2560" width="9.140625" style="1"/>
    <col min="2561" max="2561" width="5.85546875" style="1" customWidth="1"/>
    <col min="2562" max="2562" width="6.140625" style="1" customWidth="1"/>
    <col min="2563" max="2563" width="11.42578125" style="1" customWidth="1"/>
    <col min="2564" max="2564" width="15.85546875" style="1" customWidth="1"/>
    <col min="2565" max="2565" width="11.28515625" style="1" customWidth="1"/>
    <col min="2566" max="2566" width="10.85546875" style="1" customWidth="1"/>
    <col min="2567" max="2567" width="11" style="1" customWidth="1"/>
    <col min="2568" max="2568" width="11.140625" style="1" customWidth="1"/>
    <col min="2569" max="2569" width="10.7109375" style="1" customWidth="1"/>
    <col min="2570" max="2816" width="9.140625" style="1"/>
    <col min="2817" max="2817" width="5.85546875" style="1" customWidth="1"/>
    <col min="2818" max="2818" width="6.140625" style="1" customWidth="1"/>
    <col min="2819" max="2819" width="11.42578125" style="1" customWidth="1"/>
    <col min="2820" max="2820" width="15.85546875" style="1" customWidth="1"/>
    <col min="2821" max="2821" width="11.28515625" style="1" customWidth="1"/>
    <col min="2822" max="2822" width="10.85546875" style="1" customWidth="1"/>
    <col min="2823" max="2823" width="11" style="1" customWidth="1"/>
    <col min="2824" max="2824" width="11.140625" style="1" customWidth="1"/>
    <col min="2825" max="2825" width="10.7109375" style="1" customWidth="1"/>
    <col min="2826" max="3072" width="9.140625" style="1"/>
    <col min="3073" max="3073" width="5.85546875" style="1" customWidth="1"/>
    <col min="3074" max="3074" width="6.140625" style="1" customWidth="1"/>
    <col min="3075" max="3075" width="11.42578125" style="1" customWidth="1"/>
    <col min="3076" max="3076" width="15.85546875" style="1" customWidth="1"/>
    <col min="3077" max="3077" width="11.28515625" style="1" customWidth="1"/>
    <col min="3078" max="3078" width="10.85546875" style="1" customWidth="1"/>
    <col min="3079" max="3079" width="11" style="1" customWidth="1"/>
    <col min="3080" max="3080" width="11.140625" style="1" customWidth="1"/>
    <col min="3081" max="3081" width="10.7109375" style="1" customWidth="1"/>
    <col min="3082" max="3328" width="9.140625" style="1"/>
    <col min="3329" max="3329" width="5.85546875" style="1" customWidth="1"/>
    <col min="3330" max="3330" width="6.140625" style="1" customWidth="1"/>
    <col min="3331" max="3331" width="11.42578125" style="1" customWidth="1"/>
    <col min="3332" max="3332" width="15.85546875" style="1" customWidth="1"/>
    <col min="3333" max="3333" width="11.28515625" style="1" customWidth="1"/>
    <col min="3334" max="3334" width="10.85546875" style="1" customWidth="1"/>
    <col min="3335" max="3335" width="11" style="1" customWidth="1"/>
    <col min="3336" max="3336" width="11.140625" style="1" customWidth="1"/>
    <col min="3337" max="3337" width="10.7109375" style="1" customWidth="1"/>
    <col min="3338" max="3584" width="9.140625" style="1"/>
    <col min="3585" max="3585" width="5.85546875" style="1" customWidth="1"/>
    <col min="3586" max="3586" width="6.140625" style="1" customWidth="1"/>
    <col min="3587" max="3587" width="11.42578125" style="1" customWidth="1"/>
    <col min="3588" max="3588" width="15.85546875" style="1" customWidth="1"/>
    <col min="3589" max="3589" width="11.28515625" style="1" customWidth="1"/>
    <col min="3590" max="3590" width="10.85546875" style="1" customWidth="1"/>
    <col min="3591" max="3591" width="11" style="1" customWidth="1"/>
    <col min="3592" max="3592" width="11.140625" style="1" customWidth="1"/>
    <col min="3593" max="3593" width="10.7109375" style="1" customWidth="1"/>
    <col min="3594" max="3840" width="9.140625" style="1"/>
    <col min="3841" max="3841" width="5.85546875" style="1" customWidth="1"/>
    <col min="3842" max="3842" width="6.140625" style="1" customWidth="1"/>
    <col min="3843" max="3843" width="11.42578125" style="1" customWidth="1"/>
    <col min="3844" max="3844" width="15.85546875" style="1" customWidth="1"/>
    <col min="3845" max="3845" width="11.28515625" style="1" customWidth="1"/>
    <col min="3846" max="3846" width="10.85546875" style="1" customWidth="1"/>
    <col min="3847" max="3847" width="11" style="1" customWidth="1"/>
    <col min="3848" max="3848" width="11.140625" style="1" customWidth="1"/>
    <col min="3849" max="3849" width="10.7109375" style="1" customWidth="1"/>
    <col min="3850" max="4096" width="9.140625" style="1"/>
    <col min="4097" max="4097" width="5.85546875" style="1" customWidth="1"/>
    <col min="4098" max="4098" width="6.140625" style="1" customWidth="1"/>
    <col min="4099" max="4099" width="11.42578125" style="1" customWidth="1"/>
    <col min="4100" max="4100" width="15.85546875" style="1" customWidth="1"/>
    <col min="4101" max="4101" width="11.28515625" style="1" customWidth="1"/>
    <col min="4102" max="4102" width="10.85546875" style="1" customWidth="1"/>
    <col min="4103" max="4103" width="11" style="1" customWidth="1"/>
    <col min="4104" max="4104" width="11.140625" style="1" customWidth="1"/>
    <col min="4105" max="4105" width="10.7109375" style="1" customWidth="1"/>
    <col min="4106" max="4352" width="9.140625" style="1"/>
    <col min="4353" max="4353" width="5.85546875" style="1" customWidth="1"/>
    <col min="4354" max="4354" width="6.140625" style="1" customWidth="1"/>
    <col min="4355" max="4355" width="11.42578125" style="1" customWidth="1"/>
    <col min="4356" max="4356" width="15.85546875" style="1" customWidth="1"/>
    <col min="4357" max="4357" width="11.28515625" style="1" customWidth="1"/>
    <col min="4358" max="4358" width="10.85546875" style="1" customWidth="1"/>
    <col min="4359" max="4359" width="11" style="1" customWidth="1"/>
    <col min="4360" max="4360" width="11.140625" style="1" customWidth="1"/>
    <col min="4361" max="4361" width="10.7109375" style="1" customWidth="1"/>
    <col min="4362" max="4608" width="9.140625" style="1"/>
    <col min="4609" max="4609" width="5.85546875" style="1" customWidth="1"/>
    <col min="4610" max="4610" width="6.140625" style="1" customWidth="1"/>
    <col min="4611" max="4611" width="11.42578125" style="1" customWidth="1"/>
    <col min="4612" max="4612" width="15.85546875" style="1" customWidth="1"/>
    <col min="4613" max="4613" width="11.28515625" style="1" customWidth="1"/>
    <col min="4614" max="4614" width="10.85546875" style="1" customWidth="1"/>
    <col min="4615" max="4615" width="11" style="1" customWidth="1"/>
    <col min="4616" max="4616" width="11.140625" style="1" customWidth="1"/>
    <col min="4617" max="4617" width="10.7109375" style="1" customWidth="1"/>
    <col min="4618" max="4864" width="9.140625" style="1"/>
    <col min="4865" max="4865" width="5.85546875" style="1" customWidth="1"/>
    <col min="4866" max="4866" width="6.140625" style="1" customWidth="1"/>
    <col min="4867" max="4867" width="11.42578125" style="1" customWidth="1"/>
    <col min="4868" max="4868" width="15.85546875" style="1" customWidth="1"/>
    <col min="4869" max="4869" width="11.28515625" style="1" customWidth="1"/>
    <col min="4870" max="4870" width="10.85546875" style="1" customWidth="1"/>
    <col min="4871" max="4871" width="11" style="1" customWidth="1"/>
    <col min="4872" max="4872" width="11.140625" style="1" customWidth="1"/>
    <col min="4873" max="4873" width="10.7109375" style="1" customWidth="1"/>
    <col min="4874" max="5120" width="9.140625" style="1"/>
    <col min="5121" max="5121" width="5.85546875" style="1" customWidth="1"/>
    <col min="5122" max="5122" width="6.140625" style="1" customWidth="1"/>
    <col min="5123" max="5123" width="11.42578125" style="1" customWidth="1"/>
    <col min="5124" max="5124" width="15.85546875" style="1" customWidth="1"/>
    <col min="5125" max="5125" width="11.28515625" style="1" customWidth="1"/>
    <col min="5126" max="5126" width="10.85546875" style="1" customWidth="1"/>
    <col min="5127" max="5127" width="11" style="1" customWidth="1"/>
    <col min="5128" max="5128" width="11.140625" style="1" customWidth="1"/>
    <col min="5129" max="5129" width="10.7109375" style="1" customWidth="1"/>
    <col min="5130" max="5376" width="9.140625" style="1"/>
    <col min="5377" max="5377" width="5.85546875" style="1" customWidth="1"/>
    <col min="5378" max="5378" width="6.140625" style="1" customWidth="1"/>
    <col min="5379" max="5379" width="11.42578125" style="1" customWidth="1"/>
    <col min="5380" max="5380" width="15.85546875" style="1" customWidth="1"/>
    <col min="5381" max="5381" width="11.28515625" style="1" customWidth="1"/>
    <col min="5382" max="5382" width="10.85546875" style="1" customWidth="1"/>
    <col min="5383" max="5383" width="11" style="1" customWidth="1"/>
    <col min="5384" max="5384" width="11.140625" style="1" customWidth="1"/>
    <col min="5385" max="5385" width="10.7109375" style="1" customWidth="1"/>
    <col min="5386" max="5632" width="9.140625" style="1"/>
    <col min="5633" max="5633" width="5.85546875" style="1" customWidth="1"/>
    <col min="5634" max="5634" width="6.140625" style="1" customWidth="1"/>
    <col min="5635" max="5635" width="11.42578125" style="1" customWidth="1"/>
    <col min="5636" max="5636" width="15.85546875" style="1" customWidth="1"/>
    <col min="5637" max="5637" width="11.28515625" style="1" customWidth="1"/>
    <col min="5638" max="5638" width="10.85546875" style="1" customWidth="1"/>
    <col min="5639" max="5639" width="11" style="1" customWidth="1"/>
    <col min="5640" max="5640" width="11.140625" style="1" customWidth="1"/>
    <col min="5641" max="5641" width="10.7109375" style="1" customWidth="1"/>
    <col min="5642" max="5888" width="9.140625" style="1"/>
    <col min="5889" max="5889" width="5.85546875" style="1" customWidth="1"/>
    <col min="5890" max="5890" width="6.140625" style="1" customWidth="1"/>
    <col min="5891" max="5891" width="11.42578125" style="1" customWidth="1"/>
    <col min="5892" max="5892" width="15.85546875" style="1" customWidth="1"/>
    <col min="5893" max="5893" width="11.28515625" style="1" customWidth="1"/>
    <col min="5894" max="5894" width="10.85546875" style="1" customWidth="1"/>
    <col min="5895" max="5895" width="11" style="1" customWidth="1"/>
    <col min="5896" max="5896" width="11.140625" style="1" customWidth="1"/>
    <col min="5897" max="5897" width="10.7109375" style="1" customWidth="1"/>
    <col min="5898" max="6144" width="9.140625" style="1"/>
    <col min="6145" max="6145" width="5.85546875" style="1" customWidth="1"/>
    <col min="6146" max="6146" width="6.140625" style="1" customWidth="1"/>
    <col min="6147" max="6147" width="11.42578125" style="1" customWidth="1"/>
    <col min="6148" max="6148" width="15.85546875" style="1" customWidth="1"/>
    <col min="6149" max="6149" width="11.28515625" style="1" customWidth="1"/>
    <col min="6150" max="6150" width="10.85546875" style="1" customWidth="1"/>
    <col min="6151" max="6151" width="11" style="1" customWidth="1"/>
    <col min="6152" max="6152" width="11.140625" style="1" customWidth="1"/>
    <col min="6153" max="6153" width="10.7109375" style="1" customWidth="1"/>
    <col min="6154" max="6400" width="9.140625" style="1"/>
    <col min="6401" max="6401" width="5.85546875" style="1" customWidth="1"/>
    <col min="6402" max="6402" width="6.140625" style="1" customWidth="1"/>
    <col min="6403" max="6403" width="11.42578125" style="1" customWidth="1"/>
    <col min="6404" max="6404" width="15.85546875" style="1" customWidth="1"/>
    <col min="6405" max="6405" width="11.28515625" style="1" customWidth="1"/>
    <col min="6406" max="6406" width="10.85546875" style="1" customWidth="1"/>
    <col min="6407" max="6407" width="11" style="1" customWidth="1"/>
    <col min="6408" max="6408" width="11.140625" style="1" customWidth="1"/>
    <col min="6409" max="6409" width="10.7109375" style="1" customWidth="1"/>
    <col min="6410" max="6656" width="9.140625" style="1"/>
    <col min="6657" max="6657" width="5.85546875" style="1" customWidth="1"/>
    <col min="6658" max="6658" width="6.140625" style="1" customWidth="1"/>
    <col min="6659" max="6659" width="11.42578125" style="1" customWidth="1"/>
    <col min="6660" max="6660" width="15.85546875" style="1" customWidth="1"/>
    <col min="6661" max="6661" width="11.28515625" style="1" customWidth="1"/>
    <col min="6662" max="6662" width="10.85546875" style="1" customWidth="1"/>
    <col min="6663" max="6663" width="11" style="1" customWidth="1"/>
    <col min="6664" max="6664" width="11.140625" style="1" customWidth="1"/>
    <col min="6665" max="6665" width="10.7109375" style="1" customWidth="1"/>
    <col min="6666" max="6912" width="9.140625" style="1"/>
    <col min="6913" max="6913" width="5.85546875" style="1" customWidth="1"/>
    <col min="6914" max="6914" width="6.140625" style="1" customWidth="1"/>
    <col min="6915" max="6915" width="11.42578125" style="1" customWidth="1"/>
    <col min="6916" max="6916" width="15.85546875" style="1" customWidth="1"/>
    <col min="6917" max="6917" width="11.28515625" style="1" customWidth="1"/>
    <col min="6918" max="6918" width="10.85546875" style="1" customWidth="1"/>
    <col min="6919" max="6919" width="11" style="1" customWidth="1"/>
    <col min="6920" max="6920" width="11.140625" style="1" customWidth="1"/>
    <col min="6921" max="6921" width="10.7109375" style="1" customWidth="1"/>
    <col min="6922" max="7168" width="9.140625" style="1"/>
    <col min="7169" max="7169" width="5.85546875" style="1" customWidth="1"/>
    <col min="7170" max="7170" width="6.140625" style="1" customWidth="1"/>
    <col min="7171" max="7171" width="11.42578125" style="1" customWidth="1"/>
    <col min="7172" max="7172" width="15.85546875" style="1" customWidth="1"/>
    <col min="7173" max="7173" width="11.28515625" style="1" customWidth="1"/>
    <col min="7174" max="7174" width="10.85546875" style="1" customWidth="1"/>
    <col min="7175" max="7175" width="11" style="1" customWidth="1"/>
    <col min="7176" max="7176" width="11.140625" style="1" customWidth="1"/>
    <col min="7177" max="7177" width="10.7109375" style="1" customWidth="1"/>
    <col min="7178" max="7424" width="9.140625" style="1"/>
    <col min="7425" max="7425" width="5.85546875" style="1" customWidth="1"/>
    <col min="7426" max="7426" width="6.140625" style="1" customWidth="1"/>
    <col min="7427" max="7427" width="11.42578125" style="1" customWidth="1"/>
    <col min="7428" max="7428" width="15.85546875" style="1" customWidth="1"/>
    <col min="7429" max="7429" width="11.28515625" style="1" customWidth="1"/>
    <col min="7430" max="7430" width="10.85546875" style="1" customWidth="1"/>
    <col min="7431" max="7431" width="11" style="1" customWidth="1"/>
    <col min="7432" max="7432" width="11.140625" style="1" customWidth="1"/>
    <col min="7433" max="7433" width="10.7109375" style="1" customWidth="1"/>
    <col min="7434" max="7680" width="9.140625" style="1"/>
    <col min="7681" max="7681" width="5.85546875" style="1" customWidth="1"/>
    <col min="7682" max="7682" width="6.140625" style="1" customWidth="1"/>
    <col min="7683" max="7683" width="11.42578125" style="1" customWidth="1"/>
    <col min="7684" max="7684" width="15.85546875" style="1" customWidth="1"/>
    <col min="7685" max="7685" width="11.28515625" style="1" customWidth="1"/>
    <col min="7686" max="7686" width="10.85546875" style="1" customWidth="1"/>
    <col min="7687" max="7687" width="11" style="1" customWidth="1"/>
    <col min="7688" max="7688" width="11.140625" style="1" customWidth="1"/>
    <col min="7689" max="7689" width="10.7109375" style="1" customWidth="1"/>
    <col min="7690" max="7936" width="9.140625" style="1"/>
    <col min="7937" max="7937" width="5.85546875" style="1" customWidth="1"/>
    <col min="7938" max="7938" width="6.140625" style="1" customWidth="1"/>
    <col min="7939" max="7939" width="11.42578125" style="1" customWidth="1"/>
    <col min="7940" max="7940" width="15.85546875" style="1" customWidth="1"/>
    <col min="7941" max="7941" width="11.28515625" style="1" customWidth="1"/>
    <col min="7942" max="7942" width="10.85546875" style="1" customWidth="1"/>
    <col min="7943" max="7943" width="11" style="1" customWidth="1"/>
    <col min="7944" max="7944" width="11.140625" style="1" customWidth="1"/>
    <col min="7945" max="7945" width="10.7109375" style="1" customWidth="1"/>
    <col min="7946" max="8192" width="9.140625" style="1"/>
    <col min="8193" max="8193" width="5.85546875" style="1" customWidth="1"/>
    <col min="8194" max="8194" width="6.140625" style="1" customWidth="1"/>
    <col min="8195" max="8195" width="11.42578125" style="1" customWidth="1"/>
    <col min="8196" max="8196" width="15.85546875" style="1" customWidth="1"/>
    <col min="8197" max="8197" width="11.28515625" style="1" customWidth="1"/>
    <col min="8198" max="8198" width="10.85546875" style="1" customWidth="1"/>
    <col min="8199" max="8199" width="11" style="1" customWidth="1"/>
    <col min="8200" max="8200" width="11.140625" style="1" customWidth="1"/>
    <col min="8201" max="8201" width="10.7109375" style="1" customWidth="1"/>
    <col min="8202" max="8448" width="9.140625" style="1"/>
    <col min="8449" max="8449" width="5.85546875" style="1" customWidth="1"/>
    <col min="8450" max="8450" width="6.140625" style="1" customWidth="1"/>
    <col min="8451" max="8451" width="11.42578125" style="1" customWidth="1"/>
    <col min="8452" max="8452" width="15.85546875" style="1" customWidth="1"/>
    <col min="8453" max="8453" width="11.28515625" style="1" customWidth="1"/>
    <col min="8454" max="8454" width="10.85546875" style="1" customWidth="1"/>
    <col min="8455" max="8455" width="11" style="1" customWidth="1"/>
    <col min="8456" max="8456" width="11.140625" style="1" customWidth="1"/>
    <col min="8457" max="8457" width="10.7109375" style="1" customWidth="1"/>
    <col min="8458" max="8704" width="9.140625" style="1"/>
    <col min="8705" max="8705" width="5.85546875" style="1" customWidth="1"/>
    <col min="8706" max="8706" width="6.140625" style="1" customWidth="1"/>
    <col min="8707" max="8707" width="11.42578125" style="1" customWidth="1"/>
    <col min="8708" max="8708" width="15.85546875" style="1" customWidth="1"/>
    <col min="8709" max="8709" width="11.28515625" style="1" customWidth="1"/>
    <col min="8710" max="8710" width="10.85546875" style="1" customWidth="1"/>
    <col min="8711" max="8711" width="11" style="1" customWidth="1"/>
    <col min="8712" max="8712" width="11.140625" style="1" customWidth="1"/>
    <col min="8713" max="8713" width="10.7109375" style="1" customWidth="1"/>
    <col min="8714" max="8960" width="9.140625" style="1"/>
    <col min="8961" max="8961" width="5.85546875" style="1" customWidth="1"/>
    <col min="8962" max="8962" width="6.140625" style="1" customWidth="1"/>
    <col min="8963" max="8963" width="11.42578125" style="1" customWidth="1"/>
    <col min="8964" max="8964" width="15.85546875" style="1" customWidth="1"/>
    <col min="8965" max="8965" width="11.28515625" style="1" customWidth="1"/>
    <col min="8966" max="8966" width="10.85546875" style="1" customWidth="1"/>
    <col min="8967" max="8967" width="11" style="1" customWidth="1"/>
    <col min="8968" max="8968" width="11.140625" style="1" customWidth="1"/>
    <col min="8969" max="8969" width="10.7109375" style="1" customWidth="1"/>
    <col min="8970" max="9216" width="9.140625" style="1"/>
    <col min="9217" max="9217" width="5.85546875" style="1" customWidth="1"/>
    <col min="9218" max="9218" width="6.140625" style="1" customWidth="1"/>
    <col min="9219" max="9219" width="11.42578125" style="1" customWidth="1"/>
    <col min="9220" max="9220" width="15.85546875" style="1" customWidth="1"/>
    <col min="9221" max="9221" width="11.28515625" style="1" customWidth="1"/>
    <col min="9222" max="9222" width="10.85546875" style="1" customWidth="1"/>
    <col min="9223" max="9223" width="11" style="1" customWidth="1"/>
    <col min="9224" max="9224" width="11.140625" style="1" customWidth="1"/>
    <col min="9225" max="9225" width="10.7109375" style="1" customWidth="1"/>
    <col min="9226" max="9472" width="9.140625" style="1"/>
    <col min="9473" max="9473" width="5.85546875" style="1" customWidth="1"/>
    <col min="9474" max="9474" width="6.140625" style="1" customWidth="1"/>
    <col min="9475" max="9475" width="11.42578125" style="1" customWidth="1"/>
    <col min="9476" max="9476" width="15.85546875" style="1" customWidth="1"/>
    <col min="9477" max="9477" width="11.28515625" style="1" customWidth="1"/>
    <col min="9478" max="9478" width="10.85546875" style="1" customWidth="1"/>
    <col min="9479" max="9479" width="11" style="1" customWidth="1"/>
    <col min="9480" max="9480" width="11.140625" style="1" customWidth="1"/>
    <col min="9481" max="9481" width="10.7109375" style="1" customWidth="1"/>
    <col min="9482" max="9728" width="9.140625" style="1"/>
    <col min="9729" max="9729" width="5.85546875" style="1" customWidth="1"/>
    <col min="9730" max="9730" width="6.140625" style="1" customWidth="1"/>
    <col min="9731" max="9731" width="11.42578125" style="1" customWidth="1"/>
    <col min="9732" max="9732" width="15.85546875" style="1" customWidth="1"/>
    <col min="9733" max="9733" width="11.28515625" style="1" customWidth="1"/>
    <col min="9734" max="9734" width="10.85546875" style="1" customWidth="1"/>
    <col min="9735" max="9735" width="11" style="1" customWidth="1"/>
    <col min="9736" max="9736" width="11.140625" style="1" customWidth="1"/>
    <col min="9737" max="9737" width="10.7109375" style="1" customWidth="1"/>
    <col min="9738" max="9984" width="9.140625" style="1"/>
    <col min="9985" max="9985" width="5.85546875" style="1" customWidth="1"/>
    <col min="9986" max="9986" width="6.140625" style="1" customWidth="1"/>
    <col min="9987" max="9987" width="11.42578125" style="1" customWidth="1"/>
    <col min="9988" max="9988" width="15.85546875" style="1" customWidth="1"/>
    <col min="9989" max="9989" width="11.28515625" style="1" customWidth="1"/>
    <col min="9990" max="9990" width="10.85546875" style="1" customWidth="1"/>
    <col min="9991" max="9991" width="11" style="1" customWidth="1"/>
    <col min="9992" max="9992" width="11.140625" style="1" customWidth="1"/>
    <col min="9993" max="9993" width="10.7109375" style="1" customWidth="1"/>
    <col min="9994" max="10240" width="9.140625" style="1"/>
    <col min="10241" max="10241" width="5.85546875" style="1" customWidth="1"/>
    <col min="10242" max="10242" width="6.140625" style="1" customWidth="1"/>
    <col min="10243" max="10243" width="11.42578125" style="1" customWidth="1"/>
    <col min="10244" max="10244" width="15.85546875" style="1" customWidth="1"/>
    <col min="10245" max="10245" width="11.28515625" style="1" customWidth="1"/>
    <col min="10246" max="10246" width="10.85546875" style="1" customWidth="1"/>
    <col min="10247" max="10247" width="11" style="1" customWidth="1"/>
    <col min="10248" max="10248" width="11.140625" style="1" customWidth="1"/>
    <col min="10249" max="10249" width="10.7109375" style="1" customWidth="1"/>
    <col min="10250" max="10496" width="9.140625" style="1"/>
    <col min="10497" max="10497" width="5.85546875" style="1" customWidth="1"/>
    <col min="10498" max="10498" width="6.140625" style="1" customWidth="1"/>
    <col min="10499" max="10499" width="11.42578125" style="1" customWidth="1"/>
    <col min="10500" max="10500" width="15.85546875" style="1" customWidth="1"/>
    <col min="10501" max="10501" width="11.28515625" style="1" customWidth="1"/>
    <col min="10502" max="10502" width="10.85546875" style="1" customWidth="1"/>
    <col min="10503" max="10503" width="11" style="1" customWidth="1"/>
    <col min="10504" max="10504" width="11.140625" style="1" customWidth="1"/>
    <col min="10505" max="10505" width="10.7109375" style="1" customWidth="1"/>
    <col min="10506" max="10752" width="9.140625" style="1"/>
    <col min="10753" max="10753" width="5.85546875" style="1" customWidth="1"/>
    <col min="10754" max="10754" width="6.140625" style="1" customWidth="1"/>
    <col min="10755" max="10755" width="11.42578125" style="1" customWidth="1"/>
    <col min="10756" max="10756" width="15.85546875" style="1" customWidth="1"/>
    <col min="10757" max="10757" width="11.28515625" style="1" customWidth="1"/>
    <col min="10758" max="10758" width="10.85546875" style="1" customWidth="1"/>
    <col min="10759" max="10759" width="11" style="1" customWidth="1"/>
    <col min="10760" max="10760" width="11.140625" style="1" customWidth="1"/>
    <col min="10761" max="10761" width="10.7109375" style="1" customWidth="1"/>
    <col min="10762" max="11008" width="9.140625" style="1"/>
    <col min="11009" max="11009" width="5.85546875" style="1" customWidth="1"/>
    <col min="11010" max="11010" width="6.140625" style="1" customWidth="1"/>
    <col min="11011" max="11011" width="11.42578125" style="1" customWidth="1"/>
    <col min="11012" max="11012" width="15.85546875" style="1" customWidth="1"/>
    <col min="11013" max="11013" width="11.28515625" style="1" customWidth="1"/>
    <col min="11014" max="11014" width="10.85546875" style="1" customWidth="1"/>
    <col min="11015" max="11015" width="11" style="1" customWidth="1"/>
    <col min="11016" max="11016" width="11.140625" style="1" customWidth="1"/>
    <col min="11017" max="11017" width="10.7109375" style="1" customWidth="1"/>
    <col min="11018" max="11264" width="9.140625" style="1"/>
    <col min="11265" max="11265" width="5.85546875" style="1" customWidth="1"/>
    <col min="11266" max="11266" width="6.140625" style="1" customWidth="1"/>
    <col min="11267" max="11267" width="11.42578125" style="1" customWidth="1"/>
    <col min="11268" max="11268" width="15.85546875" style="1" customWidth="1"/>
    <col min="11269" max="11269" width="11.28515625" style="1" customWidth="1"/>
    <col min="11270" max="11270" width="10.85546875" style="1" customWidth="1"/>
    <col min="11271" max="11271" width="11" style="1" customWidth="1"/>
    <col min="11272" max="11272" width="11.140625" style="1" customWidth="1"/>
    <col min="11273" max="11273" width="10.7109375" style="1" customWidth="1"/>
    <col min="11274" max="11520" width="9.140625" style="1"/>
    <col min="11521" max="11521" width="5.85546875" style="1" customWidth="1"/>
    <col min="11522" max="11522" width="6.140625" style="1" customWidth="1"/>
    <col min="11523" max="11523" width="11.42578125" style="1" customWidth="1"/>
    <col min="11524" max="11524" width="15.85546875" style="1" customWidth="1"/>
    <col min="11525" max="11525" width="11.28515625" style="1" customWidth="1"/>
    <col min="11526" max="11526" width="10.85546875" style="1" customWidth="1"/>
    <col min="11527" max="11527" width="11" style="1" customWidth="1"/>
    <col min="11528" max="11528" width="11.140625" style="1" customWidth="1"/>
    <col min="11529" max="11529" width="10.7109375" style="1" customWidth="1"/>
    <col min="11530" max="11776" width="9.140625" style="1"/>
    <col min="11777" max="11777" width="5.85546875" style="1" customWidth="1"/>
    <col min="11778" max="11778" width="6.140625" style="1" customWidth="1"/>
    <col min="11779" max="11779" width="11.42578125" style="1" customWidth="1"/>
    <col min="11780" max="11780" width="15.85546875" style="1" customWidth="1"/>
    <col min="11781" max="11781" width="11.28515625" style="1" customWidth="1"/>
    <col min="11782" max="11782" width="10.85546875" style="1" customWidth="1"/>
    <col min="11783" max="11783" width="11" style="1" customWidth="1"/>
    <col min="11784" max="11784" width="11.140625" style="1" customWidth="1"/>
    <col min="11785" max="11785" width="10.7109375" style="1" customWidth="1"/>
    <col min="11786" max="12032" width="9.140625" style="1"/>
    <col min="12033" max="12033" width="5.85546875" style="1" customWidth="1"/>
    <col min="12034" max="12034" width="6.140625" style="1" customWidth="1"/>
    <col min="12035" max="12035" width="11.42578125" style="1" customWidth="1"/>
    <col min="12036" max="12036" width="15.85546875" style="1" customWidth="1"/>
    <col min="12037" max="12037" width="11.28515625" style="1" customWidth="1"/>
    <col min="12038" max="12038" width="10.85546875" style="1" customWidth="1"/>
    <col min="12039" max="12039" width="11" style="1" customWidth="1"/>
    <col min="12040" max="12040" width="11.140625" style="1" customWidth="1"/>
    <col min="12041" max="12041" width="10.7109375" style="1" customWidth="1"/>
    <col min="12042" max="12288" width="9.140625" style="1"/>
    <col min="12289" max="12289" width="5.85546875" style="1" customWidth="1"/>
    <col min="12290" max="12290" width="6.140625" style="1" customWidth="1"/>
    <col min="12291" max="12291" width="11.42578125" style="1" customWidth="1"/>
    <col min="12292" max="12292" width="15.85546875" style="1" customWidth="1"/>
    <col min="12293" max="12293" width="11.28515625" style="1" customWidth="1"/>
    <col min="12294" max="12294" width="10.85546875" style="1" customWidth="1"/>
    <col min="12295" max="12295" width="11" style="1" customWidth="1"/>
    <col min="12296" max="12296" width="11.140625" style="1" customWidth="1"/>
    <col min="12297" max="12297" width="10.7109375" style="1" customWidth="1"/>
    <col min="12298" max="12544" width="9.140625" style="1"/>
    <col min="12545" max="12545" width="5.85546875" style="1" customWidth="1"/>
    <col min="12546" max="12546" width="6.140625" style="1" customWidth="1"/>
    <col min="12547" max="12547" width="11.42578125" style="1" customWidth="1"/>
    <col min="12548" max="12548" width="15.85546875" style="1" customWidth="1"/>
    <col min="12549" max="12549" width="11.28515625" style="1" customWidth="1"/>
    <col min="12550" max="12550" width="10.85546875" style="1" customWidth="1"/>
    <col min="12551" max="12551" width="11" style="1" customWidth="1"/>
    <col min="12552" max="12552" width="11.140625" style="1" customWidth="1"/>
    <col min="12553" max="12553" width="10.7109375" style="1" customWidth="1"/>
    <col min="12554" max="12800" width="9.140625" style="1"/>
    <col min="12801" max="12801" width="5.85546875" style="1" customWidth="1"/>
    <col min="12802" max="12802" width="6.140625" style="1" customWidth="1"/>
    <col min="12803" max="12803" width="11.42578125" style="1" customWidth="1"/>
    <col min="12804" max="12804" width="15.85546875" style="1" customWidth="1"/>
    <col min="12805" max="12805" width="11.28515625" style="1" customWidth="1"/>
    <col min="12806" max="12806" width="10.85546875" style="1" customWidth="1"/>
    <col min="12807" max="12807" width="11" style="1" customWidth="1"/>
    <col min="12808" max="12808" width="11.140625" style="1" customWidth="1"/>
    <col min="12809" max="12809" width="10.7109375" style="1" customWidth="1"/>
    <col min="12810" max="13056" width="9.140625" style="1"/>
    <col min="13057" max="13057" width="5.85546875" style="1" customWidth="1"/>
    <col min="13058" max="13058" width="6.140625" style="1" customWidth="1"/>
    <col min="13059" max="13059" width="11.42578125" style="1" customWidth="1"/>
    <col min="13060" max="13060" width="15.85546875" style="1" customWidth="1"/>
    <col min="13061" max="13061" width="11.28515625" style="1" customWidth="1"/>
    <col min="13062" max="13062" width="10.85546875" style="1" customWidth="1"/>
    <col min="13063" max="13063" width="11" style="1" customWidth="1"/>
    <col min="13064" max="13064" width="11.140625" style="1" customWidth="1"/>
    <col min="13065" max="13065" width="10.7109375" style="1" customWidth="1"/>
    <col min="13066" max="13312" width="9.140625" style="1"/>
    <col min="13313" max="13313" width="5.85546875" style="1" customWidth="1"/>
    <col min="13314" max="13314" width="6.140625" style="1" customWidth="1"/>
    <col min="13315" max="13315" width="11.42578125" style="1" customWidth="1"/>
    <col min="13316" max="13316" width="15.85546875" style="1" customWidth="1"/>
    <col min="13317" max="13317" width="11.28515625" style="1" customWidth="1"/>
    <col min="13318" max="13318" width="10.85546875" style="1" customWidth="1"/>
    <col min="13319" max="13319" width="11" style="1" customWidth="1"/>
    <col min="13320" max="13320" width="11.140625" style="1" customWidth="1"/>
    <col min="13321" max="13321" width="10.7109375" style="1" customWidth="1"/>
    <col min="13322" max="13568" width="9.140625" style="1"/>
    <col min="13569" max="13569" width="5.85546875" style="1" customWidth="1"/>
    <col min="13570" max="13570" width="6.140625" style="1" customWidth="1"/>
    <col min="13571" max="13571" width="11.42578125" style="1" customWidth="1"/>
    <col min="13572" max="13572" width="15.85546875" style="1" customWidth="1"/>
    <col min="13573" max="13573" width="11.28515625" style="1" customWidth="1"/>
    <col min="13574" max="13574" width="10.85546875" style="1" customWidth="1"/>
    <col min="13575" max="13575" width="11" style="1" customWidth="1"/>
    <col min="13576" max="13576" width="11.140625" style="1" customWidth="1"/>
    <col min="13577" max="13577" width="10.7109375" style="1" customWidth="1"/>
    <col min="13578" max="13824" width="9.140625" style="1"/>
    <col min="13825" max="13825" width="5.85546875" style="1" customWidth="1"/>
    <col min="13826" max="13826" width="6.140625" style="1" customWidth="1"/>
    <col min="13827" max="13827" width="11.42578125" style="1" customWidth="1"/>
    <col min="13828" max="13828" width="15.85546875" style="1" customWidth="1"/>
    <col min="13829" max="13829" width="11.28515625" style="1" customWidth="1"/>
    <col min="13830" max="13830" width="10.85546875" style="1" customWidth="1"/>
    <col min="13831" max="13831" width="11" style="1" customWidth="1"/>
    <col min="13832" max="13832" width="11.140625" style="1" customWidth="1"/>
    <col min="13833" max="13833" width="10.7109375" style="1" customWidth="1"/>
    <col min="13834" max="14080" width="9.140625" style="1"/>
    <col min="14081" max="14081" width="5.85546875" style="1" customWidth="1"/>
    <col min="14082" max="14082" width="6.140625" style="1" customWidth="1"/>
    <col min="14083" max="14083" width="11.42578125" style="1" customWidth="1"/>
    <col min="14084" max="14084" width="15.85546875" style="1" customWidth="1"/>
    <col min="14085" max="14085" width="11.28515625" style="1" customWidth="1"/>
    <col min="14086" max="14086" width="10.85546875" style="1" customWidth="1"/>
    <col min="14087" max="14087" width="11" style="1" customWidth="1"/>
    <col min="14088" max="14088" width="11.140625" style="1" customWidth="1"/>
    <col min="14089" max="14089" width="10.7109375" style="1" customWidth="1"/>
    <col min="14090" max="14336" width="9.140625" style="1"/>
    <col min="14337" max="14337" width="5.85546875" style="1" customWidth="1"/>
    <col min="14338" max="14338" width="6.140625" style="1" customWidth="1"/>
    <col min="14339" max="14339" width="11.42578125" style="1" customWidth="1"/>
    <col min="14340" max="14340" width="15.85546875" style="1" customWidth="1"/>
    <col min="14341" max="14341" width="11.28515625" style="1" customWidth="1"/>
    <col min="14342" max="14342" width="10.85546875" style="1" customWidth="1"/>
    <col min="14343" max="14343" width="11" style="1" customWidth="1"/>
    <col min="14344" max="14344" width="11.140625" style="1" customWidth="1"/>
    <col min="14345" max="14345" width="10.7109375" style="1" customWidth="1"/>
    <col min="14346" max="14592" width="9.140625" style="1"/>
    <col min="14593" max="14593" width="5.85546875" style="1" customWidth="1"/>
    <col min="14594" max="14594" width="6.140625" style="1" customWidth="1"/>
    <col min="14595" max="14595" width="11.42578125" style="1" customWidth="1"/>
    <col min="14596" max="14596" width="15.85546875" style="1" customWidth="1"/>
    <col min="14597" max="14597" width="11.28515625" style="1" customWidth="1"/>
    <col min="14598" max="14598" width="10.85546875" style="1" customWidth="1"/>
    <col min="14599" max="14599" width="11" style="1" customWidth="1"/>
    <col min="14600" max="14600" width="11.140625" style="1" customWidth="1"/>
    <col min="14601" max="14601" width="10.7109375" style="1" customWidth="1"/>
    <col min="14602" max="14848" width="9.140625" style="1"/>
    <col min="14849" max="14849" width="5.85546875" style="1" customWidth="1"/>
    <col min="14850" max="14850" width="6.140625" style="1" customWidth="1"/>
    <col min="14851" max="14851" width="11.42578125" style="1" customWidth="1"/>
    <col min="14852" max="14852" width="15.85546875" style="1" customWidth="1"/>
    <col min="14853" max="14853" width="11.28515625" style="1" customWidth="1"/>
    <col min="14854" max="14854" width="10.85546875" style="1" customWidth="1"/>
    <col min="14855" max="14855" width="11" style="1" customWidth="1"/>
    <col min="14856" max="14856" width="11.140625" style="1" customWidth="1"/>
    <col min="14857" max="14857" width="10.7109375" style="1" customWidth="1"/>
    <col min="14858" max="15104" width="9.140625" style="1"/>
    <col min="15105" max="15105" width="5.85546875" style="1" customWidth="1"/>
    <col min="15106" max="15106" width="6.140625" style="1" customWidth="1"/>
    <col min="15107" max="15107" width="11.42578125" style="1" customWidth="1"/>
    <col min="15108" max="15108" width="15.85546875" style="1" customWidth="1"/>
    <col min="15109" max="15109" width="11.28515625" style="1" customWidth="1"/>
    <col min="15110" max="15110" width="10.85546875" style="1" customWidth="1"/>
    <col min="15111" max="15111" width="11" style="1" customWidth="1"/>
    <col min="15112" max="15112" width="11.140625" style="1" customWidth="1"/>
    <col min="15113" max="15113" width="10.7109375" style="1" customWidth="1"/>
    <col min="15114" max="15360" width="9.140625" style="1"/>
    <col min="15361" max="15361" width="5.85546875" style="1" customWidth="1"/>
    <col min="15362" max="15362" width="6.140625" style="1" customWidth="1"/>
    <col min="15363" max="15363" width="11.42578125" style="1" customWidth="1"/>
    <col min="15364" max="15364" width="15.85546875" style="1" customWidth="1"/>
    <col min="15365" max="15365" width="11.28515625" style="1" customWidth="1"/>
    <col min="15366" max="15366" width="10.85546875" style="1" customWidth="1"/>
    <col min="15367" max="15367" width="11" style="1" customWidth="1"/>
    <col min="15368" max="15368" width="11.140625" style="1" customWidth="1"/>
    <col min="15369" max="15369" width="10.7109375" style="1" customWidth="1"/>
    <col min="15370" max="15616" width="9.140625" style="1"/>
    <col min="15617" max="15617" width="5.85546875" style="1" customWidth="1"/>
    <col min="15618" max="15618" width="6.140625" style="1" customWidth="1"/>
    <col min="15619" max="15619" width="11.42578125" style="1" customWidth="1"/>
    <col min="15620" max="15620" width="15.85546875" style="1" customWidth="1"/>
    <col min="15621" max="15621" width="11.28515625" style="1" customWidth="1"/>
    <col min="15622" max="15622" width="10.85546875" style="1" customWidth="1"/>
    <col min="15623" max="15623" width="11" style="1" customWidth="1"/>
    <col min="15624" max="15624" width="11.140625" style="1" customWidth="1"/>
    <col min="15625" max="15625" width="10.7109375" style="1" customWidth="1"/>
    <col min="15626" max="15872" width="9.140625" style="1"/>
    <col min="15873" max="15873" width="5.85546875" style="1" customWidth="1"/>
    <col min="15874" max="15874" width="6.140625" style="1" customWidth="1"/>
    <col min="15875" max="15875" width="11.42578125" style="1" customWidth="1"/>
    <col min="15876" max="15876" width="15.85546875" style="1" customWidth="1"/>
    <col min="15877" max="15877" width="11.28515625" style="1" customWidth="1"/>
    <col min="15878" max="15878" width="10.85546875" style="1" customWidth="1"/>
    <col min="15879" max="15879" width="11" style="1" customWidth="1"/>
    <col min="15880" max="15880" width="11.140625" style="1" customWidth="1"/>
    <col min="15881" max="15881" width="10.7109375" style="1" customWidth="1"/>
    <col min="15882" max="16128" width="9.140625" style="1"/>
    <col min="16129" max="16129" width="5.85546875" style="1" customWidth="1"/>
    <col min="16130" max="16130" width="6.140625" style="1" customWidth="1"/>
    <col min="16131" max="16131" width="11.42578125" style="1" customWidth="1"/>
    <col min="16132" max="16132" width="15.85546875" style="1" customWidth="1"/>
    <col min="16133" max="16133" width="11.28515625" style="1" customWidth="1"/>
    <col min="16134" max="16134" width="10.85546875" style="1" customWidth="1"/>
    <col min="16135" max="16135" width="11" style="1" customWidth="1"/>
    <col min="16136" max="16136" width="11.140625" style="1" customWidth="1"/>
    <col min="16137" max="16137" width="10.7109375" style="1" customWidth="1"/>
    <col min="16138" max="16384" width="9.140625" style="1"/>
  </cols>
  <sheetData>
    <row r="1" spans="1:57" ht="13.5" thickTop="1" x14ac:dyDescent="0.2">
      <c r="A1" s="309" t="s">
        <v>3</v>
      </c>
      <c r="B1" s="310"/>
      <c r="C1" s="178" t="s">
        <v>94</v>
      </c>
      <c r="D1" s="179"/>
      <c r="E1" s="180"/>
      <c r="F1" s="179"/>
      <c r="G1" s="181" t="s">
        <v>71</v>
      </c>
      <c r="H1" s="182" t="s">
        <v>232</v>
      </c>
      <c r="I1" s="183"/>
    </row>
    <row r="2" spans="1:57" ht="13.5" thickBot="1" x14ac:dyDescent="0.25">
      <c r="A2" s="311" t="s">
        <v>72</v>
      </c>
      <c r="B2" s="312"/>
      <c r="C2" s="184" t="s">
        <v>234</v>
      </c>
      <c r="D2" s="185"/>
      <c r="E2" s="186"/>
      <c r="F2" s="185"/>
      <c r="G2" s="313" t="s">
        <v>233</v>
      </c>
      <c r="H2" s="314"/>
      <c r="I2" s="315"/>
    </row>
    <row r="3" spans="1:57" ht="13.5" thickTop="1" x14ac:dyDescent="0.2">
      <c r="F3" s="119"/>
    </row>
    <row r="4" spans="1:57" ht="19.5" customHeight="1" x14ac:dyDescent="0.25">
      <c r="A4" s="187" t="s">
        <v>73</v>
      </c>
      <c r="B4" s="188"/>
      <c r="C4" s="188"/>
      <c r="D4" s="188"/>
      <c r="E4" s="189"/>
      <c r="F4" s="188"/>
      <c r="G4" s="188"/>
      <c r="H4" s="188"/>
      <c r="I4" s="188"/>
    </row>
    <row r="5" spans="1:57" ht="13.5" thickBot="1" x14ac:dyDescent="0.25"/>
    <row r="6" spans="1:57" s="119" customFormat="1" ht="13.5" thickBot="1" x14ac:dyDescent="0.25">
      <c r="A6" s="190"/>
      <c r="B6" s="191" t="s">
        <v>74</v>
      </c>
      <c r="C6" s="191"/>
      <c r="D6" s="192"/>
      <c r="E6" s="193" t="s">
        <v>26</v>
      </c>
      <c r="F6" s="194" t="s">
        <v>27</v>
      </c>
      <c r="G6" s="194" t="s">
        <v>28</v>
      </c>
      <c r="H6" s="194" t="s">
        <v>29</v>
      </c>
      <c r="I6" s="195" t="s">
        <v>30</v>
      </c>
    </row>
    <row r="7" spans="1:57" s="119" customFormat="1" ht="13.5" thickBot="1" x14ac:dyDescent="0.25">
      <c r="A7" s="267" t="str">
        <f>'VNON VNON Pol'!B7</f>
        <v>_OVN</v>
      </c>
      <c r="B7" s="62" t="str">
        <f>'VNON VNON Pol'!C7</f>
        <v>Zemní práce</v>
      </c>
      <c r="D7" s="196"/>
      <c r="E7" s="268">
        <f>'VNON VNON Pol'!BA27</f>
        <v>0</v>
      </c>
      <c r="F7" s="269">
        <f>'VNON VNON Pol'!BB27</f>
        <v>0</v>
      </c>
      <c r="G7" s="269">
        <f>'VNON VNON Pol'!BC27</f>
        <v>0</v>
      </c>
      <c r="H7" s="269">
        <f>'VNON VNON Pol'!BD27</f>
        <v>0</v>
      </c>
      <c r="I7" s="270">
        <f>'VNON VNON Pol'!BE27</f>
        <v>0</v>
      </c>
    </row>
    <row r="8" spans="1:57" s="14" customFormat="1" ht="13.5" thickBot="1" x14ac:dyDescent="0.25">
      <c r="A8" s="197"/>
      <c r="B8" s="198" t="s">
        <v>75</v>
      </c>
      <c r="C8" s="198"/>
      <c r="D8" s="199"/>
      <c r="E8" s="200">
        <f>SUM(E7:E7)</f>
        <v>0</v>
      </c>
      <c r="F8" s="201">
        <f>SUM(F7:F7)</f>
        <v>0</v>
      </c>
      <c r="G8" s="201">
        <f>SUM(G7:G7)</f>
        <v>0</v>
      </c>
      <c r="H8" s="201">
        <f>SUM(H7:H7)</f>
        <v>0</v>
      </c>
      <c r="I8" s="202">
        <f>SUM(I7:I7)</f>
        <v>0</v>
      </c>
    </row>
    <row r="9" spans="1:57" x14ac:dyDescent="0.2">
      <c r="A9" s="119"/>
      <c r="B9" s="119"/>
      <c r="C9" s="119"/>
      <c r="D9" s="119"/>
      <c r="E9" s="119"/>
      <c r="F9" s="119"/>
      <c r="G9" s="119"/>
      <c r="H9" s="119"/>
      <c r="I9" s="119"/>
    </row>
    <row r="10" spans="1:57" ht="19.5" customHeight="1" x14ac:dyDescent="0.25">
      <c r="A10" s="280"/>
      <c r="B10" s="280"/>
      <c r="C10" s="280"/>
      <c r="D10" s="280"/>
      <c r="E10" s="280"/>
      <c r="F10" s="280"/>
      <c r="G10" s="281"/>
      <c r="H10" s="280"/>
      <c r="I10" s="280"/>
      <c r="BA10" s="125"/>
      <c r="BB10" s="125"/>
      <c r="BC10" s="125"/>
      <c r="BD10" s="125"/>
      <c r="BE10" s="125"/>
    </row>
    <row r="11" spans="1:57" x14ac:dyDescent="0.2">
      <c r="A11" s="164"/>
      <c r="B11" s="164"/>
      <c r="C11" s="164"/>
      <c r="D11" s="164"/>
      <c r="E11" s="164"/>
      <c r="F11" s="164"/>
      <c r="G11" s="164"/>
      <c r="H11" s="164"/>
      <c r="I11" s="164"/>
    </row>
    <row r="12" spans="1:57" x14ac:dyDescent="0.2">
      <c r="A12" s="282"/>
      <c r="B12" s="282"/>
      <c r="C12" s="282"/>
      <c r="D12" s="164"/>
      <c r="E12" s="283"/>
      <c r="F12" s="283"/>
      <c r="G12" s="284"/>
      <c r="H12" s="285"/>
      <c r="I12" s="285"/>
    </row>
    <row r="13" spans="1:57" x14ac:dyDescent="0.2">
      <c r="A13" s="164"/>
      <c r="B13" s="164"/>
      <c r="C13" s="164"/>
      <c r="D13" s="164"/>
      <c r="E13" s="286"/>
      <c r="F13" s="287"/>
      <c r="G13" s="286"/>
      <c r="H13" s="288"/>
      <c r="I13" s="286"/>
      <c r="BA13" s="1">
        <v>8</v>
      </c>
    </row>
    <row r="14" spans="1:57" x14ac:dyDescent="0.2">
      <c r="A14" s="164"/>
      <c r="B14" s="282"/>
      <c r="C14" s="164"/>
      <c r="D14" s="289"/>
      <c r="E14" s="289"/>
      <c r="F14" s="289"/>
      <c r="G14" s="289"/>
      <c r="H14" s="316"/>
      <c r="I14" s="316"/>
    </row>
    <row r="16" spans="1:57" x14ac:dyDescent="0.2">
      <c r="B16" s="14"/>
      <c r="F16" s="203"/>
      <c r="G16" s="204"/>
      <c r="H16" s="204"/>
      <c r="I16" s="46"/>
    </row>
    <row r="17" spans="6:9" x14ac:dyDescent="0.2">
      <c r="F17" s="203"/>
      <c r="G17" s="204"/>
      <c r="H17" s="204"/>
      <c r="I17" s="46"/>
    </row>
    <row r="18" spans="6:9" x14ac:dyDescent="0.2">
      <c r="F18" s="203"/>
      <c r="G18" s="204"/>
      <c r="H18" s="204"/>
      <c r="I18" s="46"/>
    </row>
    <row r="19" spans="6:9" x14ac:dyDescent="0.2">
      <c r="F19" s="203"/>
      <c r="G19" s="204"/>
      <c r="H19" s="204"/>
      <c r="I19" s="46"/>
    </row>
    <row r="20" spans="6:9" x14ac:dyDescent="0.2">
      <c r="F20" s="203"/>
      <c r="G20" s="204"/>
      <c r="H20" s="204"/>
      <c r="I20" s="46"/>
    </row>
    <row r="21" spans="6:9" x14ac:dyDescent="0.2">
      <c r="F21" s="203"/>
      <c r="G21" s="204"/>
      <c r="H21" s="204"/>
      <c r="I21" s="46"/>
    </row>
    <row r="22" spans="6:9" x14ac:dyDescent="0.2">
      <c r="F22" s="203"/>
      <c r="G22" s="204"/>
      <c r="H22" s="204"/>
      <c r="I22" s="46"/>
    </row>
    <row r="23" spans="6:9" x14ac:dyDescent="0.2">
      <c r="F23" s="203"/>
      <c r="G23" s="204"/>
      <c r="H23" s="204"/>
      <c r="I23" s="46"/>
    </row>
    <row r="24" spans="6:9" x14ac:dyDescent="0.2">
      <c r="F24" s="203"/>
      <c r="G24" s="204"/>
      <c r="H24" s="204"/>
      <c r="I24" s="46"/>
    </row>
    <row r="25" spans="6:9" x14ac:dyDescent="0.2">
      <c r="F25" s="203"/>
      <c r="G25" s="204"/>
      <c r="H25" s="204"/>
      <c r="I25" s="46"/>
    </row>
    <row r="26" spans="6:9" x14ac:dyDescent="0.2">
      <c r="F26" s="203"/>
      <c r="G26" s="204"/>
      <c r="H26" s="204"/>
      <c r="I26" s="46"/>
    </row>
    <row r="27" spans="6:9" x14ac:dyDescent="0.2">
      <c r="F27" s="203"/>
      <c r="G27" s="204"/>
      <c r="H27" s="204"/>
      <c r="I27" s="46"/>
    </row>
    <row r="28" spans="6:9" x14ac:dyDescent="0.2">
      <c r="F28" s="203"/>
      <c r="G28" s="204"/>
      <c r="H28" s="204"/>
      <c r="I28" s="46"/>
    </row>
    <row r="29" spans="6:9" x14ac:dyDescent="0.2">
      <c r="F29" s="203"/>
      <c r="G29" s="204"/>
      <c r="H29" s="204"/>
      <c r="I29" s="46"/>
    </row>
    <row r="30" spans="6:9" x14ac:dyDescent="0.2">
      <c r="F30" s="203"/>
      <c r="G30" s="204"/>
      <c r="H30" s="204"/>
      <c r="I30" s="46"/>
    </row>
    <row r="31" spans="6:9" x14ac:dyDescent="0.2">
      <c r="F31" s="203"/>
      <c r="G31" s="204"/>
      <c r="H31" s="204"/>
      <c r="I31" s="46"/>
    </row>
    <row r="32" spans="6:9" x14ac:dyDescent="0.2">
      <c r="F32" s="203"/>
      <c r="G32" s="204"/>
      <c r="H32" s="204"/>
      <c r="I32" s="46"/>
    </row>
    <row r="33" spans="6:9" x14ac:dyDescent="0.2">
      <c r="F33" s="203"/>
      <c r="G33" s="204"/>
      <c r="H33" s="204"/>
      <c r="I33" s="46"/>
    </row>
    <row r="34" spans="6:9" x14ac:dyDescent="0.2">
      <c r="F34" s="203"/>
      <c r="G34" s="204"/>
      <c r="H34" s="204"/>
      <c r="I34" s="46"/>
    </row>
    <row r="35" spans="6:9" x14ac:dyDescent="0.2">
      <c r="F35" s="203"/>
      <c r="G35" s="204"/>
      <c r="H35" s="204"/>
      <c r="I35" s="46"/>
    </row>
    <row r="36" spans="6:9" x14ac:dyDescent="0.2">
      <c r="F36" s="203"/>
      <c r="G36" s="204"/>
      <c r="H36" s="204"/>
      <c r="I36" s="46"/>
    </row>
    <row r="37" spans="6:9" x14ac:dyDescent="0.2">
      <c r="F37" s="203"/>
      <c r="G37" s="204"/>
      <c r="H37" s="204"/>
      <c r="I37" s="46"/>
    </row>
    <row r="38" spans="6:9" x14ac:dyDescent="0.2">
      <c r="F38" s="203"/>
      <c r="G38" s="204"/>
      <c r="H38" s="204"/>
      <c r="I38" s="46"/>
    </row>
    <row r="39" spans="6:9" x14ac:dyDescent="0.2">
      <c r="F39" s="203"/>
      <c r="G39" s="204"/>
      <c r="H39" s="204"/>
      <c r="I39" s="46"/>
    </row>
    <row r="40" spans="6:9" x14ac:dyDescent="0.2">
      <c r="F40" s="203"/>
      <c r="G40" s="204"/>
      <c r="H40" s="204"/>
      <c r="I40" s="46"/>
    </row>
    <row r="41" spans="6:9" x14ac:dyDescent="0.2">
      <c r="F41" s="203"/>
      <c r="G41" s="204"/>
      <c r="H41" s="204"/>
      <c r="I41" s="46"/>
    </row>
    <row r="42" spans="6:9" x14ac:dyDescent="0.2">
      <c r="F42" s="203"/>
      <c r="G42" s="204"/>
      <c r="H42" s="204"/>
      <c r="I42" s="46"/>
    </row>
    <row r="43" spans="6:9" x14ac:dyDescent="0.2">
      <c r="F43" s="203"/>
      <c r="G43" s="204"/>
      <c r="H43" s="204"/>
      <c r="I43" s="46"/>
    </row>
    <row r="44" spans="6:9" x14ac:dyDescent="0.2">
      <c r="F44" s="203"/>
      <c r="G44" s="204"/>
      <c r="H44" s="204"/>
      <c r="I44" s="46"/>
    </row>
    <row r="45" spans="6:9" x14ac:dyDescent="0.2">
      <c r="F45" s="203"/>
      <c r="G45" s="204"/>
      <c r="H45" s="204"/>
      <c r="I45" s="46"/>
    </row>
    <row r="46" spans="6:9" x14ac:dyDescent="0.2">
      <c r="F46" s="203"/>
      <c r="G46" s="204"/>
      <c r="H46" s="204"/>
      <c r="I46" s="46"/>
    </row>
    <row r="47" spans="6:9" x14ac:dyDescent="0.2">
      <c r="F47" s="203"/>
      <c r="G47" s="204"/>
      <c r="H47" s="204"/>
      <c r="I47" s="46"/>
    </row>
    <row r="48" spans="6:9" x14ac:dyDescent="0.2">
      <c r="F48" s="203"/>
      <c r="G48" s="204"/>
      <c r="H48" s="204"/>
      <c r="I48" s="46"/>
    </row>
    <row r="49" spans="6:9" x14ac:dyDescent="0.2">
      <c r="F49" s="203"/>
      <c r="G49" s="204"/>
      <c r="H49" s="204"/>
      <c r="I49" s="46"/>
    </row>
    <row r="50" spans="6:9" x14ac:dyDescent="0.2">
      <c r="F50" s="203"/>
      <c r="G50" s="204"/>
      <c r="H50" s="204"/>
      <c r="I50" s="46"/>
    </row>
    <row r="51" spans="6:9" x14ac:dyDescent="0.2">
      <c r="F51" s="203"/>
      <c r="G51" s="204"/>
      <c r="H51" s="204"/>
      <c r="I51" s="46"/>
    </row>
    <row r="52" spans="6:9" x14ac:dyDescent="0.2">
      <c r="F52" s="203"/>
      <c r="G52" s="204"/>
      <c r="H52" s="204"/>
      <c r="I52" s="46"/>
    </row>
    <row r="53" spans="6:9" x14ac:dyDescent="0.2">
      <c r="F53" s="203"/>
      <c r="G53" s="204"/>
      <c r="H53" s="204"/>
      <c r="I53" s="46"/>
    </row>
    <row r="54" spans="6:9" x14ac:dyDescent="0.2">
      <c r="F54" s="203"/>
      <c r="G54" s="204"/>
      <c r="H54" s="204"/>
      <c r="I54" s="46"/>
    </row>
    <row r="55" spans="6:9" x14ac:dyDescent="0.2">
      <c r="F55" s="203"/>
      <c r="G55" s="204"/>
      <c r="H55" s="204"/>
      <c r="I55" s="46"/>
    </row>
    <row r="56" spans="6:9" x14ac:dyDescent="0.2">
      <c r="F56" s="203"/>
      <c r="G56" s="204"/>
      <c r="H56" s="204"/>
      <c r="I56" s="46"/>
    </row>
    <row r="57" spans="6:9" x14ac:dyDescent="0.2">
      <c r="F57" s="203"/>
      <c r="G57" s="204"/>
      <c r="H57" s="204"/>
      <c r="I57" s="46"/>
    </row>
    <row r="58" spans="6:9" x14ac:dyDescent="0.2">
      <c r="F58" s="203"/>
      <c r="G58" s="204"/>
      <c r="H58" s="204"/>
      <c r="I58" s="46"/>
    </row>
    <row r="59" spans="6:9" x14ac:dyDescent="0.2">
      <c r="F59" s="203"/>
      <c r="G59" s="204"/>
      <c r="H59" s="204"/>
      <c r="I59" s="46"/>
    </row>
    <row r="60" spans="6:9" x14ac:dyDescent="0.2">
      <c r="F60" s="203"/>
      <c r="G60" s="204"/>
      <c r="H60" s="204"/>
      <c r="I60" s="46"/>
    </row>
    <row r="61" spans="6:9" x14ac:dyDescent="0.2">
      <c r="F61" s="203"/>
      <c r="G61" s="204"/>
      <c r="H61" s="204"/>
      <c r="I61" s="46"/>
    </row>
    <row r="62" spans="6:9" x14ac:dyDescent="0.2">
      <c r="F62" s="203"/>
      <c r="G62" s="204"/>
      <c r="H62" s="204"/>
      <c r="I62" s="46"/>
    </row>
    <row r="63" spans="6:9" x14ac:dyDescent="0.2">
      <c r="F63" s="203"/>
      <c r="G63" s="204"/>
      <c r="H63" s="204"/>
      <c r="I63" s="46"/>
    </row>
    <row r="64" spans="6:9" x14ac:dyDescent="0.2">
      <c r="F64" s="203"/>
      <c r="G64" s="204"/>
      <c r="H64" s="204"/>
      <c r="I64" s="46"/>
    </row>
    <row r="65" spans="6:9" x14ac:dyDescent="0.2">
      <c r="F65" s="203"/>
      <c r="G65" s="204"/>
      <c r="H65" s="204"/>
      <c r="I65" s="46"/>
    </row>
  </sheetData>
  <mergeCells count="4">
    <mergeCell ref="A1:B1"/>
    <mergeCell ref="A2:B2"/>
    <mergeCell ref="G2:I2"/>
    <mergeCell ref="H14:I1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A1D5F-537C-4547-B8D0-C9D426693539}">
  <sheetPr codeName="List3"/>
  <dimension ref="A1:CB100"/>
  <sheetViews>
    <sheetView showGridLines="0" showZeros="0" zoomScaleNormal="100" zoomScaleSheetLayoutView="100" workbookViewId="0">
      <selection activeCell="F25" sqref="F25"/>
    </sheetView>
  </sheetViews>
  <sheetFormatPr defaultRowHeight="12.75" x14ac:dyDescent="0.2"/>
  <cols>
    <col min="1" max="1" width="4.42578125" style="205" customWidth="1"/>
    <col min="2" max="2" width="11.5703125" style="205" customWidth="1"/>
    <col min="3" max="3" width="40.42578125" style="205" customWidth="1"/>
    <col min="4" max="4" width="5.5703125" style="205" customWidth="1"/>
    <col min="5" max="5" width="8.5703125" style="215" customWidth="1"/>
    <col min="6" max="6" width="9.85546875" style="205" customWidth="1"/>
    <col min="7" max="7" width="12.7109375" style="205" customWidth="1"/>
    <col min="8" max="8" width="11.7109375" style="205" hidden="1" customWidth="1"/>
    <col min="9" max="9" width="11.5703125" style="205" hidden="1" customWidth="1"/>
    <col min="10" max="10" width="11" style="205" hidden="1" customWidth="1"/>
    <col min="11" max="11" width="10.42578125" style="205" hidden="1" customWidth="1"/>
    <col min="12" max="12" width="75.42578125" style="205" customWidth="1"/>
    <col min="13" max="13" width="45.28515625" style="205" customWidth="1"/>
    <col min="14" max="256" width="9.140625" style="205"/>
    <col min="257" max="257" width="4.42578125" style="205" customWidth="1"/>
    <col min="258" max="258" width="11.5703125" style="205" customWidth="1"/>
    <col min="259" max="259" width="40.42578125" style="205" customWidth="1"/>
    <col min="260" max="260" width="5.5703125" style="205" customWidth="1"/>
    <col min="261" max="261" width="8.5703125" style="205" customWidth="1"/>
    <col min="262" max="262" width="9.85546875" style="205" customWidth="1"/>
    <col min="263" max="263" width="13.85546875" style="205" customWidth="1"/>
    <col min="264" max="264" width="11.7109375" style="205" customWidth="1"/>
    <col min="265" max="265" width="11.5703125" style="205" customWidth="1"/>
    <col min="266" max="266" width="11" style="205" customWidth="1"/>
    <col min="267" max="267" width="10.42578125" style="205" customWidth="1"/>
    <col min="268" max="268" width="75.42578125" style="205" customWidth="1"/>
    <col min="269" max="269" width="45.28515625" style="205" customWidth="1"/>
    <col min="270" max="512" width="9.140625" style="205"/>
    <col min="513" max="513" width="4.42578125" style="205" customWidth="1"/>
    <col min="514" max="514" width="11.5703125" style="205" customWidth="1"/>
    <col min="515" max="515" width="40.42578125" style="205" customWidth="1"/>
    <col min="516" max="516" width="5.5703125" style="205" customWidth="1"/>
    <col min="517" max="517" width="8.5703125" style="205" customWidth="1"/>
    <col min="518" max="518" width="9.85546875" style="205" customWidth="1"/>
    <col min="519" max="519" width="13.85546875" style="205" customWidth="1"/>
    <col min="520" max="520" width="11.7109375" style="205" customWidth="1"/>
    <col min="521" max="521" width="11.5703125" style="205" customWidth="1"/>
    <col min="522" max="522" width="11" style="205" customWidth="1"/>
    <col min="523" max="523" width="10.42578125" style="205" customWidth="1"/>
    <col min="524" max="524" width="75.42578125" style="205" customWidth="1"/>
    <col min="525" max="525" width="45.28515625" style="205" customWidth="1"/>
    <col min="526" max="768" width="9.140625" style="205"/>
    <col min="769" max="769" width="4.42578125" style="205" customWidth="1"/>
    <col min="770" max="770" width="11.5703125" style="205" customWidth="1"/>
    <col min="771" max="771" width="40.42578125" style="205" customWidth="1"/>
    <col min="772" max="772" width="5.5703125" style="205" customWidth="1"/>
    <col min="773" max="773" width="8.5703125" style="205" customWidth="1"/>
    <col min="774" max="774" width="9.85546875" style="205" customWidth="1"/>
    <col min="775" max="775" width="13.85546875" style="205" customWidth="1"/>
    <col min="776" max="776" width="11.7109375" style="205" customWidth="1"/>
    <col min="777" max="777" width="11.5703125" style="205" customWidth="1"/>
    <col min="778" max="778" width="11" style="205" customWidth="1"/>
    <col min="779" max="779" width="10.42578125" style="205" customWidth="1"/>
    <col min="780" max="780" width="75.42578125" style="205" customWidth="1"/>
    <col min="781" max="781" width="45.28515625" style="205" customWidth="1"/>
    <col min="782" max="1024" width="9.140625" style="205"/>
    <col min="1025" max="1025" width="4.42578125" style="205" customWidth="1"/>
    <col min="1026" max="1026" width="11.5703125" style="205" customWidth="1"/>
    <col min="1027" max="1027" width="40.42578125" style="205" customWidth="1"/>
    <col min="1028" max="1028" width="5.5703125" style="205" customWidth="1"/>
    <col min="1029" max="1029" width="8.5703125" style="205" customWidth="1"/>
    <col min="1030" max="1030" width="9.85546875" style="205" customWidth="1"/>
    <col min="1031" max="1031" width="13.85546875" style="205" customWidth="1"/>
    <col min="1032" max="1032" width="11.7109375" style="205" customWidth="1"/>
    <col min="1033" max="1033" width="11.5703125" style="205" customWidth="1"/>
    <col min="1034" max="1034" width="11" style="205" customWidth="1"/>
    <col min="1035" max="1035" width="10.42578125" style="205" customWidth="1"/>
    <col min="1036" max="1036" width="75.42578125" style="205" customWidth="1"/>
    <col min="1037" max="1037" width="45.28515625" style="205" customWidth="1"/>
    <col min="1038" max="1280" width="9.140625" style="205"/>
    <col min="1281" max="1281" width="4.42578125" style="205" customWidth="1"/>
    <col min="1282" max="1282" width="11.5703125" style="205" customWidth="1"/>
    <col min="1283" max="1283" width="40.42578125" style="205" customWidth="1"/>
    <col min="1284" max="1284" width="5.5703125" style="205" customWidth="1"/>
    <col min="1285" max="1285" width="8.5703125" style="205" customWidth="1"/>
    <col min="1286" max="1286" width="9.85546875" style="205" customWidth="1"/>
    <col min="1287" max="1287" width="13.85546875" style="205" customWidth="1"/>
    <col min="1288" max="1288" width="11.7109375" style="205" customWidth="1"/>
    <col min="1289" max="1289" width="11.5703125" style="205" customWidth="1"/>
    <col min="1290" max="1290" width="11" style="205" customWidth="1"/>
    <col min="1291" max="1291" width="10.42578125" style="205" customWidth="1"/>
    <col min="1292" max="1292" width="75.42578125" style="205" customWidth="1"/>
    <col min="1293" max="1293" width="45.28515625" style="205" customWidth="1"/>
    <col min="1294" max="1536" width="9.140625" style="205"/>
    <col min="1537" max="1537" width="4.42578125" style="205" customWidth="1"/>
    <col min="1538" max="1538" width="11.5703125" style="205" customWidth="1"/>
    <col min="1539" max="1539" width="40.42578125" style="205" customWidth="1"/>
    <col min="1540" max="1540" width="5.5703125" style="205" customWidth="1"/>
    <col min="1541" max="1541" width="8.5703125" style="205" customWidth="1"/>
    <col min="1542" max="1542" width="9.85546875" style="205" customWidth="1"/>
    <col min="1543" max="1543" width="13.85546875" style="205" customWidth="1"/>
    <col min="1544" max="1544" width="11.7109375" style="205" customWidth="1"/>
    <col min="1545" max="1545" width="11.5703125" style="205" customWidth="1"/>
    <col min="1546" max="1546" width="11" style="205" customWidth="1"/>
    <col min="1547" max="1547" width="10.42578125" style="205" customWidth="1"/>
    <col min="1548" max="1548" width="75.42578125" style="205" customWidth="1"/>
    <col min="1549" max="1549" width="45.28515625" style="205" customWidth="1"/>
    <col min="1550" max="1792" width="9.140625" style="205"/>
    <col min="1793" max="1793" width="4.42578125" style="205" customWidth="1"/>
    <col min="1794" max="1794" width="11.5703125" style="205" customWidth="1"/>
    <col min="1795" max="1795" width="40.42578125" style="205" customWidth="1"/>
    <col min="1796" max="1796" width="5.5703125" style="205" customWidth="1"/>
    <col min="1797" max="1797" width="8.5703125" style="205" customWidth="1"/>
    <col min="1798" max="1798" width="9.85546875" style="205" customWidth="1"/>
    <col min="1799" max="1799" width="13.85546875" style="205" customWidth="1"/>
    <col min="1800" max="1800" width="11.7109375" style="205" customWidth="1"/>
    <col min="1801" max="1801" width="11.5703125" style="205" customWidth="1"/>
    <col min="1802" max="1802" width="11" style="205" customWidth="1"/>
    <col min="1803" max="1803" width="10.42578125" style="205" customWidth="1"/>
    <col min="1804" max="1804" width="75.42578125" style="205" customWidth="1"/>
    <col min="1805" max="1805" width="45.28515625" style="205" customWidth="1"/>
    <col min="1806" max="2048" width="9.140625" style="205"/>
    <col min="2049" max="2049" width="4.42578125" style="205" customWidth="1"/>
    <col min="2050" max="2050" width="11.5703125" style="205" customWidth="1"/>
    <col min="2051" max="2051" width="40.42578125" style="205" customWidth="1"/>
    <col min="2052" max="2052" width="5.5703125" style="205" customWidth="1"/>
    <col min="2053" max="2053" width="8.5703125" style="205" customWidth="1"/>
    <col min="2054" max="2054" width="9.85546875" style="205" customWidth="1"/>
    <col min="2055" max="2055" width="13.85546875" style="205" customWidth="1"/>
    <col min="2056" max="2056" width="11.7109375" style="205" customWidth="1"/>
    <col min="2057" max="2057" width="11.5703125" style="205" customWidth="1"/>
    <col min="2058" max="2058" width="11" style="205" customWidth="1"/>
    <col min="2059" max="2059" width="10.42578125" style="205" customWidth="1"/>
    <col min="2060" max="2060" width="75.42578125" style="205" customWidth="1"/>
    <col min="2061" max="2061" width="45.28515625" style="205" customWidth="1"/>
    <col min="2062" max="2304" width="9.140625" style="205"/>
    <col min="2305" max="2305" width="4.42578125" style="205" customWidth="1"/>
    <col min="2306" max="2306" width="11.5703125" style="205" customWidth="1"/>
    <col min="2307" max="2307" width="40.42578125" style="205" customWidth="1"/>
    <col min="2308" max="2308" width="5.5703125" style="205" customWidth="1"/>
    <col min="2309" max="2309" width="8.5703125" style="205" customWidth="1"/>
    <col min="2310" max="2310" width="9.85546875" style="205" customWidth="1"/>
    <col min="2311" max="2311" width="13.85546875" style="205" customWidth="1"/>
    <col min="2312" max="2312" width="11.7109375" style="205" customWidth="1"/>
    <col min="2313" max="2313" width="11.5703125" style="205" customWidth="1"/>
    <col min="2314" max="2314" width="11" style="205" customWidth="1"/>
    <col min="2315" max="2315" width="10.42578125" style="205" customWidth="1"/>
    <col min="2316" max="2316" width="75.42578125" style="205" customWidth="1"/>
    <col min="2317" max="2317" width="45.28515625" style="205" customWidth="1"/>
    <col min="2318" max="2560" width="9.140625" style="205"/>
    <col min="2561" max="2561" width="4.42578125" style="205" customWidth="1"/>
    <col min="2562" max="2562" width="11.5703125" style="205" customWidth="1"/>
    <col min="2563" max="2563" width="40.42578125" style="205" customWidth="1"/>
    <col min="2564" max="2564" width="5.5703125" style="205" customWidth="1"/>
    <col min="2565" max="2565" width="8.5703125" style="205" customWidth="1"/>
    <col min="2566" max="2566" width="9.85546875" style="205" customWidth="1"/>
    <col min="2567" max="2567" width="13.85546875" style="205" customWidth="1"/>
    <col min="2568" max="2568" width="11.7109375" style="205" customWidth="1"/>
    <col min="2569" max="2569" width="11.5703125" style="205" customWidth="1"/>
    <col min="2570" max="2570" width="11" style="205" customWidth="1"/>
    <col min="2571" max="2571" width="10.42578125" style="205" customWidth="1"/>
    <col min="2572" max="2572" width="75.42578125" style="205" customWidth="1"/>
    <col min="2573" max="2573" width="45.28515625" style="205" customWidth="1"/>
    <col min="2574" max="2816" width="9.140625" style="205"/>
    <col min="2817" max="2817" width="4.42578125" style="205" customWidth="1"/>
    <col min="2818" max="2818" width="11.5703125" style="205" customWidth="1"/>
    <col min="2819" max="2819" width="40.42578125" style="205" customWidth="1"/>
    <col min="2820" max="2820" width="5.5703125" style="205" customWidth="1"/>
    <col min="2821" max="2821" width="8.5703125" style="205" customWidth="1"/>
    <col min="2822" max="2822" width="9.85546875" style="205" customWidth="1"/>
    <col min="2823" max="2823" width="13.85546875" style="205" customWidth="1"/>
    <col min="2824" max="2824" width="11.7109375" style="205" customWidth="1"/>
    <col min="2825" max="2825" width="11.5703125" style="205" customWidth="1"/>
    <col min="2826" max="2826" width="11" style="205" customWidth="1"/>
    <col min="2827" max="2827" width="10.42578125" style="205" customWidth="1"/>
    <col min="2828" max="2828" width="75.42578125" style="205" customWidth="1"/>
    <col min="2829" max="2829" width="45.28515625" style="205" customWidth="1"/>
    <col min="2830" max="3072" width="9.140625" style="205"/>
    <col min="3073" max="3073" width="4.42578125" style="205" customWidth="1"/>
    <col min="3074" max="3074" width="11.5703125" style="205" customWidth="1"/>
    <col min="3075" max="3075" width="40.42578125" style="205" customWidth="1"/>
    <col min="3076" max="3076" width="5.5703125" style="205" customWidth="1"/>
    <col min="3077" max="3077" width="8.5703125" style="205" customWidth="1"/>
    <col min="3078" max="3078" width="9.85546875" style="205" customWidth="1"/>
    <col min="3079" max="3079" width="13.85546875" style="205" customWidth="1"/>
    <col min="3080" max="3080" width="11.7109375" style="205" customWidth="1"/>
    <col min="3081" max="3081" width="11.5703125" style="205" customWidth="1"/>
    <col min="3082" max="3082" width="11" style="205" customWidth="1"/>
    <col min="3083" max="3083" width="10.42578125" style="205" customWidth="1"/>
    <col min="3084" max="3084" width="75.42578125" style="205" customWidth="1"/>
    <col min="3085" max="3085" width="45.28515625" style="205" customWidth="1"/>
    <col min="3086" max="3328" width="9.140625" style="205"/>
    <col min="3329" max="3329" width="4.42578125" style="205" customWidth="1"/>
    <col min="3330" max="3330" width="11.5703125" style="205" customWidth="1"/>
    <col min="3331" max="3331" width="40.42578125" style="205" customWidth="1"/>
    <col min="3332" max="3332" width="5.5703125" style="205" customWidth="1"/>
    <col min="3333" max="3333" width="8.5703125" style="205" customWidth="1"/>
    <col min="3334" max="3334" width="9.85546875" style="205" customWidth="1"/>
    <col min="3335" max="3335" width="13.85546875" style="205" customWidth="1"/>
    <col min="3336" max="3336" width="11.7109375" style="205" customWidth="1"/>
    <col min="3337" max="3337" width="11.5703125" style="205" customWidth="1"/>
    <col min="3338" max="3338" width="11" style="205" customWidth="1"/>
    <col min="3339" max="3339" width="10.42578125" style="205" customWidth="1"/>
    <col min="3340" max="3340" width="75.42578125" style="205" customWidth="1"/>
    <col min="3341" max="3341" width="45.28515625" style="205" customWidth="1"/>
    <col min="3342" max="3584" width="9.140625" style="205"/>
    <col min="3585" max="3585" width="4.42578125" style="205" customWidth="1"/>
    <col min="3586" max="3586" width="11.5703125" style="205" customWidth="1"/>
    <col min="3587" max="3587" width="40.42578125" style="205" customWidth="1"/>
    <col min="3588" max="3588" width="5.5703125" style="205" customWidth="1"/>
    <col min="3589" max="3589" width="8.5703125" style="205" customWidth="1"/>
    <col min="3590" max="3590" width="9.85546875" style="205" customWidth="1"/>
    <col min="3591" max="3591" width="13.85546875" style="205" customWidth="1"/>
    <col min="3592" max="3592" width="11.7109375" style="205" customWidth="1"/>
    <col min="3593" max="3593" width="11.5703125" style="205" customWidth="1"/>
    <col min="3594" max="3594" width="11" style="205" customWidth="1"/>
    <col min="3595" max="3595" width="10.42578125" style="205" customWidth="1"/>
    <col min="3596" max="3596" width="75.42578125" style="205" customWidth="1"/>
    <col min="3597" max="3597" width="45.28515625" style="205" customWidth="1"/>
    <col min="3598" max="3840" width="9.140625" style="205"/>
    <col min="3841" max="3841" width="4.42578125" style="205" customWidth="1"/>
    <col min="3842" max="3842" width="11.5703125" style="205" customWidth="1"/>
    <col min="3843" max="3843" width="40.42578125" style="205" customWidth="1"/>
    <col min="3844" max="3844" width="5.5703125" style="205" customWidth="1"/>
    <col min="3845" max="3845" width="8.5703125" style="205" customWidth="1"/>
    <col min="3846" max="3846" width="9.85546875" style="205" customWidth="1"/>
    <col min="3847" max="3847" width="13.85546875" style="205" customWidth="1"/>
    <col min="3848" max="3848" width="11.7109375" style="205" customWidth="1"/>
    <col min="3849" max="3849" width="11.5703125" style="205" customWidth="1"/>
    <col min="3850" max="3850" width="11" style="205" customWidth="1"/>
    <col min="3851" max="3851" width="10.42578125" style="205" customWidth="1"/>
    <col min="3852" max="3852" width="75.42578125" style="205" customWidth="1"/>
    <col min="3853" max="3853" width="45.28515625" style="205" customWidth="1"/>
    <col min="3854" max="4096" width="9.140625" style="205"/>
    <col min="4097" max="4097" width="4.42578125" style="205" customWidth="1"/>
    <col min="4098" max="4098" width="11.5703125" style="205" customWidth="1"/>
    <col min="4099" max="4099" width="40.42578125" style="205" customWidth="1"/>
    <col min="4100" max="4100" width="5.5703125" style="205" customWidth="1"/>
    <col min="4101" max="4101" width="8.5703125" style="205" customWidth="1"/>
    <col min="4102" max="4102" width="9.85546875" style="205" customWidth="1"/>
    <col min="4103" max="4103" width="13.85546875" style="205" customWidth="1"/>
    <col min="4104" max="4104" width="11.7109375" style="205" customWidth="1"/>
    <col min="4105" max="4105" width="11.5703125" style="205" customWidth="1"/>
    <col min="4106" max="4106" width="11" style="205" customWidth="1"/>
    <col min="4107" max="4107" width="10.42578125" style="205" customWidth="1"/>
    <col min="4108" max="4108" width="75.42578125" style="205" customWidth="1"/>
    <col min="4109" max="4109" width="45.28515625" style="205" customWidth="1"/>
    <col min="4110" max="4352" width="9.140625" style="205"/>
    <col min="4353" max="4353" width="4.42578125" style="205" customWidth="1"/>
    <col min="4354" max="4354" width="11.5703125" style="205" customWidth="1"/>
    <col min="4355" max="4355" width="40.42578125" style="205" customWidth="1"/>
    <col min="4356" max="4356" width="5.5703125" style="205" customWidth="1"/>
    <col min="4357" max="4357" width="8.5703125" style="205" customWidth="1"/>
    <col min="4358" max="4358" width="9.85546875" style="205" customWidth="1"/>
    <col min="4359" max="4359" width="13.85546875" style="205" customWidth="1"/>
    <col min="4360" max="4360" width="11.7109375" style="205" customWidth="1"/>
    <col min="4361" max="4361" width="11.5703125" style="205" customWidth="1"/>
    <col min="4362" max="4362" width="11" style="205" customWidth="1"/>
    <col min="4363" max="4363" width="10.42578125" style="205" customWidth="1"/>
    <col min="4364" max="4364" width="75.42578125" style="205" customWidth="1"/>
    <col min="4365" max="4365" width="45.28515625" style="205" customWidth="1"/>
    <col min="4366" max="4608" width="9.140625" style="205"/>
    <col min="4609" max="4609" width="4.42578125" style="205" customWidth="1"/>
    <col min="4610" max="4610" width="11.5703125" style="205" customWidth="1"/>
    <col min="4611" max="4611" width="40.42578125" style="205" customWidth="1"/>
    <col min="4612" max="4612" width="5.5703125" style="205" customWidth="1"/>
    <col min="4613" max="4613" width="8.5703125" style="205" customWidth="1"/>
    <col min="4614" max="4614" width="9.85546875" style="205" customWidth="1"/>
    <col min="4615" max="4615" width="13.85546875" style="205" customWidth="1"/>
    <col min="4616" max="4616" width="11.7109375" style="205" customWidth="1"/>
    <col min="4617" max="4617" width="11.5703125" style="205" customWidth="1"/>
    <col min="4618" max="4618" width="11" style="205" customWidth="1"/>
    <col min="4619" max="4619" width="10.42578125" style="205" customWidth="1"/>
    <col min="4620" max="4620" width="75.42578125" style="205" customWidth="1"/>
    <col min="4621" max="4621" width="45.28515625" style="205" customWidth="1"/>
    <col min="4622" max="4864" width="9.140625" style="205"/>
    <col min="4865" max="4865" width="4.42578125" style="205" customWidth="1"/>
    <col min="4866" max="4866" width="11.5703125" style="205" customWidth="1"/>
    <col min="4867" max="4867" width="40.42578125" style="205" customWidth="1"/>
    <col min="4868" max="4868" width="5.5703125" style="205" customWidth="1"/>
    <col min="4869" max="4869" width="8.5703125" style="205" customWidth="1"/>
    <col min="4870" max="4870" width="9.85546875" style="205" customWidth="1"/>
    <col min="4871" max="4871" width="13.85546875" style="205" customWidth="1"/>
    <col min="4872" max="4872" width="11.7109375" style="205" customWidth="1"/>
    <col min="4873" max="4873" width="11.5703125" style="205" customWidth="1"/>
    <col min="4874" max="4874" width="11" style="205" customWidth="1"/>
    <col min="4875" max="4875" width="10.42578125" style="205" customWidth="1"/>
    <col min="4876" max="4876" width="75.42578125" style="205" customWidth="1"/>
    <col min="4877" max="4877" width="45.28515625" style="205" customWidth="1"/>
    <col min="4878" max="5120" width="9.140625" style="205"/>
    <col min="5121" max="5121" width="4.42578125" style="205" customWidth="1"/>
    <col min="5122" max="5122" width="11.5703125" style="205" customWidth="1"/>
    <col min="5123" max="5123" width="40.42578125" style="205" customWidth="1"/>
    <col min="5124" max="5124" width="5.5703125" style="205" customWidth="1"/>
    <col min="5125" max="5125" width="8.5703125" style="205" customWidth="1"/>
    <col min="5126" max="5126" width="9.85546875" style="205" customWidth="1"/>
    <col min="5127" max="5127" width="13.85546875" style="205" customWidth="1"/>
    <col min="5128" max="5128" width="11.7109375" style="205" customWidth="1"/>
    <col min="5129" max="5129" width="11.5703125" style="205" customWidth="1"/>
    <col min="5130" max="5130" width="11" style="205" customWidth="1"/>
    <col min="5131" max="5131" width="10.42578125" style="205" customWidth="1"/>
    <col min="5132" max="5132" width="75.42578125" style="205" customWidth="1"/>
    <col min="5133" max="5133" width="45.28515625" style="205" customWidth="1"/>
    <col min="5134" max="5376" width="9.140625" style="205"/>
    <col min="5377" max="5377" width="4.42578125" style="205" customWidth="1"/>
    <col min="5378" max="5378" width="11.5703125" style="205" customWidth="1"/>
    <col min="5379" max="5379" width="40.42578125" style="205" customWidth="1"/>
    <col min="5380" max="5380" width="5.5703125" style="205" customWidth="1"/>
    <col min="5381" max="5381" width="8.5703125" style="205" customWidth="1"/>
    <col min="5382" max="5382" width="9.85546875" style="205" customWidth="1"/>
    <col min="5383" max="5383" width="13.85546875" style="205" customWidth="1"/>
    <col min="5384" max="5384" width="11.7109375" style="205" customWidth="1"/>
    <col min="5385" max="5385" width="11.5703125" style="205" customWidth="1"/>
    <col min="5386" max="5386" width="11" style="205" customWidth="1"/>
    <col min="5387" max="5387" width="10.42578125" style="205" customWidth="1"/>
    <col min="5388" max="5388" width="75.42578125" style="205" customWidth="1"/>
    <col min="5389" max="5389" width="45.28515625" style="205" customWidth="1"/>
    <col min="5390" max="5632" width="9.140625" style="205"/>
    <col min="5633" max="5633" width="4.42578125" style="205" customWidth="1"/>
    <col min="5634" max="5634" width="11.5703125" style="205" customWidth="1"/>
    <col min="5635" max="5635" width="40.42578125" style="205" customWidth="1"/>
    <col min="5636" max="5636" width="5.5703125" style="205" customWidth="1"/>
    <col min="5637" max="5637" width="8.5703125" style="205" customWidth="1"/>
    <col min="5638" max="5638" width="9.85546875" style="205" customWidth="1"/>
    <col min="5639" max="5639" width="13.85546875" style="205" customWidth="1"/>
    <col min="5640" max="5640" width="11.7109375" style="205" customWidth="1"/>
    <col min="5641" max="5641" width="11.5703125" style="205" customWidth="1"/>
    <col min="5642" max="5642" width="11" style="205" customWidth="1"/>
    <col min="5643" max="5643" width="10.42578125" style="205" customWidth="1"/>
    <col min="5644" max="5644" width="75.42578125" style="205" customWidth="1"/>
    <col min="5645" max="5645" width="45.28515625" style="205" customWidth="1"/>
    <col min="5646" max="5888" width="9.140625" style="205"/>
    <col min="5889" max="5889" width="4.42578125" style="205" customWidth="1"/>
    <col min="5890" max="5890" width="11.5703125" style="205" customWidth="1"/>
    <col min="5891" max="5891" width="40.42578125" style="205" customWidth="1"/>
    <col min="5892" max="5892" width="5.5703125" style="205" customWidth="1"/>
    <col min="5893" max="5893" width="8.5703125" style="205" customWidth="1"/>
    <col min="5894" max="5894" width="9.85546875" style="205" customWidth="1"/>
    <col min="5895" max="5895" width="13.85546875" style="205" customWidth="1"/>
    <col min="5896" max="5896" width="11.7109375" style="205" customWidth="1"/>
    <col min="5897" max="5897" width="11.5703125" style="205" customWidth="1"/>
    <col min="5898" max="5898" width="11" style="205" customWidth="1"/>
    <col min="5899" max="5899" width="10.42578125" style="205" customWidth="1"/>
    <col min="5900" max="5900" width="75.42578125" style="205" customWidth="1"/>
    <col min="5901" max="5901" width="45.28515625" style="205" customWidth="1"/>
    <col min="5902" max="6144" width="9.140625" style="205"/>
    <col min="6145" max="6145" width="4.42578125" style="205" customWidth="1"/>
    <col min="6146" max="6146" width="11.5703125" style="205" customWidth="1"/>
    <col min="6147" max="6147" width="40.42578125" style="205" customWidth="1"/>
    <col min="6148" max="6148" width="5.5703125" style="205" customWidth="1"/>
    <col min="6149" max="6149" width="8.5703125" style="205" customWidth="1"/>
    <col min="6150" max="6150" width="9.85546875" style="205" customWidth="1"/>
    <col min="6151" max="6151" width="13.85546875" style="205" customWidth="1"/>
    <col min="6152" max="6152" width="11.7109375" style="205" customWidth="1"/>
    <col min="6153" max="6153" width="11.5703125" style="205" customWidth="1"/>
    <col min="6154" max="6154" width="11" style="205" customWidth="1"/>
    <col min="6155" max="6155" width="10.42578125" style="205" customWidth="1"/>
    <col min="6156" max="6156" width="75.42578125" style="205" customWidth="1"/>
    <col min="6157" max="6157" width="45.28515625" style="205" customWidth="1"/>
    <col min="6158" max="6400" width="9.140625" style="205"/>
    <col min="6401" max="6401" width="4.42578125" style="205" customWidth="1"/>
    <col min="6402" max="6402" width="11.5703125" style="205" customWidth="1"/>
    <col min="6403" max="6403" width="40.42578125" style="205" customWidth="1"/>
    <col min="6404" max="6404" width="5.5703125" style="205" customWidth="1"/>
    <col min="6405" max="6405" width="8.5703125" style="205" customWidth="1"/>
    <col min="6406" max="6406" width="9.85546875" style="205" customWidth="1"/>
    <col min="6407" max="6407" width="13.85546875" style="205" customWidth="1"/>
    <col min="6408" max="6408" width="11.7109375" style="205" customWidth="1"/>
    <col min="6409" max="6409" width="11.5703125" style="205" customWidth="1"/>
    <col min="6410" max="6410" width="11" style="205" customWidth="1"/>
    <col min="6411" max="6411" width="10.42578125" style="205" customWidth="1"/>
    <col min="6412" max="6412" width="75.42578125" style="205" customWidth="1"/>
    <col min="6413" max="6413" width="45.28515625" style="205" customWidth="1"/>
    <col min="6414" max="6656" width="9.140625" style="205"/>
    <col min="6657" max="6657" width="4.42578125" style="205" customWidth="1"/>
    <col min="6658" max="6658" width="11.5703125" style="205" customWidth="1"/>
    <col min="6659" max="6659" width="40.42578125" style="205" customWidth="1"/>
    <col min="6660" max="6660" width="5.5703125" style="205" customWidth="1"/>
    <col min="6661" max="6661" width="8.5703125" style="205" customWidth="1"/>
    <col min="6662" max="6662" width="9.85546875" style="205" customWidth="1"/>
    <col min="6663" max="6663" width="13.85546875" style="205" customWidth="1"/>
    <col min="6664" max="6664" width="11.7109375" style="205" customWidth="1"/>
    <col min="6665" max="6665" width="11.5703125" style="205" customWidth="1"/>
    <col min="6666" max="6666" width="11" style="205" customWidth="1"/>
    <col min="6667" max="6667" width="10.42578125" style="205" customWidth="1"/>
    <col min="6668" max="6668" width="75.42578125" style="205" customWidth="1"/>
    <col min="6669" max="6669" width="45.28515625" style="205" customWidth="1"/>
    <col min="6670" max="6912" width="9.140625" style="205"/>
    <col min="6913" max="6913" width="4.42578125" style="205" customWidth="1"/>
    <col min="6914" max="6914" width="11.5703125" style="205" customWidth="1"/>
    <col min="6915" max="6915" width="40.42578125" style="205" customWidth="1"/>
    <col min="6916" max="6916" width="5.5703125" style="205" customWidth="1"/>
    <col min="6917" max="6917" width="8.5703125" style="205" customWidth="1"/>
    <col min="6918" max="6918" width="9.85546875" style="205" customWidth="1"/>
    <col min="6919" max="6919" width="13.85546875" style="205" customWidth="1"/>
    <col min="6920" max="6920" width="11.7109375" style="205" customWidth="1"/>
    <col min="6921" max="6921" width="11.5703125" style="205" customWidth="1"/>
    <col min="6922" max="6922" width="11" style="205" customWidth="1"/>
    <col min="6923" max="6923" width="10.42578125" style="205" customWidth="1"/>
    <col min="6924" max="6924" width="75.42578125" style="205" customWidth="1"/>
    <col min="6925" max="6925" width="45.28515625" style="205" customWidth="1"/>
    <col min="6926" max="7168" width="9.140625" style="205"/>
    <col min="7169" max="7169" width="4.42578125" style="205" customWidth="1"/>
    <col min="7170" max="7170" width="11.5703125" style="205" customWidth="1"/>
    <col min="7171" max="7171" width="40.42578125" style="205" customWidth="1"/>
    <col min="7172" max="7172" width="5.5703125" style="205" customWidth="1"/>
    <col min="7173" max="7173" width="8.5703125" style="205" customWidth="1"/>
    <col min="7174" max="7174" width="9.85546875" style="205" customWidth="1"/>
    <col min="7175" max="7175" width="13.85546875" style="205" customWidth="1"/>
    <col min="7176" max="7176" width="11.7109375" style="205" customWidth="1"/>
    <col min="7177" max="7177" width="11.5703125" style="205" customWidth="1"/>
    <col min="7178" max="7178" width="11" style="205" customWidth="1"/>
    <col min="7179" max="7179" width="10.42578125" style="205" customWidth="1"/>
    <col min="7180" max="7180" width="75.42578125" style="205" customWidth="1"/>
    <col min="7181" max="7181" width="45.28515625" style="205" customWidth="1"/>
    <col min="7182" max="7424" width="9.140625" style="205"/>
    <col min="7425" max="7425" width="4.42578125" style="205" customWidth="1"/>
    <col min="7426" max="7426" width="11.5703125" style="205" customWidth="1"/>
    <col min="7427" max="7427" width="40.42578125" style="205" customWidth="1"/>
    <col min="7428" max="7428" width="5.5703125" style="205" customWidth="1"/>
    <col min="7429" max="7429" width="8.5703125" style="205" customWidth="1"/>
    <col min="7430" max="7430" width="9.85546875" style="205" customWidth="1"/>
    <col min="7431" max="7431" width="13.85546875" style="205" customWidth="1"/>
    <col min="7432" max="7432" width="11.7109375" style="205" customWidth="1"/>
    <col min="7433" max="7433" width="11.5703125" style="205" customWidth="1"/>
    <col min="7434" max="7434" width="11" style="205" customWidth="1"/>
    <col min="7435" max="7435" width="10.42578125" style="205" customWidth="1"/>
    <col min="7436" max="7436" width="75.42578125" style="205" customWidth="1"/>
    <col min="7437" max="7437" width="45.28515625" style="205" customWidth="1"/>
    <col min="7438" max="7680" width="9.140625" style="205"/>
    <col min="7681" max="7681" width="4.42578125" style="205" customWidth="1"/>
    <col min="7682" max="7682" width="11.5703125" style="205" customWidth="1"/>
    <col min="7683" max="7683" width="40.42578125" style="205" customWidth="1"/>
    <col min="7684" max="7684" width="5.5703125" style="205" customWidth="1"/>
    <col min="7685" max="7685" width="8.5703125" style="205" customWidth="1"/>
    <col min="7686" max="7686" width="9.85546875" style="205" customWidth="1"/>
    <col min="7687" max="7687" width="13.85546875" style="205" customWidth="1"/>
    <col min="7688" max="7688" width="11.7109375" style="205" customWidth="1"/>
    <col min="7689" max="7689" width="11.5703125" style="205" customWidth="1"/>
    <col min="7690" max="7690" width="11" style="205" customWidth="1"/>
    <col min="7691" max="7691" width="10.42578125" style="205" customWidth="1"/>
    <col min="7692" max="7692" width="75.42578125" style="205" customWidth="1"/>
    <col min="7693" max="7693" width="45.28515625" style="205" customWidth="1"/>
    <col min="7694" max="7936" width="9.140625" style="205"/>
    <col min="7937" max="7937" width="4.42578125" style="205" customWidth="1"/>
    <col min="7938" max="7938" width="11.5703125" style="205" customWidth="1"/>
    <col min="7939" max="7939" width="40.42578125" style="205" customWidth="1"/>
    <col min="7940" max="7940" width="5.5703125" style="205" customWidth="1"/>
    <col min="7941" max="7941" width="8.5703125" style="205" customWidth="1"/>
    <col min="7942" max="7942" width="9.85546875" style="205" customWidth="1"/>
    <col min="7943" max="7943" width="13.85546875" style="205" customWidth="1"/>
    <col min="7944" max="7944" width="11.7109375" style="205" customWidth="1"/>
    <col min="7945" max="7945" width="11.5703125" style="205" customWidth="1"/>
    <col min="7946" max="7946" width="11" style="205" customWidth="1"/>
    <col min="7947" max="7947" width="10.42578125" style="205" customWidth="1"/>
    <col min="7948" max="7948" width="75.42578125" style="205" customWidth="1"/>
    <col min="7949" max="7949" width="45.28515625" style="205" customWidth="1"/>
    <col min="7950" max="8192" width="9.140625" style="205"/>
    <col min="8193" max="8193" width="4.42578125" style="205" customWidth="1"/>
    <col min="8194" max="8194" width="11.5703125" style="205" customWidth="1"/>
    <col min="8195" max="8195" width="40.42578125" style="205" customWidth="1"/>
    <col min="8196" max="8196" width="5.5703125" style="205" customWidth="1"/>
    <col min="8197" max="8197" width="8.5703125" style="205" customWidth="1"/>
    <col min="8198" max="8198" width="9.85546875" style="205" customWidth="1"/>
    <col min="8199" max="8199" width="13.85546875" style="205" customWidth="1"/>
    <col min="8200" max="8200" width="11.7109375" style="205" customWidth="1"/>
    <col min="8201" max="8201" width="11.5703125" style="205" customWidth="1"/>
    <col min="8202" max="8202" width="11" style="205" customWidth="1"/>
    <col min="8203" max="8203" width="10.42578125" style="205" customWidth="1"/>
    <col min="8204" max="8204" width="75.42578125" style="205" customWidth="1"/>
    <col min="8205" max="8205" width="45.28515625" style="205" customWidth="1"/>
    <col min="8206" max="8448" width="9.140625" style="205"/>
    <col min="8449" max="8449" width="4.42578125" style="205" customWidth="1"/>
    <col min="8450" max="8450" width="11.5703125" style="205" customWidth="1"/>
    <col min="8451" max="8451" width="40.42578125" style="205" customWidth="1"/>
    <col min="8452" max="8452" width="5.5703125" style="205" customWidth="1"/>
    <col min="8453" max="8453" width="8.5703125" style="205" customWidth="1"/>
    <col min="8454" max="8454" width="9.85546875" style="205" customWidth="1"/>
    <col min="8455" max="8455" width="13.85546875" style="205" customWidth="1"/>
    <col min="8456" max="8456" width="11.7109375" style="205" customWidth="1"/>
    <col min="8457" max="8457" width="11.5703125" style="205" customWidth="1"/>
    <col min="8458" max="8458" width="11" style="205" customWidth="1"/>
    <col min="8459" max="8459" width="10.42578125" style="205" customWidth="1"/>
    <col min="8460" max="8460" width="75.42578125" style="205" customWidth="1"/>
    <col min="8461" max="8461" width="45.28515625" style="205" customWidth="1"/>
    <col min="8462" max="8704" width="9.140625" style="205"/>
    <col min="8705" max="8705" width="4.42578125" style="205" customWidth="1"/>
    <col min="8706" max="8706" width="11.5703125" style="205" customWidth="1"/>
    <col min="8707" max="8707" width="40.42578125" style="205" customWidth="1"/>
    <col min="8708" max="8708" width="5.5703125" style="205" customWidth="1"/>
    <col min="8709" max="8709" width="8.5703125" style="205" customWidth="1"/>
    <col min="8710" max="8710" width="9.85546875" style="205" customWidth="1"/>
    <col min="8711" max="8711" width="13.85546875" style="205" customWidth="1"/>
    <col min="8712" max="8712" width="11.7109375" style="205" customWidth="1"/>
    <col min="8713" max="8713" width="11.5703125" style="205" customWidth="1"/>
    <col min="8714" max="8714" width="11" style="205" customWidth="1"/>
    <col min="8715" max="8715" width="10.42578125" style="205" customWidth="1"/>
    <col min="8716" max="8716" width="75.42578125" style="205" customWidth="1"/>
    <col min="8717" max="8717" width="45.28515625" style="205" customWidth="1"/>
    <col min="8718" max="8960" width="9.140625" style="205"/>
    <col min="8961" max="8961" width="4.42578125" style="205" customWidth="1"/>
    <col min="8962" max="8962" width="11.5703125" style="205" customWidth="1"/>
    <col min="8963" max="8963" width="40.42578125" style="205" customWidth="1"/>
    <col min="8964" max="8964" width="5.5703125" style="205" customWidth="1"/>
    <col min="8965" max="8965" width="8.5703125" style="205" customWidth="1"/>
    <col min="8966" max="8966" width="9.85546875" style="205" customWidth="1"/>
    <col min="8967" max="8967" width="13.85546875" style="205" customWidth="1"/>
    <col min="8968" max="8968" width="11.7109375" style="205" customWidth="1"/>
    <col min="8969" max="8969" width="11.5703125" style="205" customWidth="1"/>
    <col min="8970" max="8970" width="11" style="205" customWidth="1"/>
    <col min="8971" max="8971" width="10.42578125" style="205" customWidth="1"/>
    <col min="8972" max="8972" width="75.42578125" style="205" customWidth="1"/>
    <col min="8973" max="8973" width="45.28515625" style="205" customWidth="1"/>
    <col min="8974" max="9216" width="9.140625" style="205"/>
    <col min="9217" max="9217" width="4.42578125" style="205" customWidth="1"/>
    <col min="9218" max="9218" width="11.5703125" style="205" customWidth="1"/>
    <col min="9219" max="9219" width="40.42578125" style="205" customWidth="1"/>
    <col min="9220" max="9220" width="5.5703125" style="205" customWidth="1"/>
    <col min="9221" max="9221" width="8.5703125" style="205" customWidth="1"/>
    <col min="9222" max="9222" width="9.85546875" style="205" customWidth="1"/>
    <col min="9223" max="9223" width="13.85546875" style="205" customWidth="1"/>
    <col min="9224" max="9224" width="11.7109375" style="205" customWidth="1"/>
    <col min="9225" max="9225" width="11.5703125" style="205" customWidth="1"/>
    <col min="9226" max="9226" width="11" style="205" customWidth="1"/>
    <col min="9227" max="9227" width="10.42578125" style="205" customWidth="1"/>
    <col min="9228" max="9228" width="75.42578125" style="205" customWidth="1"/>
    <col min="9229" max="9229" width="45.28515625" style="205" customWidth="1"/>
    <col min="9230" max="9472" width="9.140625" style="205"/>
    <col min="9473" max="9473" width="4.42578125" style="205" customWidth="1"/>
    <col min="9474" max="9474" width="11.5703125" style="205" customWidth="1"/>
    <col min="9475" max="9475" width="40.42578125" style="205" customWidth="1"/>
    <col min="9476" max="9476" width="5.5703125" style="205" customWidth="1"/>
    <col min="9477" max="9477" width="8.5703125" style="205" customWidth="1"/>
    <col min="9478" max="9478" width="9.85546875" style="205" customWidth="1"/>
    <col min="9479" max="9479" width="13.85546875" style="205" customWidth="1"/>
    <col min="9480" max="9480" width="11.7109375" style="205" customWidth="1"/>
    <col min="9481" max="9481" width="11.5703125" style="205" customWidth="1"/>
    <col min="9482" max="9482" width="11" style="205" customWidth="1"/>
    <col min="9483" max="9483" width="10.42578125" style="205" customWidth="1"/>
    <col min="9484" max="9484" width="75.42578125" style="205" customWidth="1"/>
    <col min="9485" max="9485" width="45.28515625" style="205" customWidth="1"/>
    <col min="9486" max="9728" width="9.140625" style="205"/>
    <col min="9729" max="9729" width="4.42578125" style="205" customWidth="1"/>
    <col min="9730" max="9730" width="11.5703125" style="205" customWidth="1"/>
    <col min="9731" max="9731" width="40.42578125" style="205" customWidth="1"/>
    <col min="9732" max="9732" width="5.5703125" style="205" customWidth="1"/>
    <col min="9733" max="9733" width="8.5703125" style="205" customWidth="1"/>
    <col min="9734" max="9734" width="9.85546875" style="205" customWidth="1"/>
    <col min="9735" max="9735" width="13.85546875" style="205" customWidth="1"/>
    <col min="9736" max="9736" width="11.7109375" style="205" customWidth="1"/>
    <col min="9737" max="9737" width="11.5703125" style="205" customWidth="1"/>
    <col min="9738" max="9738" width="11" style="205" customWidth="1"/>
    <col min="9739" max="9739" width="10.42578125" style="205" customWidth="1"/>
    <col min="9740" max="9740" width="75.42578125" style="205" customWidth="1"/>
    <col min="9741" max="9741" width="45.28515625" style="205" customWidth="1"/>
    <col min="9742" max="9984" width="9.140625" style="205"/>
    <col min="9985" max="9985" width="4.42578125" style="205" customWidth="1"/>
    <col min="9986" max="9986" width="11.5703125" style="205" customWidth="1"/>
    <col min="9987" max="9987" width="40.42578125" style="205" customWidth="1"/>
    <col min="9988" max="9988" width="5.5703125" style="205" customWidth="1"/>
    <col min="9989" max="9989" width="8.5703125" style="205" customWidth="1"/>
    <col min="9990" max="9990" width="9.85546875" style="205" customWidth="1"/>
    <col min="9991" max="9991" width="13.85546875" style="205" customWidth="1"/>
    <col min="9992" max="9992" width="11.7109375" style="205" customWidth="1"/>
    <col min="9993" max="9993" width="11.5703125" style="205" customWidth="1"/>
    <col min="9994" max="9994" width="11" style="205" customWidth="1"/>
    <col min="9995" max="9995" width="10.42578125" style="205" customWidth="1"/>
    <col min="9996" max="9996" width="75.42578125" style="205" customWidth="1"/>
    <col min="9997" max="9997" width="45.28515625" style="205" customWidth="1"/>
    <col min="9998" max="10240" width="9.140625" style="205"/>
    <col min="10241" max="10241" width="4.42578125" style="205" customWidth="1"/>
    <col min="10242" max="10242" width="11.5703125" style="205" customWidth="1"/>
    <col min="10243" max="10243" width="40.42578125" style="205" customWidth="1"/>
    <col min="10244" max="10244" width="5.5703125" style="205" customWidth="1"/>
    <col min="10245" max="10245" width="8.5703125" style="205" customWidth="1"/>
    <col min="10246" max="10246" width="9.85546875" style="205" customWidth="1"/>
    <col min="10247" max="10247" width="13.85546875" style="205" customWidth="1"/>
    <col min="10248" max="10248" width="11.7109375" style="205" customWidth="1"/>
    <col min="10249" max="10249" width="11.5703125" style="205" customWidth="1"/>
    <col min="10250" max="10250" width="11" style="205" customWidth="1"/>
    <col min="10251" max="10251" width="10.42578125" style="205" customWidth="1"/>
    <col min="10252" max="10252" width="75.42578125" style="205" customWidth="1"/>
    <col min="10253" max="10253" width="45.28515625" style="205" customWidth="1"/>
    <col min="10254" max="10496" width="9.140625" style="205"/>
    <col min="10497" max="10497" width="4.42578125" style="205" customWidth="1"/>
    <col min="10498" max="10498" width="11.5703125" style="205" customWidth="1"/>
    <col min="10499" max="10499" width="40.42578125" style="205" customWidth="1"/>
    <col min="10500" max="10500" width="5.5703125" style="205" customWidth="1"/>
    <col min="10501" max="10501" width="8.5703125" style="205" customWidth="1"/>
    <col min="10502" max="10502" width="9.85546875" style="205" customWidth="1"/>
    <col min="10503" max="10503" width="13.85546875" style="205" customWidth="1"/>
    <col min="10504" max="10504" width="11.7109375" style="205" customWidth="1"/>
    <col min="10505" max="10505" width="11.5703125" style="205" customWidth="1"/>
    <col min="10506" max="10506" width="11" style="205" customWidth="1"/>
    <col min="10507" max="10507" width="10.42578125" style="205" customWidth="1"/>
    <col min="10508" max="10508" width="75.42578125" style="205" customWidth="1"/>
    <col min="10509" max="10509" width="45.28515625" style="205" customWidth="1"/>
    <col min="10510" max="10752" width="9.140625" style="205"/>
    <col min="10753" max="10753" width="4.42578125" style="205" customWidth="1"/>
    <col min="10754" max="10754" width="11.5703125" style="205" customWidth="1"/>
    <col min="10755" max="10755" width="40.42578125" style="205" customWidth="1"/>
    <col min="10756" max="10756" width="5.5703125" style="205" customWidth="1"/>
    <col min="10757" max="10757" width="8.5703125" style="205" customWidth="1"/>
    <col min="10758" max="10758" width="9.85546875" style="205" customWidth="1"/>
    <col min="10759" max="10759" width="13.85546875" style="205" customWidth="1"/>
    <col min="10760" max="10760" width="11.7109375" style="205" customWidth="1"/>
    <col min="10761" max="10761" width="11.5703125" style="205" customWidth="1"/>
    <col min="10762" max="10762" width="11" style="205" customWidth="1"/>
    <col min="10763" max="10763" width="10.42578125" style="205" customWidth="1"/>
    <col min="10764" max="10764" width="75.42578125" style="205" customWidth="1"/>
    <col min="10765" max="10765" width="45.28515625" style="205" customWidth="1"/>
    <col min="10766" max="11008" width="9.140625" style="205"/>
    <col min="11009" max="11009" width="4.42578125" style="205" customWidth="1"/>
    <col min="11010" max="11010" width="11.5703125" style="205" customWidth="1"/>
    <col min="11011" max="11011" width="40.42578125" style="205" customWidth="1"/>
    <col min="11012" max="11012" width="5.5703125" style="205" customWidth="1"/>
    <col min="11013" max="11013" width="8.5703125" style="205" customWidth="1"/>
    <col min="11014" max="11014" width="9.85546875" style="205" customWidth="1"/>
    <col min="11015" max="11015" width="13.85546875" style="205" customWidth="1"/>
    <col min="11016" max="11016" width="11.7109375" style="205" customWidth="1"/>
    <col min="11017" max="11017" width="11.5703125" style="205" customWidth="1"/>
    <col min="11018" max="11018" width="11" style="205" customWidth="1"/>
    <col min="11019" max="11019" width="10.42578125" style="205" customWidth="1"/>
    <col min="11020" max="11020" width="75.42578125" style="205" customWidth="1"/>
    <col min="11021" max="11021" width="45.28515625" style="205" customWidth="1"/>
    <col min="11022" max="11264" width="9.140625" style="205"/>
    <col min="11265" max="11265" width="4.42578125" style="205" customWidth="1"/>
    <col min="11266" max="11266" width="11.5703125" style="205" customWidth="1"/>
    <col min="11267" max="11267" width="40.42578125" style="205" customWidth="1"/>
    <col min="11268" max="11268" width="5.5703125" style="205" customWidth="1"/>
    <col min="11269" max="11269" width="8.5703125" style="205" customWidth="1"/>
    <col min="11270" max="11270" width="9.85546875" style="205" customWidth="1"/>
    <col min="11271" max="11271" width="13.85546875" style="205" customWidth="1"/>
    <col min="11272" max="11272" width="11.7109375" style="205" customWidth="1"/>
    <col min="11273" max="11273" width="11.5703125" style="205" customWidth="1"/>
    <col min="11274" max="11274" width="11" style="205" customWidth="1"/>
    <col min="11275" max="11275" width="10.42578125" style="205" customWidth="1"/>
    <col min="11276" max="11276" width="75.42578125" style="205" customWidth="1"/>
    <col min="11277" max="11277" width="45.28515625" style="205" customWidth="1"/>
    <col min="11278" max="11520" width="9.140625" style="205"/>
    <col min="11521" max="11521" width="4.42578125" style="205" customWidth="1"/>
    <col min="11522" max="11522" width="11.5703125" style="205" customWidth="1"/>
    <col min="11523" max="11523" width="40.42578125" style="205" customWidth="1"/>
    <col min="11524" max="11524" width="5.5703125" style="205" customWidth="1"/>
    <col min="11525" max="11525" width="8.5703125" style="205" customWidth="1"/>
    <col min="11526" max="11526" width="9.85546875" style="205" customWidth="1"/>
    <col min="11527" max="11527" width="13.85546875" style="205" customWidth="1"/>
    <col min="11528" max="11528" width="11.7109375" style="205" customWidth="1"/>
    <col min="11529" max="11529" width="11.5703125" style="205" customWidth="1"/>
    <col min="11530" max="11530" width="11" style="205" customWidth="1"/>
    <col min="11531" max="11531" width="10.42578125" style="205" customWidth="1"/>
    <col min="11532" max="11532" width="75.42578125" style="205" customWidth="1"/>
    <col min="11533" max="11533" width="45.28515625" style="205" customWidth="1"/>
    <col min="11534" max="11776" width="9.140625" style="205"/>
    <col min="11777" max="11777" width="4.42578125" style="205" customWidth="1"/>
    <col min="11778" max="11778" width="11.5703125" style="205" customWidth="1"/>
    <col min="11779" max="11779" width="40.42578125" style="205" customWidth="1"/>
    <col min="11780" max="11780" width="5.5703125" style="205" customWidth="1"/>
    <col min="11781" max="11781" width="8.5703125" style="205" customWidth="1"/>
    <col min="11782" max="11782" width="9.85546875" style="205" customWidth="1"/>
    <col min="11783" max="11783" width="13.85546875" style="205" customWidth="1"/>
    <col min="11784" max="11784" width="11.7109375" style="205" customWidth="1"/>
    <col min="11785" max="11785" width="11.5703125" style="205" customWidth="1"/>
    <col min="11786" max="11786" width="11" style="205" customWidth="1"/>
    <col min="11787" max="11787" width="10.42578125" style="205" customWidth="1"/>
    <col min="11788" max="11788" width="75.42578125" style="205" customWidth="1"/>
    <col min="11789" max="11789" width="45.28515625" style="205" customWidth="1"/>
    <col min="11790" max="12032" width="9.140625" style="205"/>
    <col min="12033" max="12033" width="4.42578125" style="205" customWidth="1"/>
    <col min="12034" max="12034" width="11.5703125" style="205" customWidth="1"/>
    <col min="12035" max="12035" width="40.42578125" style="205" customWidth="1"/>
    <col min="12036" max="12036" width="5.5703125" style="205" customWidth="1"/>
    <col min="12037" max="12037" width="8.5703125" style="205" customWidth="1"/>
    <col min="12038" max="12038" width="9.85546875" style="205" customWidth="1"/>
    <col min="12039" max="12039" width="13.85546875" style="205" customWidth="1"/>
    <col min="12040" max="12040" width="11.7109375" style="205" customWidth="1"/>
    <col min="12041" max="12041" width="11.5703125" style="205" customWidth="1"/>
    <col min="12042" max="12042" width="11" style="205" customWidth="1"/>
    <col min="12043" max="12043" width="10.42578125" style="205" customWidth="1"/>
    <col min="12044" max="12044" width="75.42578125" style="205" customWidth="1"/>
    <col min="12045" max="12045" width="45.28515625" style="205" customWidth="1"/>
    <col min="12046" max="12288" width="9.140625" style="205"/>
    <col min="12289" max="12289" width="4.42578125" style="205" customWidth="1"/>
    <col min="12290" max="12290" width="11.5703125" style="205" customWidth="1"/>
    <col min="12291" max="12291" width="40.42578125" style="205" customWidth="1"/>
    <col min="12292" max="12292" width="5.5703125" style="205" customWidth="1"/>
    <col min="12293" max="12293" width="8.5703125" style="205" customWidth="1"/>
    <col min="12294" max="12294" width="9.85546875" style="205" customWidth="1"/>
    <col min="12295" max="12295" width="13.85546875" style="205" customWidth="1"/>
    <col min="12296" max="12296" width="11.7109375" style="205" customWidth="1"/>
    <col min="12297" max="12297" width="11.5703125" style="205" customWidth="1"/>
    <col min="12298" max="12298" width="11" style="205" customWidth="1"/>
    <col min="12299" max="12299" width="10.42578125" style="205" customWidth="1"/>
    <col min="12300" max="12300" width="75.42578125" style="205" customWidth="1"/>
    <col min="12301" max="12301" width="45.28515625" style="205" customWidth="1"/>
    <col min="12302" max="12544" width="9.140625" style="205"/>
    <col min="12545" max="12545" width="4.42578125" style="205" customWidth="1"/>
    <col min="12546" max="12546" width="11.5703125" style="205" customWidth="1"/>
    <col min="12547" max="12547" width="40.42578125" style="205" customWidth="1"/>
    <col min="12548" max="12548" width="5.5703125" style="205" customWidth="1"/>
    <col min="12549" max="12549" width="8.5703125" style="205" customWidth="1"/>
    <col min="12550" max="12550" width="9.85546875" style="205" customWidth="1"/>
    <col min="12551" max="12551" width="13.85546875" style="205" customWidth="1"/>
    <col min="12552" max="12552" width="11.7109375" style="205" customWidth="1"/>
    <col min="12553" max="12553" width="11.5703125" style="205" customWidth="1"/>
    <col min="12554" max="12554" width="11" style="205" customWidth="1"/>
    <col min="12555" max="12555" width="10.42578125" style="205" customWidth="1"/>
    <col min="12556" max="12556" width="75.42578125" style="205" customWidth="1"/>
    <col min="12557" max="12557" width="45.28515625" style="205" customWidth="1"/>
    <col min="12558" max="12800" width="9.140625" style="205"/>
    <col min="12801" max="12801" width="4.42578125" style="205" customWidth="1"/>
    <col min="12802" max="12802" width="11.5703125" style="205" customWidth="1"/>
    <col min="12803" max="12803" width="40.42578125" style="205" customWidth="1"/>
    <col min="12804" max="12804" width="5.5703125" style="205" customWidth="1"/>
    <col min="12805" max="12805" width="8.5703125" style="205" customWidth="1"/>
    <col min="12806" max="12806" width="9.85546875" style="205" customWidth="1"/>
    <col min="12807" max="12807" width="13.85546875" style="205" customWidth="1"/>
    <col min="12808" max="12808" width="11.7109375" style="205" customWidth="1"/>
    <col min="12809" max="12809" width="11.5703125" style="205" customWidth="1"/>
    <col min="12810" max="12810" width="11" style="205" customWidth="1"/>
    <col min="12811" max="12811" width="10.42578125" style="205" customWidth="1"/>
    <col min="12812" max="12812" width="75.42578125" style="205" customWidth="1"/>
    <col min="12813" max="12813" width="45.28515625" style="205" customWidth="1"/>
    <col min="12814" max="13056" width="9.140625" style="205"/>
    <col min="13057" max="13057" width="4.42578125" style="205" customWidth="1"/>
    <col min="13058" max="13058" width="11.5703125" style="205" customWidth="1"/>
    <col min="13059" max="13059" width="40.42578125" style="205" customWidth="1"/>
    <col min="13060" max="13060" width="5.5703125" style="205" customWidth="1"/>
    <col min="13061" max="13061" width="8.5703125" style="205" customWidth="1"/>
    <col min="13062" max="13062" width="9.85546875" style="205" customWidth="1"/>
    <col min="13063" max="13063" width="13.85546875" style="205" customWidth="1"/>
    <col min="13064" max="13064" width="11.7109375" style="205" customWidth="1"/>
    <col min="13065" max="13065" width="11.5703125" style="205" customWidth="1"/>
    <col min="13066" max="13066" width="11" style="205" customWidth="1"/>
    <col min="13067" max="13067" width="10.42578125" style="205" customWidth="1"/>
    <col min="13068" max="13068" width="75.42578125" style="205" customWidth="1"/>
    <col min="13069" max="13069" width="45.28515625" style="205" customWidth="1"/>
    <col min="13070" max="13312" width="9.140625" style="205"/>
    <col min="13313" max="13313" width="4.42578125" style="205" customWidth="1"/>
    <col min="13314" max="13314" width="11.5703125" style="205" customWidth="1"/>
    <col min="13315" max="13315" width="40.42578125" style="205" customWidth="1"/>
    <col min="13316" max="13316" width="5.5703125" style="205" customWidth="1"/>
    <col min="13317" max="13317" width="8.5703125" style="205" customWidth="1"/>
    <col min="13318" max="13318" width="9.85546875" style="205" customWidth="1"/>
    <col min="13319" max="13319" width="13.85546875" style="205" customWidth="1"/>
    <col min="13320" max="13320" width="11.7109375" style="205" customWidth="1"/>
    <col min="13321" max="13321" width="11.5703125" style="205" customWidth="1"/>
    <col min="13322" max="13322" width="11" style="205" customWidth="1"/>
    <col min="13323" max="13323" width="10.42578125" style="205" customWidth="1"/>
    <col min="13324" max="13324" width="75.42578125" style="205" customWidth="1"/>
    <col min="13325" max="13325" width="45.28515625" style="205" customWidth="1"/>
    <col min="13326" max="13568" width="9.140625" style="205"/>
    <col min="13569" max="13569" width="4.42578125" style="205" customWidth="1"/>
    <col min="13570" max="13570" width="11.5703125" style="205" customWidth="1"/>
    <col min="13571" max="13571" width="40.42578125" style="205" customWidth="1"/>
    <col min="13572" max="13572" width="5.5703125" style="205" customWidth="1"/>
    <col min="13573" max="13573" width="8.5703125" style="205" customWidth="1"/>
    <col min="13574" max="13574" width="9.85546875" style="205" customWidth="1"/>
    <col min="13575" max="13575" width="13.85546875" style="205" customWidth="1"/>
    <col min="13576" max="13576" width="11.7109375" style="205" customWidth="1"/>
    <col min="13577" max="13577" width="11.5703125" style="205" customWidth="1"/>
    <col min="13578" max="13578" width="11" style="205" customWidth="1"/>
    <col min="13579" max="13579" width="10.42578125" style="205" customWidth="1"/>
    <col min="13580" max="13580" width="75.42578125" style="205" customWidth="1"/>
    <col min="13581" max="13581" width="45.28515625" style="205" customWidth="1"/>
    <col min="13582" max="13824" width="9.140625" style="205"/>
    <col min="13825" max="13825" width="4.42578125" style="205" customWidth="1"/>
    <col min="13826" max="13826" width="11.5703125" style="205" customWidth="1"/>
    <col min="13827" max="13827" width="40.42578125" style="205" customWidth="1"/>
    <col min="13828" max="13828" width="5.5703125" style="205" customWidth="1"/>
    <col min="13829" max="13829" width="8.5703125" style="205" customWidth="1"/>
    <col min="13830" max="13830" width="9.85546875" style="205" customWidth="1"/>
    <col min="13831" max="13831" width="13.85546875" style="205" customWidth="1"/>
    <col min="13832" max="13832" width="11.7109375" style="205" customWidth="1"/>
    <col min="13833" max="13833" width="11.5703125" style="205" customWidth="1"/>
    <col min="13834" max="13834" width="11" style="205" customWidth="1"/>
    <col min="13835" max="13835" width="10.42578125" style="205" customWidth="1"/>
    <col min="13836" max="13836" width="75.42578125" style="205" customWidth="1"/>
    <col min="13837" max="13837" width="45.28515625" style="205" customWidth="1"/>
    <col min="13838" max="14080" width="9.140625" style="205"/>
    <col min="14081" max="14081" width="4.42578125" style="205" customWidth="1"/>
    <col min="14082" max="14082" width="11.5703125" style="205" customWidth="1"/>
    <col min="14083" max="14083" width="40.42578125" style="205" customWidth="1"/>
    <col min="14084" max="14084" width="5.5703125" style="205" customWidth="1"/>
    <col min="14085" max="14085" width="8.5703125" style="205" customWidth="1"/>
    <col min="14086" max="14086" width="9.85546875" style="205" customWidth="1"/>
    <col min="14087" max="14087" width="13.85546875" style="205" customWidth="1"/>
    <col min="14088" max="14088" width="11.7109375" style="205" customWidth="1"/>
    <col min="14089" max="14089" width="11.5703125" style="205" customWidth="1"/>
    <col min="14090" max="14090" width="11" style="205" customWidth="1"/>
    <col min="14091" max="14091" width="10.42578125" style="205" customWidth="1"/>
    <col min="14092" max="14092" width="75.42578125" style="205" customWidth="1"/>
    <col min="14093" max="14093" width="45.28515625" style="205" customWidth="1"/>
    <col min="14094" max="14336" width="9.140625" style="205"/>
    <col min="14337" max="14337" width="4.42578125" style="205" customWidth="1"/>
    <col min="14338" max="14338" width="11.5703125" style="205" customWidth="1"/>
    <col min="14339" max="14339" width="40.42578125" style="205" customWidth="1"/>
    <col min="14340" max="14340" width="5.5703125" style="205" customWidth="1"/>
    <col min="14341" max="14341" width="8.5703125" style="205" customWidth="1"/>
    <col min="14342" max="14342" width="9.85546875" style="205" customWidth="1"/>
    <col min="14343" max="14343" width="13.85546875" style="205" customWidth="1"/>
    <col min="14344" max="14344" width="11.7109375" style="205" customWidth="1"/>
    <col min="14345" max="14345" width="11.5703125" style="205" customWidth="1"/>
    <col min="14346" max="14346" width="11" style="205" customWidth="1"/>
    <col min="14347" max="14347" width="10.42578125" style="205" customWidth="1"/>
    <col min="14348" max="14348" width="75.42578125" style="205" customWidth="1"/>
    <col min="14349" max="14349" width="45.28515625" style="205" customWidth="1"/>
    <col min="14350" max="14592" width="9.140625" style="205"/>
    <col min="14593" max="14593" width="4.42578125" style="205" customWidth="1"/>
    <col min="14594" max="14594" width="11.5703125" style="205" customWidth="1"/>
    <col min="14595" max="14595" width="40.42578125" style="205" customWidth="1"/>
    <col min="14596" max="14596" width="5.5703125" style="205" customWidth="1"/>
    <col min="14597" max="14597" width="8.5703125" style="205" customWidth="1"/>
    <col min="14598" max="14598" width="9.85546875" style="205" customWidth="1"/>
    <col min="14599" max="14599" width="13.85546875" style="205" customWidth="1"/>
    <col min="14600" max="14600" width="11.7109375" style="205" customWidth="1"/>
    <col min="14601" max="14601" width="11.5703125" style="205" customWidth="1"/>
    <col min="14602" max="14602" width="11" style="205" customWidth="1"/>
    <col min="14603" max="14603" width="10.42578125" style="205" customWidth="1"/>
    <col min="14604" max="14604" width="75.42578125" style="205" customWidth="1"/>
    <col min="14605" max="14605" width="45.28515625" style="205" customWidth="1"/>
    <col min="14606" max="14848" width="9.140625" style="205"/>
    <col min="14849" max="14849" width="4.42578125" style="205" customWidth="1"/>
    <col min="14850" max="14850" width="11.5703125" style="205" customWidth="1"/>
    <col min="14851" max="14851" width="40.42578125" style="205" customWidth="1"/>
    <col min="14852" max="14852" width="5.5703125" style="205" customWidth="1"/>
    <col min="14853" max="14853" width="8.5703125" style="205" customWidth="1"/>
    <col min="14854" max="14854" width="9.85546875" style="205" customWidth="1"/>
    <col min="14855" max="14855" width="13.85546875" style="205" customWidth="1"/>
    <col min="14856" max="14856" width="11.7109375" style="205" customWidth="1"/>
    <col min="14857" max="14857" width="11.5703125" style="205" customWidth="1"/>
    <col min="14858" max="14858" width="11" style="205" customWidth="1"/>
    <col min="14859" max="14859" width="10.42578125" style="205" customWidth="1"/>
    <col min="14860" max="14860" width="75.42578125" style="205" customWidth="1"/>
    <col min="14861" max="14861" width="45.28515625" style="205" customWidth="1"/>
    <col min="14862" max="15104" width="9.140625" style="205"/>
    <col min="15105" max="15105" width="4.42578125" style="205" customWidth="1"/>
    <col min="15106" max="15106" width="11.5703125" style="205" customWidth="1"/>
    <col min="15107" max="15107" width="40.42578125" style="205" customWidth="1"/>
    <col min="15108" max="15108" width="5.5703125" style="205" customWidth="1"/>
    <col min="15109" max="15109" width="8.5703125" style="205" customWidth="1"/>
    <col min="15110" max="15110" width="9.85546875" style="205" customWidth="1"/>
    <col min="15111" max="15111" width="13.85546875" style="205" customWidth="1"/>
    <col min="15112" max="15112" width="11.7109375" style="205" customWidth="1"/>
    <col min="15113" max="15113" width="11.5703125" style="205" customWidth="1"/>
    <col min="15114" max="15114" width="11" style="205" customWidth="1"/>
    <col min="15115" max="15115" width="10.42578125" style="205" customWidth="1"/>
    <col min="15116" max="15116" width="75.42578125" style="205" customWidth="1"/>
    <col min="15117" max="15117" width="45.28515625" style="205" customWidth="1"/>
    <col min="15118" max="15360" width="9.140625" style="205"/>
    <col min="15361" max="15361" width="4.42578125" style="205" customWidth="1"/>
    <col min="15362" max="15362" width="11.5703125" style="205" customWidth="1"/>
    <col min="15363" max="15363" width="40.42578125" style="205" customWidth="1"/>
    <col min="15364" max="15364" width="5.5703125" style="205" customWidth="1"/>
    <col min="15365" max="15365" width="8.5703125" style="205" customWidth="1"/>
    <col min="15366" max="15366" width="9.85546875" style="205" customWidth="1"/>
    <col min="15367" max="15367" width="13.85546875" style="205" customWidth="1"/>
    <col min="15368" max="15368" width="11.7109375" style="205" customWidth="1"/>
    <col min="15369" max="15369" width="11.5703125" style="205" customWidth="1"/>
    <col min="15370" max="15370" width="11" style="205" customWidth="1"/>
    <col min="15371" max="15371" width="10.42578125" style="205" customWidth="1"/>
    <col min="15372" max="15372" width="75.42578125" style="205" customWidth="1"/>
    <col min="15373" max="15373" width="45.28515625" style="205" customWidth="1"/>
    <col min="15374" max="15616" width="9.140625" style="205"/>
    <col min="15617" max="15617" width="4.42578125" style="205" customWidth="1"/>
    <col min="15618" max="15618" width="11.5703125" style="205" customWidth="1"/>
    <col min="15619" max="15619" width="40.42578125" style="205" customWidth="1"/>
    <col min="15620" max="15620" width="5.5703125" style="205" customWidth="1"/>
    <col min="15621" max="15621" width="8.5703125" style="205" customWidth="1"/>
    <col min="15622" max="15622" width="9.85546875" style="205" customWidth="1"/>
    <col min="15623" max="15623" width="13.85546875" style="205" customWidth="1"/>
    <col min="15624" max="15624" width="11.7109375" style="205" customWidth="1"/>
    <col min="15625" max="15625" width="11.5703125" style="205" customWidth="1"/>
    <col min="15626" max="15626" width="11" style="205" customWidth="1"/>
    <col min="15627" max="15627" width="10.42578125" style="205" customWidth="1"/>
    <col min="15628" max="15628" width="75.42578125" style="205" customWidth="1"/>
    <col min="15629" max="15629" width="45.28515625" style="205" customWidth="1"/>
    <col min="15630" max="15872" width="9.140625" style="205"/>
    <col min="15873" max="15873" width="4.42578125" style="205" customWidth="1"/>
    <col min="15874" max="15874" width="11.5703125" style="205" customWidth="1"/>
    <col min="15875" max="15875" width="40.42578125" style="205" customWidth="1"/>
    <col min="15876" max="15876" width="5.5703125" style="205" customWidth="1"/>
    <col min="15877" max="15877" width="8.5703125" style="205" customWidth="1"/>
    <col min="15878" max="15878" width="9.85546875" style="205" customWidth="1"/>
    <col min="15879" max="15879" width="13.85546875" style="205" customWidth="1"/>
    <col min="15880" max="15880" width="11.7109375" style="205" customWidth="1"/>
    <col min="15881" max="15881" width="11.5703125" style="205" customWidth="1"/>
    <col min="15882" max="15882" width="11" style="205" customWidth="1"/>
    <col min="15883" max="15883" width="10.42578125" style="205" customWidth="1"/>
    <col min="15884" max="15884" width="75.42578125" style="205" customWidth="1"/>
    <col min="15885" max="15885" width="45.28515625" style="205" customWidth="1"/>
    <col min="15886" max="16128" width="9.140625" style="205"/>
    <col min="16129" max="16129" width="4.42578125" style="205" customWidth="1"/>
    <col min="16130" max="16130" width="11.5703125" style="205" customWidth="1"/>
    <col min="16131" max="16131" width="40.42578125" style="205" customWidth="1"/>
    <col min="16132" max="16132" width="5.5703125" style="205" customWidth="1"/>
    <col min="16133" max="16133" width="8.5703125" style="205" customWidth="1"/>
    <col min="16134" max="16134" width="9.85546875" style="205" customWidth="1"/>
    <col min="16135" max="16135" width="13.85546875" style="205" customWidth="1"/>
    <col min="16136" max="16136" width="11.7109375" style="205" customWidth="1"/>
    <col min="16137" max="16137" width="11.5703125" style="205" customWidth="1"/>
    <col min="16138" max="16138" width="11" style="205" customWidth="1"/>
    <col min="16139" max="16139" width="10.42578125" style="205" customWidth="1"/>
    <col min="16140" max="16140" width="75.42578125" style="205" customWidth="1"/>
    <col min="16141" max="16141" width="45.28515625" style="205" customWidth="1"/>
    <col min="16142" max="16384" width="9.140625" style="205"/>
  </cols>
  <sheetData>
    <row r="1" spans="1:80" ht="15.75" x14ac:dyDescent="0.25">
      <c r="A1" s="322" t="s">
        <v>264</v>
      </c>
      <c r="B1" s="322"/>
      <c r="C1" s="322"/>
      <c r="D1" s="322"/>
      <c r="E1" s="322"/>
      <c r="F1" s="322"/>
      <c r="G1" s="322"/>
    </row>
    <row r="2" spans="1:80" ht="14.25" customHeight="1" thickBot="1" x14ac:dyDescent="0.25">
      <c r="B2" s="206"/>
      <c r="C2" s="207"/>
      <c r="D2" s="207"/>
      <c r="E2" s="208"/>
      <c r="F2" s="207"/>
      <c r="G2" s="207"/>
    </row>
    <row r="3" spans="1:80" ht="13.5" thickTop="1" x14ac:dyDescent="0.2">
      <c r="A3" s="309" t="s">
        <v>3</v>
      </c>
      <c r="B3" s="310"/>
      <c r="C3" s="178" t="s">
        <v>94</v>
      </c>
      <c r="D3" s="209"/>
      <c r="E3" s="210" t="s">
        <v>76</v>
      </c>
      <c r="F3" s="211" t="str">
        <f>'VNON VNON Rek'!H1</f>
        <v>VNON</v>
      </c>
      <c r="G3" s="212"/>
    </row>
    <row r="4" spans="1:80" ht="13.5" thickBot="1" x14ac:dyDescent="0.25">
      <c r="A4" s="323" t="s">
        <v>72</v>
      </c>
      <c r="B4" s="312"/>
      <c r="C4" s="184" t="s">
        <v>234</v>
      </c>
      <c r="D4" s="213"/>
      <c r="E4" s="324" t="str">
        <f>'VNON VNON Rek'!G2</f>
        <v>Vedlejší náklady, Ostatní náklady</v>
      </c>
      <c r="F4" s="325"/>
      <c r="G4" s="326"/>
    </row>
    <row r="5" spans="1:80" ht="13.5" thickTop="1" x14ac:dyDescent="0.2">
      <c r="A5" s="214"/>
      <c r="G5" s="216"/>
    </row>
    <row r="6" spans="1:80" ht="27" customHeight="1" x14ac:dyDescent="0.2">
      <c r="A6" s="217" t="s">
        <v>77</v>
      </c>
      <c r="B6" s="218" t="s">
        <v>78</v>
      </c>
      <c r="C6" s="218" t="s">
        <v>79</v>
      </c>
      <c r="D6" s="218" t="s">
        <v>80</v>
      </c>
      <c r="E6" s="219" t="s">
        <v>81</v>
      </c>
      <c r="F6" s="218" t="s">
        <v>82</v>
      </c>
      <c r="G6" s="220" t="s">
        <v>83</v>
      </c>
      <c r="H6" s="221" t="s">
        <v>84</v>
      </c>
      <c r="I6" s="221" t="s">
        <v>85</v>
      </c>
      <c r="J6" s="221" t="s">
        <v>86</v>
      </c>
      <c r="K6" s="221" t="s">
        <v>87</v>
      </c>
    </row>
    <row r="7" spans="1:80" x14ac:dyDescent="0.2">
      <c r="A7" s="222" t="s">
        <v>88</v>
      </c>
      <c r="B7" s="223" t="s">
        <v>235</v>
      </c>
      <c r="C7" s="224" t="s">
        <v>90</v>
      </c>
      <c r="D7" s="225"/>
      <c r="E7" s="226"/>
      <c r="F7" s="226"/>
      <c r="G7" s="227"/>
      <c r="H7" s="228"/>
      <c r="I7" s="229"/>
      <c r="J7" s="230"/>
      <c r="K7" s="231"/>
      <c r="O7" s="232">
        <v>1</v>
      </c>
    </row>
    <row r="8" spans="1:80" ht="22.5" x14ac:dyDescent="0.2">
      <c r="A8" s="233">
        <v>1</v>
      </c>
      <c r="B8" s="234" t="s">
        <v>237</v>
      </c>
      <c r="C8" s="235" t="s">
        <v>238</v>
      </c>
      <c r="D8" s="236" t="s">
        <v>204</v>
      </c>
      <c r="E8" s="237">
        <v>1</v>
      </c>
      <c r="F8" s="237"/>
      <c r="G8" s="238">
        <f>E8*F8</f>
        <v>0</v>
      </c>
      <c r="H8" s="239">
        <v>0</v>
      </c>
      <c r="I8" s="240">
        <f>E8*H8</f>
        <v>0</v>
      </c>
      <c r="J8" s="239"/>
      <c r="K8" s="240">
        <f>E8*J8</f>
        <v>0</v>
      </c>
      <c r="O8" s="232">
        <v>2</v>
      </c>
      <c r="AA8" s="205">
        <v>12</v>
      </c>
      <c r="AB8" s="205">
        <v>0</v>
      </c>
      <c r="AC8" s="205">
        <v>1</v>
      </c>
      <c r="AZ8" s="205">
        <v>2</v>
      </c>
      <c r="BA8" s="205">
        <f>IF(AZ8=1,G8,0)</f>
        <v>0</v>
      </c>
      <c r="BB8" s="205">
        <f>IF(AZ8=2,G8,0)</f>
        <v>0</v>
      </c>
      <c r="BC8" s="205">
        <f>IF(AZ8=3,G8,0)</f>
        <v>0</v>
      </c>
      <c r="BD8" s="205">
        <f>IF(AZ8=4,G8,0)</f>
        <v>0</v>
      </c>
      <c r="BE8" s="205">
        <f>IF(AZ8=5,G8,0)</f>
        <v>0</v>
      </c>
      <c r="CA8" s="232">
        <v>12</v>
      </c>
      <c r="CB8" s="232">
        <v>0</v>
      </c>
    </row>
    <row r="9" spans="1:80" x14ac:dyDescent="0.2">
      <c r="A9" s="241"/>
      <c r="B9" s="242"/>
      <c r="C9" s="317" t="s">
        <v>239</v>
      </c>
      <c r="D9" s="318"/>
      <c r="E9" s="318"/>
      <c r="F9" s="318"/>
      <c r="G9" s="319"/>
      <c r="I9" s="243"/>
      <c r="K9" s="243"/>
      <c r="L9" s="244" t="s">
        <v>239</v>
      </c>
      <c r="O9" s="232">
        <v>3</v>
      </c>
    </row>
    <row r="10" spans="1:80" x14ac:dyDescent="0.2">
      <c r="A10" s="233">
        <v>2</v>
      </c>
      <c r="B10" s="234" t="s">
        <v>240</v>
      </c>
      <c r="C10" s="235" t="s">
        <v>241</v>
      </c>
      <c r="D10" s="236" t="s">
        <v>204</v>
      </c>
      <c r="E10" s="237">
        <v>1</v>
      </c>
      <c r="F10" s="237"/>
      <c r="G10" s="238">
        <f>E10*F10</f>
        <v>0</v>
      </c>
      <c r="H10" s="239">
        <v>0</v>
      </c>
      <c r="I10" s="240">
        <f>E10*H10</f>
        <v>0</v>
      </c>
      <c r="J10" s="239"/>
      <c r="K10" s="240">
        <f>E10*J10</f>
        <v>0</v>
      </c>
      <c r="O10" s="232">
        <v>2</v>
      </c>
      <c r="AA10" s="205">
        <v>12</v>
      </c>
      <c r="AB10" s="205">
        <v>0</v>
      </c>
      <c r="AC10" s="205">
        <v>2</v>
      </c>
      <c r="AZ10" s="205">
        <v>2</v>
      </c>
      <c r="BA10" s="205">
        <f>IF(AZ10=1,G10,0)</f>
        <v>0</v>
      </c>
      <c r="BB10" s="205">
        <f>IF(AZ10=2,G10,0)</f>
        <v>0</v>
      </c>
      <c r="BC10" s="205">
        <f>IF(AZ10=3,G10,0)</f>
        <v>0</v>
      </c>
      <c r="BD10" s="205">
        <f>IF(AZ10=4,G10,0)</f>
        <v>0</v>
      </c>
      <c r="BE10" s="205">
        <f>IF(AZ10=5,G10,0)</f>
        <v>0</v>
      </c>
      <c r="CA10" s="232">
        <v>12</v>
      </c>
      <c r="CB10" s="232">
        <v>0</v>
      </c>
    </row>
    <row r="11" spans="1:80" ht="22.5" x14ac:dyDescent="0.2">
      <c r="A11" s="241"/>
      <c r="B11" s="242"/>
      <c r="C11" s="317" t="s">
        <v>242</v>
      </c>
      <c r="D11" s="318"/>
      <c r="E11" s="318"/>
      <c r="F11" s="318"/>
      <c r="G11" s="319"/>
      <c r="I11" s="243"/>
      <c r="K11" s="243"/>
      <c r="L11" s="244" t="s">
        <v>242</v>
      </c>
      <c r="O11" s="232">
        <v>3</v>
      </c>
    </row>
    <row r="12" spans="1:80" ht="22.5" x14ac:dyDescent="0.2">
      <c r="A12" s="233">
        <v>3</v>
      </c>
      <c r="B12" s="234" t="s">
        <v>243</v>
      </c>
      <c r="C12" s="235" t="s">
        <v>244</v>
      </c>
      <c r="D12" s="236" t="s">
        <v>204</v>
      </c>
      <c r="E12" s="237">
        <v>1</v>
      </c>
      <c r="F12" s="237"/>
      <c r="G12" s="238">
        <f>E12*F12</f>
        <v>0</v>
      </c>
      <c r="H12" s="239">
        <v>0</v>
      </c>
      <c r="I12" s="240">
        <f>E12*H12</f>
        <v>0</v>
      </c>
      <c r="J12" s="239"/>
      <c r="K12" s="240">
        <f>E12*J12</f>
        <v>0</v>
      </c>
      <c r="O12" s="232">
        <v>2</v>
      </c>
      <c r="AA12" s="205">
        <v>12</v>
      </c>
      <c r="AB12" s="205">
        <v>0</v>
      </c>
      <c r="AC12" s="205">
        <v>5</v>
      </c>
      <c r="AZ12" s="205">
        <v>2</v>
      </c>
      <c r="BA12" s="205">
        <f>IF(AZ12=1,G12,0)</f>
        <v>0</v>
      </c>
      <c r="BB12" s="205">
        <f>IF(AZ12=2,G12,0)</f>
        <v>0</v>
      </c>
      <c r="BC12" s="205">
        <f>IF(AZ12=3,G12,0)</f>
        <v>0</v>
      </c>
      <c r="BD12" s="205">
        <f>IF(AZ12=4,G12,0)</f>
        <v>0</v>
      </c>
      <c r="BE12" s="205">
        <f>IF(AZ12=5,G12,0)</f>
        <v>0</v>
      </c>
      <c r="CA12" s="232">
        <v>12</v>
      </c>
      <c r="CB12" s="232">
        <v>0</v>
      </c>
    </row>
    <row r="13" spans="1:80" x14ac:dyDescent="0.2">
      <c r="A13" s="233">
        <v>4</v>
      </c>
      <c r="B13" s="234" t="s">
        <v>245</v>
      </c>
      <c r="C13" s="235" t="s">
        <v>246</v>
      </c>
      <c r="D13" s="236" t="s">
        <v>204</v>
      </c>
      <c r="E13" s="237">
        <v>1</v>
      </c>
      <c r="F13" s="237"/>
      <c r="G13" s="238">
        <f>E13*F13</f>
        <v>0</v>
      </c>
      <c r="H13" s="239">
        <v>0</v>
      </c>
      <c r="I13" s="240">
        <f>E13*H13</f>
        <v>0</v>
      </c>
      <c r="J13" s="239"/>
      <c r="K13" s="240">
        <f>E13*J13</f>
        <v>0</v>
      </c>
      <c r="O13" s="232">
        <v>2</v>
      </c>
      <c r="AA13" s="205">
        <v>12</v>
      </c>
      <c r="AB13" s="205">
        <v>0</v>
      </c>
      <c r="AC13" s="205">
        <v>8</v>
      </c>
      <c r="AZ13" s="205">
        <v>2</v>
      </c>
      <c r="BA13" s="205">
        <f>IF(AZ13=1,G13,0)</f>
        <v>0</v>
      </c>
      <c r="BB13" s="205">
        <f>IF(AZ13=2,G13,0)</f>
        <v>0</v>
      </c>
      <c r="BC13" s="205">
        <f>IF(AZ13=3,G13,0)</f>
        <v>0</v>
      </c>
      <c r="BD13" s="205">
        <f>IF(AZ13=4,G13,0)</f>
        <v>0</v>
      </c>
      <c r="BE13" s="205">
        <f>IF(AZ13=5,G13,0)</f>
        <v>0</v>
      </c>
      <c r="CA13" s="232">
        <v>12</v>
      </c>
      <c r="CB13" s="232">
        <v>0</v>
      </c>
    </row>
    <row r="14" spans="1:80" ht="33.75" x14ac:dyDescent="0.2">
      <c r="A14" s="241"/>
      <c r="B14" s="242"/>
      <c r="C14" s="317" t="s">
        <v>247</v>
      </c>
      <c r="D14" s="318"/>
      <c r="E14" s="318"/>
      <c r="F14" s="318"/>
      <c r="G14" s="319"/>
      <c r="I14" s="243"/>
      <c r="K14" s="243"/>
      <c r="L14" s="244" t="s">
        <v>247</v>
      </c>
      <c r="O14" s="232">
        <v>3</v>
      </c>
    </row>
    <row r="15" spans="1:80" x14ac:dyDescent="0.2">
      <c r="A15" s="241"/>
      <c r="B15" s="242"/>
      <c r="C15" s="317" t="s">
        <v>248</v>
      </c>
      <c r="D15" s="318"/>
      <c r="E15" s="318"/>
      <c r="F15" s="318"/>
      <c r="G15" s="319"/>
      <c r="I15" s="243"/>
      <c r="K15" s="243"/>
      <c r="L15" s="244" t="s">
        <v>248</v>
      </c>
      <c r="O15" s="232">
        <v>3</v>
      </c>
    </row>
    <row r="16" spans="1:80" x14ac:dyDescent="0.2">
      <c r="A16" s="241"/>
      <c r="B16" s="242"/>
      <c r="C16" s="317" t="s">
        <v>249</v>
      </c>
      <c r="D16" s="318"/>
      <c r="E16" s="318"/>
      <c r="F16" s="318"/>
      <c r="G16" s="319"/>
      <c r="I16" s="243"/>
      <c r="K16" s="243"/>
      <c r="L16" s="244" t="s">
        <v>249</v>
      </c>
      <c r="O16" s="232">
        <v>3</v>
      </c>
    </row>
    <row r="17" spans="1:80" x14ac:dyDescent="0.2">
      <c r="A17" s="241"/>
      <c r="B17" s="242"/>
      <c r="C17" s="317" t="s">
        <v>250</v>
      </c>
      <c r="D17" s="318"/>
      <c r="E17" s="318"/>
      <c r="F17" s="318"/>
      <c r="G17" s="319"/>
      <c r="I17" s="243"/>
      <c r="K17" s="243"/>
      <c r="L17" s="244" t="s">
        <v>250</v>
      </c>
      <c r="O17" s="232">
        <v>3</v>
      </c>
    </row>
    <row r="18" spans="1:80" x14ac:dyDescent="0.2">
      <c r="A18" s="241"/>
      <c r="B18" s="242"/>
      <c r="C18" s="317" t="s">
        <v>251</v>
      </c>
      <c r="D18" s="318"/>
      <c r="E18" s="318"/>
      <c r="F18" s="318"/>
      <c r="G18" s="319"/>
      <c r="I18" s="243"/>
      <c r="K18" s="243"/>
      <c r="L18" s="244" t="s">
        <v>251</v>
      </c>
      <c r="O18" s="232">
        <v>3</v>
      </c>
    </row>
    <row r="19" spans="1:80" x14ac:dyDescent="0.2">
      <c r="A19" s="241"/>
      <c r="B19" s="242"/>
      <c r="C19" s="317" t="s">
        <v>252</v>
      </c>
      <c r="D19" s="318"/>
      <c r="E19" s="318"/>
      <c r="F19" s="318"/>
      <c r="G19" s="319"/>
      <c r="I19" s="243"/>
      <c r="K19" s="243"/>
      <c r="L19" s="244" t="s">
        <v>252</v>
      </c>
      <c r="O19" s="232">
        <v>3</v>
      </c>
    </row>
    <row r="20" spans="1:80" x14ac:dyDescent="0.2">
      <c r="A20" s="241"/>
      <c r="B20" s="242"/>
      <c r="C20" s="317" t="s">
        <v>253</v>
      </c>
      <c r="D20" s="318"/>
      <c r="E20" s="318"/>
      <c r="F20" s="318"/>
      <c r="G20" s="319"/>
      <c r="I20" s="243"/>
      <c r="K20" s="243"/>
      <c r="L20" s="244" t="s">
        <v>253</v>
      </c>
      <c r="O20" s="232">
        <v>3</v>
      </c>
    </row>
    <row r="21" spans="1:80" x14ac:dyDescent="0.2">
      <c r="A21" s="241"/>
      <c r="B21" s="242"/>
      <c r="C21" s="317" t="s">
        <v>254</v>
      </c>
      <c r="D21" s="318"/>
      <c r="E21" s="318"/>
      <c r="F21" s="318"/>
      <c r="G21" s="319"/>
      <c r="I21" s="243"/>
      <c r="K21" s="243"/>
      <c r="L21" s="244" t="s">
        <v>254</v>
      </c>
      <c r="O21" s="232">
        <v>3</v>
      </c>
    </row>
    <row r="22" spans="1:80" x14ac:dyDescent="0.2">
      <c r="A22" s="241"/>
      <c r="B22" s="242"/>
      <c r="C22" s="317" t="s">
        <v>255</v>
      </c>
      <c r="D22" s="318"/>
      <c r="E22" s="318"/>
      <c r="F22" s="318"/>
      <c r="G22" s="319"/>
      <c r="I22" s="243"/>
      <c r="K22" s="243"/>
      <c r="L22" s="244" t="s">
        <v>255</v>
      </c>
      <c r="O22" s="232">
        <v>3</v>
      </c>
    </row>
    <row r="23" spans="1:80" x14ac:dyDescent="0.2">
      <c r="A23" s="241"/>
      <c r="B23" s="242"/>
      <c r="C23" s="317" t="s">
        <v>256</v>
      </c>
      <c r="D23" s="318"/>
      <c r="E23" s="318"/>
      <c r="F23" s="318"/>
      <c r="G23" s="319"/>
      <c r="I23" s="243"/>
      <c r="K23" s="243"/>
      <c r="L23" s="244" t="s">
        <v>256</v>
      </c>
      <c r="O23" s="232">
        <v>3</v>
      </c>
    </row>
    <row r="24" spans="1:80" x14ac:dyDescent="0.2">
      <c r="A24" s="233">
        <v>5</v>
      </c>
      <c r="B24" s="234" t="s">
        <v>257</v>
      </c>
      <c r="C24" s="235" t="s">
        <v>258</v>
      </c>
      <c r="D24" s="236" t="s">
        <v>204</v>
      </c>
      <c r="E24" s="237">
        <v>1</v>
      </c>
      <c r="F24" s="237"/>
      <c r="G24" s="238">
        <f>E24*F24</f>
        <v>0</v>
      </c>
      <c r="H24" s="239">
        <v>0</v>
      </c>
      <c r="I24" s="240">
        <f>E24*H24</f>
        <v>0</v>
      </c>
      <c r="J24" s="239"/>
      <c r="K24" s="240">
        <f>E24*J24</f>
        <v>0</v>
      </c>
      <c r="O24" s="232">
        <v>2</v>
      </c>
      <c r="AA24" s="205">
        <v>12</v>
      </c>
      <c r="AB24" s="205">
        <v>0</v>
      </c>
      <c r="AC24" s="205">
        <v>11</v>
      </c>
      <c r="AZ24" s="205">
        <v>2</v>
      </c>
      <c r="BA24" s="205">
        <f>IF(AZ24=1,G24,0)</f>
        <v>0</v>
      </c>
      <c r="BB24" s="205">
        <f>IF(AZ24=2,G24,0)</f>
        <v>0</v>
      </c>
      <c r="BC24" s="205">
        <f>IF(AZ24=3,G24,0)</f>
        <v>0</v>
      </c>
      <c r="BD24" s="205">
        <f>IF(AZ24=4,G24,0)</f>
        <v>0</v>
      </c>
      <c r="BE24" s="205">
        <f>IF(AZ24=5,G24,0)</f>
        <v>0</v>
      </c>
      <c r="CA24" s="232">
        <v>12</v>
      </c>
      <c r="CB24" s="232">
        <v>0</v>
      </c>
    </row>
    <row r="25" spans="1:80" x14ac:dyDescent="0.2">
      <c r="A25" s="233">
        <v>6</v>
      </c>
      <c r="B25" s="234" t="s">
        <v>259</v>
      </c>
      <c r="C25" s="235" t="s">
        <v>260</v>
      </c>
      <c r="D25" s="236" t="s">
        <v>204</v>
      </c>
      <c r="E25" s="237">
        <v>1</v>
      </c>
      <c r="F25" s="237"/>
      <c r="G25" s="238">
        <f>E25*F25</f>
        <v>0</v>
      </c>
      <c r="H25" s="239">
        <v>0</v>
      </c>
      <c r="I25" s="240">
        <f>E25*H25</f>
        <v>0</v>
      </c>
      <c r="J25" s="239"/>
      <c r="K25" s="240">
        <f>E25*J25</f>
        <v>0</v>
      </c>
      <c r="O25" s="232">
        <v>2</v>
      </c>
      <c r="AA25" s="205">
        <v>12</v>
      </c>
      <c r="AB25" s="205">
        <v>0</v>
      </c>
      <c r="AC25" s="205">
        <v>16</v>
      </c>
      <c r="AZ25" s="205">
        <v>2</v>
      </c>
      <c r="BA25" s="205">
        <f>IF(AZ25=1,G25,0)</f>
        <v>0</v>
      </c>
      <c r="BB25" s="205">
        <f>IF(AZ25=2,G25,0)</f>
        <v>0</v>
      </c>
      <c r="BC25" s="205">
        <f>IF(AZ25=3,G25,0)</f>
        <v>0</v>
      </c>
      <c r="BD25" s="205">
        <f>IF(AZ25=4,G25,0)</f>
        <v>0</v>
      </c>
      <c r="BE25" s="205">
        <f>IF(AZ25=5,G25,0)</f>
        <v>0</v>
      </c>
      <c r="CA25" s="232">
        <v>12</v>
      </c>
      <c r="CB25" s="232">
        <v>0</v>
      </c>
    </row>
    <row r="26" spans="1:80" ht="22.5" x14ac:dyDescent="0.2">
      <c r="A26" s="241"/>
      <c r="B26" s="242"/>
      <c r="C26" s="317" t="s">
        <v>261</v>
      </c>
      <c r="D26" s="318"/>
      <c r="E26" s="318"/>
      <c r="F26" s="318"/>
      <c r="G26" s="319"/>
      <c r="I26" s="243"/>
      <c r="K26" s="243"/>
      <c r="L26" s="244" t="s">
        <v>261</v>
      </c>
      <c r="O26" s="232">
        <v>3</v>
      </c>
    </row>
    <row r="27" spans="1:80" x14ac:dyDescent="0.2">
      <c r="A27" s="251"/>
      <c r="B27" s="252" t="s">
        <v>91</v>
      </c>
      <c r="C27" s="253" t="s">
        <v>236</v>
      </c>
      <c r="D27" s="254"/>
      <c r="E27" s="255"/>
      <c r="F27" s="256"/>
      <c r="G27" s="257">
        <f>SUM(G7:G26)</f>
        <v>0</v>
      </c>
      <c r="H27" s="258"/>
      <c r="I27" s="259">
        <f>SUM(I7:I26)</f>
        <v>0</v>
      </c>
      <c r="J27" s="258"/>
      <c r="K27" s="259">
        <f>SUM(K7:K26)</f>
        <v>0</v>
      </c>
      <c r="O27" s="232">
        <v>4</v>
      </c>
      <c r="BA27" s="260">
        <f>SUM(BA7:BA26)</f>
        <v>0</v>
      </c>
      <c r="BB27" s="260">
        <f>SUM(BB7:BB26)</f>
        <v>0</v>
      </c>
      <c r="BC27" s="260">
        <f>SUM(BC7:BC26)</f>
        <v>0</v>
      </c>
      <c r="BD27" s="260">
        <f>SUM(BD7:BD26)</f>
        <v>0</v>
      </c>
      <c r="BE27" s="260">
        <f>SUM(BE7:BE26)</f>
        <v>0</v>
      </c>
    </row>
    <row r="28" spans="1:80" x14ac:dyDescent="0.2">
      <c r="E28" s="205"/>
    </row>
    <row r="29" spans="1:80" x14ac:dyDescent="0.2">
      <c r="E29" s="205"/>
    </row>
    <row r="30" spans="1:80" x14ac:dyDescent="0.2">
      <c r="E30" s="205"/>
    </row>
    <row r="31" spans="1:80" x14ac:dyDescent="0.2">
      <c r="E31" s="205"/>
    </row>
    <row r="32" spans="1:80" x14ac:dyDescent="0.2">
      <c r="E32" s="205"/>
    </row>
    <row r="33" spans="5:5" x14ac:dyDescent="0.2">
      <c r="E33" s="205"/>
    </row>
    <row r="34" spans="5:5" x14ac:dyDescent="0.2">
      <c r="E34" s="205"/>
    </row>
    <row r="35" spans="5:5" x14ac:dyDescent="0.2">
      <c r="E35" s="205"/>
    </row>
    <row r="36" spans="5:5" x14ac:dyDescent="0.2">
      <c r="E36" s="205"/>
    </row>
    <row r="37" spans="5:5" x14ac:dyDescent="0.2">
      <c r="E37" s="205"/>
    </row>
    <row r="38" spans="5:5" x14ac:dyDescent="0.2">
      <c r="E38" s="205"/>
    </row>
    <row r="39" spans="5:5" x14ac:dyDescent="0.2">
      <c r="E39" s="205"/>
    </row>
    <row r="40" spans="5:5" x14ac:dyDescent="0.2">
      <c r="E40" s="205"/>
    </row>
    <row r="41" spans="5:5" x14ac:dyDescent="0.2">
      <c r="E41" s="205"/>
    </row>
    <row r="42" spans="5:5" x14ac:dyDescent="0.2">
      <c r="E42" s="205"/>
    </row>
    <row r="43" spans="5:5" x14ac:dyDescent="0.2">
      <c r="E43" s="205"/>
    </row>
    <row r="44" spans="5:5" x14ac:dyDescent="0.2">
      <c r="E44" s="205"/>
    </row>
    <row r="45" spans="5:5" x14ac:dyDescent="0.2">
      <c r="E45" s="205"/>
    </row>
    <row r="46" spans="5:5" x14ac:dyDescent="0.2">
      <c r="E46" s="205"/>
    </row>
    <row r="47" spans="5:5" x14ac:dyDescent="0.2">
      <c r="E47" s="205"/>
    </row>
    <row r="48" spans="5:5" x14ac:dyDescent="0.2">
      <c r="E48" s="205"/>
    </row>
    <row r="49" spans="1:7" x14ac:dyDescent="0.2">
      <c r="E49" s="205"/>
    </row>
    <row r="50" spans="1:7" x14ac:dyDescent="0.2">
      <c r="E50" s="205"/>
    </row>
    <row r="51" spans="1:7" x14ac:dyDescent="0.2">
      <c r="A51" s="250"/>
      <c r="B51" s="250"/>
      <c r="C51" s="250"/>
      <c r="D51" s="250"/>
      <c r="E51" s="250"/>
      <c r="F51" s="250"/>
      <c r="G51" s="250"/>
    </row>
    <row r="52" spans="1:7" x14ac:dyDescent="0.2">
      <c r="A52" s="250"/>
      <c r="B52" s="250"/>
      <c r="C52" s="250"/>
      <c r="D52" s="250"/>
      <c r="E52" s="250"/>
      <c r="F52" s="250"/>
      <c r="G52" s="250"/>
    </row>
    <row r="53" spans="1:7" x14ac:dyDescent="0.2">
      <c r="A53" s="250"/>
      <c r="B53" s="250"/>
      <c r="C53" s="250"/>
      <c r="D53" s="250"/>
      <c r="E53" s="250"/>
      <c r="F53" s="250"/>
      <c r="G53" s="250"/>
    </row>
    <row r="54" spans="1:7" x14ac:dyDescent="0.2">
      <c r="A54" s="250"/>
      <c r="B54" s="250"/>
      <c r="C54" s="250"/>
      <c r="D54" s="250"/>
      <c r="E54" s="250"/>
      <c r="F54" s="250"/>
      <c r="G54" s="250"/>
    </row>
    <row r="55" spans="1:7" x14ac:dyDescent="0.2">
      <c r="E55" s="205"/>
    </row>
    <row r="56" spans="1:7" x14ac:dyDescent="0.2">
      <c r="E56" s="205"/>
    </row>
    <row r="57" spans="1:7" x14ac:dyDescent="0.2">
      <c r="E57" s="205"/>
    </row>
    <row r="58" spans="1:7" x14ac:dyDescent="0.2">
      <c r="E58" s="205"/>
    </row>
    <row r="59" spans="1:7" x14ac:dyDescent="0.2">
      <c r="E59" s="205"/>
    </row>
    <row r="60" spans="1:7" x14ac:dyDescent="0.2">
      <c r="E60" s="205"/>
    </row>
    <row r="61" spans="1:7" x14ac:dyDescent="0.2">
      <c r="E61" s="205"/>
    </row>
    <row r="62" spans="1:7" x14ac:dyDescent="0.2">
      <c r="E62" s="205"/>
    </row>
    <row r="63" spans="1:7" x14ac:dyDescent="0.2">
      <c r="E63" s="205"/>
    </row>
    <row r="64" spans="1:7" x14ac:dyDescent="0.2">
      <c r="E64" s="205"/>
    </row>
    <row r="65" spans="5:5" x14ac:dyDescent="0.2">
      <c r="E65" s="205"/>
    </row>
    <row r="66" spans="5:5" x14ac:dyDescent="0.2">
      <c r="E66" s="205"/>
    </row>
    <row r="67" spans="5:5" x14ac:dyDescent="0.2">
      <c r="E67" s="205"/>
    </row>
    <row r="68" spans="5:5" x14ac:dyDescent="0.2">
      <c r="E68" s="205"/>
    </row>
    <row r="69" spans="5:5" x14ac:dyDescent="0.2">
      <c r="E69" s="205"/>
    </row>
    <row r="70" spans="5:5" x14ac:dyDescent="0.2">
      <c r="E70" s="205"/>
    </row>
    <row r="71" spans="5:5" x14ac:dyDescent="0.2">
      <c r="E71" s="205"/>
    </row>
    <row r="72" spans="5:5" x14ac:dyDescent="0.2">
      <c r="E72" s="205"/>
    </row>
    <row r="73" spans="5:5" x14ac:dyDescent="0.2">
      <c r="E73" s="205"/>
    </row>
    <row r="74" spans="5:5" x14ac:dyDescent="0.2">
      <c r="E74" s="205"/>
    </row>
    <row r="75" spans="5:5" x14ac:dyDescent="0.2">
      <c r="E75" s="205"/>
    </row>
    <row r="76" spans="5:5" x14ac:dyDescent="0.2">
      <c r="E76" s="205"/>
    </row>
    <row r="77" spans="5:5" x14ac:dyDescent="0.2">
      <c r="E77" s="205"/>
    </row>
    <row r="78" spans="5:5" x14ac:dyDescent="0.2">
      <c r="E78" s="205"/>
    </row>
    <row r="79" spans="5:5" x14ac:dyDescent="0.2">
      <c r="E79" s="205"/>
    </row>
    <row r="80" spans="5:5" x14ac:dyDescent="0.2">
      <c r="E80" s="205"/>
    </row>
    <row r="81" spans="1:7" x14ac:dyDescent="0.2">
      <c r="E81" s="205"/>
    </row>
    <row r="82" spans="1:7" x14ac:dyDescent="0.2">
      <c r="E82" s="205"/>
    </row>
    <row r="83" spans="1:7" x14ac:dyDescent="0.2">
      <c r="E83" s="205"/>
    </row>
    <row r="84" spans="1:7" x14ac:dyDescent="0.2">
      <c r="E84" s="205"/>
    </row>
    <row r="85" spans="1:7" x14ac:dyDescent="0.2">
      <c r="E85" s="205"/>
    </row>
    <row r="86" spans="1:7" x14ac:dyDescent="0.2">
      <c r="A86" s="261"/>
      <c r="B86" s="261"/>
    </row>
    <row r="87" spans="1:7" x14ac:dyDescent="0.2">
      <c r="A87" s="250"/>
      <c r="B87" s="250"/>
      <c r="C87" s="262"/>
      <c r="D87" s="262"/>
      <c r="E87" s="263"/>
      <c r="F87" s="262"/>
      <c r="G87" s="264"/>
    </row>
    <row r="88" spans="1:7" x14ac:dyDescent="0.2">
      <c r="A88" s="265"/>
      <c r="B88" s="265"/>
      <c r="C88" s="250"/>
      <c r="D88" s="250"/>
      <c r="E88" s="266"/>
      <c r="F88" s="250"/>
      <c r="G88" s="250"/>
    </row>
    <row r="89" spans="1:7" x14ac:dyDescent="0.2">
      <c r="A89" s="250"/>
      <c r="B89" s="250"/>
      <c r="C89" s="250"/>
      <c r="D89" s="250"/>
      <c r="E89" s="266"/>
      <c r="F89" s="250"/>
      <c r="G89" s="250"/>
    </row>
    <row r="90" spans="1:7" x14ac:dyDescent="0.2">
      <c r="A90" s="250"/>
      <c r="B90" s="250"/>
      <c r="C90" s="250"/>
      <c r="D90" s="250"/>
      <c r="E90" s="266"/>
      <c r="F90" s="250"/>
      <c r="G90" s="250"/>
    </row>
    <row r="91" spans="1:7" x14ac:dyDescent="0.2">
      <c r="A91" s="250"/>
      <c r="B91" s="250"/>
      <c r="C91" s="250"/>
      <c r="D91" s="250"/>
      <c r="E91" s="266"/>
      <c r="F91" s="250"/>
      <c r="G91" s="250"/>
    </row>
    <row r="92" spans="1:7" x14ac:dyDescent="0.2">
      <c r="A92" s="250"/>
      <c r="B92" s="250"/>
      <c r="C92" s="250"/>
      <c r="D92" s="250"/>
      <c r="E92" s="266"/>
      <c r="F92" s="250"/>
      <c r="G92" s="250"/>
    </row>
    <row r="93" spans="1:7" x14ac:dyDescent="0.2">
      <c r="A93" s="250"/>
      <c r="B93" s="250"/>
      <c r="C93" s="250"/>
      <c r="D93" s="250"/>
      <c r="E93" s="266"/>
      <c r="F93" s="250"/>
      <c r="G93" s="250"/>
    </row>
    <row r="94" spans="1:7" x14ac:dyDescent="0.2">
      <c r="A94" s="250"/>
      <c r="B94" s="250"/>
      <c r="C94" s="250"/>
      <c r="D94" s="250"/>
      <c r="E94" s="266"/>
      <c r="F94" s="250"/>
      <c r="G94" s="250"/>
    </row>
    <row r="95" spans="1:7" x14ac:dyDescent="0.2">
      <c r="A95" s="250"/>
      <c r="B95" s="250"/>
      <c r="C95" s="250"/>
      <c r="D95" s="250"/>
      <c r="E95" s="266"/>
      <c r="F95" s="250"/>
      <c r="G95" s="250"/>
    </row>
    <row r="96" spans="1:7" x14ac:dyDescent="0.2">
      <c r="A96" s="250"/>
      <c r="B96" s="250"/>
      <c r="C96" s="250"/>
      <c r="D96" s="250"/>
      <c r="E96" s="266"/>
      <c r="F96" s="250"/>
      <c r="G96" s="250"/>
    </row>
    <row r="97" spans="1:7" x14ac:dyDescent="0.2">
      <c r="A97" s="250"/>
      <c r="B97" s="250"/>
      <c r="C97" s="250"/>
      <c r="D97" s="250"/>
      <c r="E97" s="266"/>
      <c r="F97" s="250"/>
      <c r="G97" s="250"/>
    </row>
    <row r="98" spans="1:7" x14ac:dyDescent="0.2">
      <c r="A98" s="250"/>
      <c r="B98" s="250"/>
      <c r="C98" s="250"/>
      <c r="D98" s="250"/>
      <c r="E98" s="266"/>
      <c r="F98" s="250"/>
      <c r="G98" s="250"/>
    </row>
    <row r="99" spans="1:7" x14ac:dyDescent="0.2">
      <c r="A99" s="250"/>
      <c r="B99" s="250"/>
      <c r="C99" s="250"/>
      <c r="D99" s="250"/>
      <c r="E99" s="266"/>
      <c r="F99" s="250"/>
      <c r="G99" s="250"/>
    </row>
    <row r="100" spans="1:7" x14ac:dyDescent="0.2">
      <c r="A100" s="250"/>
      <c r="B100" s="250"/>
      <c r="C100" s="250"/>
      <c r="D100" s="250"/>
      <c r="E100" s="266"/>
      <c r="F100" s="250"/>
      <c r="G100" s="250"/>
    </row>
  </sheetData>
  <mergeCells count="17">
    <mergeCell ref="C11:G11"/>
    <mergeCell ref="C14:G14"/>
    <mergeCell ref="C15:G15"/>
    <mergeCell ref="A1:G1"/>
    <mergeCell ref="A3:B3"/>
    <mergeCell ref="A4:B4"/>
    <mergeCell ref="E4:G4"/>
    <mergeCell ref="C9:G9"/>
    <mergeCell ref="C22:G22"/>
    <mergeCell ref="C23:G23"/>
    <mergeCell ref="C26:G26"/>
    <mergeCell ref="C16:G16"/>
    <mergeCell ref="C17:G17"/>
    <mergeCell ref="C18:G18"/>
    <mergeCell ref="C19:G19"/>
    <mergeCell ref="C20:G20"/>
    <mergeCell ref="C21:G2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32</vt:i4>
      </vt:variant>
    </vt:vector>
  </HeadingPairs>
  <TitlesOfParts>
    <vt:vector size="39" baseType="lpstr">
      <vt:lpstr>Stavba</vt:lpstr>
      <vt:lpstr>IO 01 IO 01 KL</vt:lpstr>
      <vt:lpstr>IO 01 IO 01 Rek</vt:lpstr>
      <vt:lpstr>IO 01 IO 01 Pol</vt:lpstr>
      <vt:lpstr>VNON VNON KL</vt:lpstr>
      <vt:lpstr>VNON VNON Rek</vt:lpstr>
      <vt:lpstr>VNON VNON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'IO 01 IO 01 Pol'!Názvy_tisku</vt:lpstr>
      <vt:lpstr>'IO 01 IO 01 Rek'!Názvy_tisku</vt:lpstr>
      <vt:lpstr>'VNON VNON Pol'!Názvy_tisku</vt:lpstr>
      <vt:lpstr>'VNON VNON Rek'!Názvy_tisku</vt:lpstr>
      <vt:lpstr>Stavba!Objednatel</vt:lpstr>
      <vt:lpstr>Stavba!Objekt</vt:lpstr>
      <vt:lpstr>'IO 01 IO 01 KL'!Oblast_tisku</vt:lpstr>
      <vt:lpstr>'IO 01 IO 01 Pol'!Oblast_tisku</vt:lpstr>
      <vt:lpstr>'IO 01 IO 01 Rek'!Oblast_tisku</vt:lpstr>
      <vt:lpstr>Stavba!Oblast_tisku</vt:lpstr>
      <vt:lpstr>'VNON VNON KL'!Oblast_tisku</vt:lpstr>
      <vt:lpstr>'VNON VNON Pol'!Oblast_tisku</vt:lpstr>
      <vt:lpstr>'VNON VNON Rek'!Oblast_tisku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Majíček</dc:creator>
  <cp:lastModifiedBy>Jaroslav Majíček</cp:lastModifiedBy>
  <cp:lastPrinted>2017-08-31T09:50:31Z</cp:lastPrinted>
  <dcterms:created xsi:type="dcterms:W3CDTF">2017-08-31T09:47:07Z</dcterms:created>
  <dcterms:modified xsi:type="dcterms:W3CDTF">2017-08-31T10:17:26Z</dcterms:modified>
</cp:coreProperties>
</file>