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sistentka\ředitel\VÝBĚR. ŘÍZENÍ\VŘ (dle roku)\2018\Fasáda TSNS\k odeslání\"/>
    </mc:Choice>
  </mc:AlternateContent>
  <bookViews>
    <workbookView xWindow="0" yWindow="0" windowWidth="14370" windowHeight="6930" activeTab="2"/>
  </bookViews>
  <sheets>
    <sheet name="Pokyny pro vyplnění" sheetId="11" r:id="rId1"/>
    <sheet name="VzorPolozky" sheetId="10" state="hidden" r:id="rId2"/>
    <sheet name="Položkový rozpočet-fasáda TSNS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'Položkový rozpočet-fasáda TSNS'!$1:$7</definedName>
    <definedName name="oadresa">#REF!</definedName>
    <definedName name="_xlnm.Print_Area" localSheetId="2">'Položkový rozpočet-fasáda TSNS'!$A$1:$G$71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G13" i="12"/>
  <c r="M13" i="12" s="1"/>
  <c r="I13" i="12"/>
  <c r="K13" i="12"/>
  <c r="G17" i="12"/>
  <c r="I17" i="12"/>
  <c r="K17" i="12"/>
  <c r="G21" i="12"/>
  <c r="M21" i="12" s="1"/>
  <c r="I21" i="12"/>
  <c r="K21" i="12"/>
  <c r="G25" i="12"/>
  <c r="M25" i="12" s="1"/>
  <c r="I25" i="12"/>
  <c r="K25" i="12"/>
  <c r="G30" i="12"/>
  <c r="M30" i="12" s="1"/>
  <c r="I30" i="12"/>
  <c r="K30" i="12"/>
  <c r="G34" i="12"/>
  <c r="M34" i="12" s="1"/>
  <c r="I34" i="12"/>
  <c r="K34" i="12"/>
  <c r="G38" i="12"/>
  <c r="M38" i="12" s="1"/>
  <c r="I38" i="12"/>
  <c r="K38" i="12"/>
  <c r="G41" i="12"/>
  <c r="M41" i="12" s="1"/>
  <c r="I41" i="12"/>
  <c r="K41" i="12"/>
  <c r="G46" i="12"/>
  <c r="M46" i="12" s="1"/>
  <c r="M45" i="12" s="1"/>
  <c r="I46" i="12"/>
  <c r="I45" i="12" s="1"/>
  <c r="K46" i="12"/>
  <c r="K45" i="12" s="1"/>
  <c r="G48" i="12"/>
  <c r="M48" i="12" s="1"/>
  <c r="I48" i="12"/>
  <c r="K48" i="12"/>
  <c r="G50" i="12"/>
  <c r="I50" i="12"/>
  <c r="K50" i="12"/>
  <c r="G54" i="12"/>
  <c r="M54" i="12" s="1"/>
  <c r="I54" i="12"/>
  <c r="K54" i="12"/>
  <c r="G55" i="12"/>
  <c r="M55" i="12" s="1"/>
  <c r="I55" i="12"/>
  <c r="K55" i="12"/>
  <c r="G56" i="12"/>
  <c r="M56" i="12" s="1"/>
  <c r="I56" i="12"/>
  <c r="K56" i="12"/>
  <c r="G57" i="12"/>
  <c r="M57" i="12" s="1"/>
  <c r="I57" i="12"/>
  <c r="K57" i="12"/>
  <c r="G58" i="12"/>
  <c r="M58" i="12" s="1"/>
  <c r="I58" i="12"/>
  <c r="K58" i="12"/>
  <c r="G60" i="12"/>
  <c r="I60" i="12"/>
  <c r="K60" i="12"/>
  <c r="AE62" i="12"/>
  <c r="K47" i="12" l="1"/>
  <c r="K29" i="12"/>
  <c r="I59" i="12"/>
  <c r="K53" i="12"/>
  <c r="G47" i="12"/>
  <c r="G59" i="12"/>
  <c r="K40" i="12"/>
  <c r="I8" i="12"/>
  <c r="K8" i="12"/>
  <c r="M40" i="12"/>
  <c r="M29" i="12"/>
  <c r="G45" i="12"/>
  <c r="G40" i="12"/>
  <c r="G29" i="12"/>
  <c r="K59" i="12"/>
  <c r="I53" i="12"/>
  <c r="I47" i="12"/>
  <c r="I40" i="12"/>
  <c r="I29" i="12"/>
  <c r="G8" i="12"/>
  <c r="M53" i="12"/>
  <c r="AF62" i="12"/>
  <c r="M60" i="12"/>
  <c r="M59" i="12" s="1"/>
  <c r="G53" i="12"/>
  <c r="M50" i="12"/>
  <c r="M47" i="12" s="1"/>
  <c r="M17" i="12"/>
  <c r="M8" i="12" s="1"/>
  <c r="G62" i="12" l="1"/>
</calcChain>
</file>

<file path=xl/comments1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<sst xmlns="http://schemas.openxmlformats.org/spreadsheetml/2006/main" count="191" uniqueCount="99">
  <si>
    <t xml:space="preserve">Položkový rozpočet </t>
  </si>
  <si>
    <t>S:</t>
  </si>
  <si>
    <t>O:</t>
  </si>
  <si>
    <t>R:</t>
  </si>
  <si>
    <t>Vedlejší náklady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</si>
  <si>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</si>
  <si>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</si>
  <si>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</si>
  <si>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</si>
  <si>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</si>
  <si>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</si>
  <si>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</si>
  <si>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</si>
  <si>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</si>
  <si>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</si>
  <si>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</si>
  <si>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</si>
  <si>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</si>
  <si>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783</t>
  </si>
  <si>
    <t>Nátěry</t>
  </si>
  <si>
    <t>D96</t>
  </si>
  <si>
    <t>Přesuny suti a vybouraných hmot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</si>
  <si>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</si>
  <si>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</si>
  <si>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</si>
  <si>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</si>
  <si>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</si>
  <si>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</si>
  <si>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</si>
  <si>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</si>
  <si>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</si>
  <si>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</si>
  <si>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</si>
  <si>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</si>
  <si>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</si>
  <si>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</si>
  <si>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</si>
  <si>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Díl:</t>
  </si>
  <si>
    <t>DIL</t>
  </si>
  <si>
    <t>m2</t>
  </si>
  <si>
    <t>POL1_</t>
  </si>
  <si>
    <t>(31,4+31,4+14,13)*7,6</t>
  </si>
  <si>
    <t>VV</t>
  </si>
  <si>
    <t>(4,2+1,5)*3,4</t>
  </si>
  <si>
    <t>8*3*2</t>
  </si>
  <si>
    <t>602023193</t>
  </si>
  <si>
    <t xml:space="preserve">Penetrace stěn </t>
  </si>
  <si>
    <t>622422331</t>
  </si>
  <si>
    <t>Oprava vnějších omítek vápen. drásan. II. do 30 %</t>
  </si>
  <si>
    <t>622471115</t>
  </si>
  <si>
    <t>Úprava stěn aktivovaným štukem</t>
  </si>
  <si>
    <t>622471317</t>
  </si>
  <si>
    <t>Nátěr nebo nástřik stěn vnějších, složitost 1 - 2, hmota silikonová , barva</t>
  </si>
  <si>
    <t>622481211</t>
  </si>
  <si>
    <t>Montáž výztužné sítě(perlinky)do stěrky-vněj.stěny, včetně výztužné sítě a stěrkového tmelu Baumit</t>
  </si>
  <si>
    <t>941941031</t>
  </si>
  <si>
    <t>Montáž lešení leh.řad.s podlahami,š.do 1 m, H 10 m</t>
  </si>
  <si>
    <t>(31,4+31,4+14,13+4)*7,6</t>
  </si>
  <si>
    <t>941941191</t>
  </si>
  <si>
    <t>Příplatek za každý měsíc použití lešení k pol.1031</t>
  </si>
  <si>
    <t>(31,4+31,4+14,13+4)*7,6*3</t>
  </si>
  <si>
    <t>(4,2+1,5)*3,4*3</t>
  </si>
  <si>
    <t>8*3*2*3</t>
  </si>
  <si>
    <t>941941831</t>
  </si>
  <si>
    <t>Demontáž lešení leh.řad.s podlahami,š.1 m, H 10 m</t>
  </si>
  <si>
    <t>Položka pořadí 8 : 682,44800</t>
  </si>
  <si>
    <t>978015241</t>
  </si>
  <si>
    <t>Otlučení omítek vnějších MVC v složit.1-4 do 30 %</t>
  </si>
  <si>
    <t>999281211</t>
  </si>
  <si>
    <t>Přesun hmot, opravy vněj. plášťů výšky do 25 m</t>
  </si>
  <si>
    <t>t</t>
  </si>
  <si>
    <t>POL7_</t>
  </si>
  <si>
    <t>783601816</t>
  </si>
  <si>
    <t>Odstranění nátěrů, stropy truhlářské, oškrábáním, římsa</t>
  </si>
  <si>
    <t>(31,4+31,4+14,13)*0,5</t>
  </si>
  <si>
    <t>783626300</t>
  </si>
  <si>
    <t>Nátěr lazurovací truhlářských výrobků 3x lakování</t>
  </si>
  <si>
    <t>1</t>
  </si>
  <si>
    <t>979011111</t>
  </si>
  <si>
    <t>Svislá doprava suti a vybour. hmot za 2.NP a 1.PP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</si>
  <si>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</si>
  <si>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</si>
  <si>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</si>
  <si>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</si>
  <si>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</si>
  <si>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</si>
  <si>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</si>
  <si>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</si>
  <si>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005121 R</t>
  </si>
  <si>
    <t>Zařízení staveniště</t>
  </si>
  <si>
    <t>Soubor</t>
  </si>
  <si>
    <t>POL99_8</t>
  </si>
  <si>
    <t>SUM</t>
  </si>
  <si>
    <t>Poznámky uchazeče k zadání</t>
  </si>
  <si>
    <t>POPUZIV</t>
  </si>
  <si>
    <t>END</t>
  </si>
  <si>
    <t>Oprava fasády TSNS, č. p. 13</t>
  </si>
  <si>
    <t xml:space="preserve">MEZINÁRODNÍ TESTOVÁNÍ DRŮBEŽE, státní podnik 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</si>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</sst>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6" fillId="0" borderId="0" xfId="0" applyFont="1"/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5" borderId="4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49" fontId="0" fillId="5" borderId="6" xfId="0" applyNumberFormat="1" applyFill="1" applyBorder="1"/>
    <xf numFmtId="0" fontId="0" fillId="5" borderId="6" xfId="0" applyFill="1" applyBorder="1" applyAlignment="1">
      <alignment wrapText="1"/>
    </xf>
    <xf numFmtId="0" fontId="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3" borderId="4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49" fontId="8" fillId="0" borderId="0" xfId="0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 shrinkToFit="1"/>
    </xf>
    <xf numFmtId="164" fontId="9" fillId="0" borderId="0" xfId="0" applyNumberFormat="1" applyFont="1" applyBorder="1" applyAlignment="1">
      <alignment horizontal="center" vertical="top" wrapText="1" shrinkToFit="1"/>
    </xf>
    <xf numFmtId="164" fontId="9" fillId="0" borderId="0" xfId="0" applyNumberFormat="1" applyFont="1" applyBorder="1" applyAlignment="1">
      <alignment vertical="top" wrapText="1" shrinkToFit="1"/>
    </xf>
    <xf numFmtId="0" fontId="4" fillId="3" borderId="11" xfId="0" applyFont="1" applyFill="1" applyBorder="1" applyAlignment="1">
      <alignment vertical="top"/>
    </xf>
    <xf numFmtId="49" fontId="4" fillId="3" borderId="5" xfId="0" applyNumberFormat="1" applyFont="1" applyFill="1" applyBorder="1" applyAlignment="1">
      <alignment vertical="top"/>
    </xf>
    <xf numFmtId="0" fontId="4" fillId="3" borderId="5" xfId="0" applyFont="1" applyFill="1" applyBorder="1" applyAlignment="1">
      <alignment horizontal="center" vertical="top" shrinkToFit="1"/>
    </xf>
    <xf numFmtId="164" fontId="4" fillId="3" borderId="5" xfId="0" applyNumberFormat="1" applyFont="1" applyFill="1" applyBorder="1" applyAlignment="1">
      <alignment vertical="top" shrinkToFit="1"/>
    </xf>
    <xf numFmtId="4" fontId="4" fillId="3" borderId="5" xfId="0" applyNumberFormat="1" applyFont="1" applyFill="1" applyBorder="1" applyAlignment="1">
      <alignment vertical="top" shrinkToFit="1"/>
    </xf>
    <xf numFmtId="0" fontId="8" fillId="0" borderId="14" xfId="0" applyFont="1" applyBorder="1" applyAlignment="1">
      <alignment vertical="top"/>
    </xf>
    <xf numFmtId="49" fontId="8" fillId="0" borderId="15" xfId="0" applyNumberFormat="1" applyFont="1" applyBorder="1" applyAlignment="1">
      <alignment vertical="top"/>
    </xf>
    <xf numFmtId="0" fontId="8" fillId="0" borderId="15" xfId="0" applyFont="1" applyBorder="1" applyAlignment="1">
      <alignment horizontal="center" vertical="top" shrinkToFit="1"/>
    </xf>
    <xf numFmtId="164" fontId="8" fillId="0" borderId="15" xfId="0" applyNumberFormat="1" applyFont="1" applyBorder="1" applyAlignment="1">
      <alignment vertical="top" shrinkToFit="1"/>
    </xf>
    <xf numFmtId="4" fontId="8" fillId="4" borderId="15" xfId="0" applyNumberFormat="1" applyFont="1" applyFill="1" applyBorder="1" applyAlignment="1" applyProtection="1">
      <alignment vertical="top" shrinkToFit="1"/>
      <protection locked="0"/>
    </xf>
    <xf numFmtId="4" fontId="8" fillId="0" borderId="15" xfId="0" applyNumberFormat="1" applyFont="1" applyBorder="1" applyAlignment="1">
      <alignment vertical="top" shrinkToFit="1"/>
    </xf>
    <xf numFmtId="0" fontId="8" fillId="0" borderId="16" xfId="0" applyFont="1" applyBorder="1" applyAlignment="1">
      <alignment vertical="top"/>
    </xf>
    <xf numFmtId="49" fontId="8" fillId="0" borderId="17" xfId="0" applyNumberFormat="1" applyFont="1" applyBorder="1" applyAlignment="1">
      <alignment vertical="top"/>
    </xf>
    <xf numFmtId="0" fontId="8" fillId="0" borderId="17" xfId="0" applyFont="1" applyBorder="1" applyAlignment="1">
      <alignment horizontal="center" vertical="top" shrinkToFit="1"/>
    </xf>
    <xf numFmtId="164" fontId="8" fillId="0" borderId="17" xfId="0" applyNumberFormat="1" applyFont="1" applyBorder="1" applyAlignment="1">
      <alignment vertical="top" shrinkToFit="1"/>
    </xf>
    <xf numFmtId="4" fontId="8" fillId="4" borderId="17" xfId="0" applyNumberFormat="1" applyFont="1" applyFill="1" applyBorder="1" applyAlignment="1" applyProtection="1">
      <alignment vertical="top" shrinkToFit="1"/>
      <protection locked="0"/>
    </xf>
    <xf numFmtId="4" fontId="8" fillId="0" borderId="17" xfId="0" applyNumberFormat="1" applyFont="1" applyBorder="1" applyAlignment="1">
      <alignment vertical="top" shrinkToFit="1"/>
    </xf>
    <xf numFmtId="4" fontId="4" fillId="3" borderId="7" xfId="0" applyNumberFormat="1" applyFont="1" applyFill="1" applyBorder="1" applyAlignment="1">
      <alignment vertical="top"/>
    </xf>
    <xf numFmtId="49" fontId="4" fillId="3" borderId="5" xfId="0" applyNumberFormat="1" applyFont="1" applyFill="1" applyBorder="1" applyAlignment="1">
      <alignment horizontal="left" vertical="top" wrapText="1"/>
    </xf>
    <xf numFmtId="49" fontId="8" fillId="0" borderId="15" xfId="0" applyNumberFormat="1" applyFont="1" applyBorder="1" applyAlignment="1">
      <alignment horizontal="left" vertical="top" wrapText="1"/>
    </xf>
    <xf numFmtId="164" fontId="9" fillId="0" borderId="0" xfId="0" quotePrefix="1" applyNumberFormat="1" applyFont="1" applyBorder="1" applyAlignment="1">
      <alignment horizontal="left" vertical="top" wrapText="1"/>
    </xf>
    <xf numFmtId="49" fontId="8" fillId="0" borderId="1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5" borderId="12" xfId="0" applyFill="1" applyBorder="1" applyAlignment="1">
      <alignment wrapText="1"/>
    </xf>
    <xf numFmtId="4" fontId="8" fillId="0" borderId="18" xfId="0" applyNumberFormat="1" applyFont="1" applyBorder="1" applyAlignment="1">
      <alignment vertical="top" shrinkToFit="1"/>
    </xf>
    <xf numFmtId="4" fontId="8" fillId="0" borderId="19" xfId="0" applyNumberFormat="1" applyFont="1" applyBorder="1" applyAlignment="1">
      <alignment vertical="top" shrinkToFi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wrapText="1"/>
    </xf>
    <xf numFmtId="4" fontId="0" fillId="0" borderId="0" xfId="0" applyNumberForma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 shrinkToFit="1"/>
    </xf>
    <xf numFmtId="4" fontId="8" fillId="0" borderId="0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vertical="top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8</v>
      </c>
    </row>
    <row r="2" spans="1:7" ht="57.75" customHeight="1" x14ac:dyDescent="0.2">
      <c r="A2" s="66" t="s">
        <v>9</v>
      </c>
      <c r="B2" s="66"/>
      <c r="C2" s="66"/>
      <c r="D2" s="66"/>
      <c r="E2" s="66"/>
      <c r="F2" s="66"/>
      <c r="G2" s="6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67" t="s">
        <v>0</v>
      </c>
      <c r="B1" s="67"/>
      <c r="C1" s="68"/>
      <c r="D1" s="67"/>
      <c r="E1" s="67"/>
      <c r="F1" s="67"/>
      <c r="G1" s="67"/>
    </row>
    <row r="2" spans="1:7" ht="24.95" customHeight="1" x14ac:dyDescent="0.2">
      <c r="A2" s="9" t="s">
        <v>1</v>
      </c>
      <c r="B2" s="8"/>
      <c r="C2" s="69"/>
      <c r="D2" s="69"/>
      <c r="E2" s="69"/>
      <c r="F2" s="69"/>
      <c r="G2" s="70"/>
    </row>
    <row r="3" spans="1:7" ht="24.95" customHeight="1" x14ac:dyDescent="0.2">
      <c r="A3" s="9" t="s">
        <v>2</v>
      </c>
      <c r="B3" s="8"/>
      <c r="C3" s="69"/>
      <c r="D3" s="69"/>
      <c r="E3" s="69"/>
      <c r="F3" s="69"/>
      <c r="G3" s="70"/>
    </row>
    <row r="4" spans="1:7" ht="24.95" customHeight="1" x14ac:dyDescent="0.2">
      <c r="A4" s="9" t="s">
        <v>3</v>
      </c>
      <c r="B4" s="8"/>
      <c r="C4" s="69"/>
      <c r="D4" s="69"/>
      <c r="E4" s="69"/>
      <c r="F4" s="69"/>
      <c r="G4" s="70"/>
    </row>
    <row r="5" spans="1:7" x14ac:dyDescent="0.2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74"/>
  <sheetViews>
    <sheetView tabSelected="1" workbookViewId="0">
      <pane xSplit="1" topLeftCell="B1" activePane="topRight" state="frozen"/>
      <selection activeCell="A8" sqref="A8"/>
      <selection pane="topRight" activeCell="S12" sqref="S12"/>
    </sheetView>
  </sheetViews>
  <sheetFormatPr defaultRowHeight="12.75" outlineLevelRow="1" x14ac:dyDescent="0.2"/>
  <cols>
    <col min="1" max="1" width="3.42578125" customWidth="1"/>
    <col min="2" max="2" width="12.5703125" style="10" customWidth="1"/>
    <col min="3" max="3" width="38.28515625" style="10" customWidth="1"/>
    <col min="4" max="4" width="4.85546875" customWidth="1"/>
    <col min="5" max="5" width="10.5703125" customWidth="1"/>
    <col min="6" max="6" width="9.85546875" customWidth="1"/>
    <col min="7" max="7" width="15.140625" customWidth="1"/>
    <col min="8" max="10" width="0" hidden="1" customWidth="1"/>
    <col min="11" max="11" width="2" hidden="1" customWidth="1"/>
    <col min="12" max="13" width="1.5703125" hidden="1" customWidth="1"/>
    <col min="18" max="18" width="0" hidden="1" customWidth="1"/>
    <col min="21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83" t="s">
        <v>0</v>
      </c>
      <c r="B1" s="83"/>
      <c r="C1" s="83"/>
      <c r="D1" s="83"/>
      <c r="E1" s="83"/>
      <c r="F1" s="83"/>
      <c r="G1" s="83"/>
      <c r="AG1" t="s">
        <v>23</v>
      </c>
    </row>
    <row r="2" spans="1:60" ht="24.95" customHeight="1" x14ac:dyDescent="0.2">
      <c r="A2" s="12" t="s">
        <v>1</v>
      </c>
      <c r="B2" s="8"/>
      <c r="C2" s="84" t="s">
        <v>97</v>
      </c>
      <c r="D2" s="85"/>
      <c r="E2" s="85"/>
      <c r="F2" s="85"/>
      <c r="G2" s="86"/>
      <c r="AG2" t="s">
        <v>24</v>
      </c>
    </row>
    <row r="3" spans="1:60" ht="24.95" customHeight="1" x14ac:dyDescent="0.2">
      <c r="A3" s="12" t="s">
        <v>2</v>
      </c>
      <c r="B3" s="8"/>
      <c r="C3" s="84" t="s">
        <v>96</v>
      </c>
      <c r="D3" s="85"/>
      <c r="E3" s="85"/>
      <c r="F3" s="85"/>
      <c r="G3" s="86"/>
      <c r="AC3" s="10" t="s">
        <v>24</v>
      </c>
      <c r="AG3" t="s">
        <v>25</v>
      </c>
    </row>
    <row r="4" spans="1:60" ht="24.95" customHeight="1" x14ac:dyDescent="0.2">
      <c r="A4" s="13" t="s">
        <v>3</v>
      </c>
      <c r="B4" s="14"/>
      <c r="C4" s="87"/>
      <c r="D4" s="88"/>
      <c r="E4" s="88"/>
      <c r="F4" s="88"/>
      <c r="G4" s="89"/>
      <c r="N4" s="1"/>
      <c r="O4" s="1"/>
      <c r="P4" s="1"/>
      <c r="Q4" s="1"/>
      <c r="R4" s="1"/>
      <c r="S4" s="1"/>
      <c r="T4" s="1"/>
      <c r="U4" s="1"/>
      <c r="V4" s="1"/>
      <c r="W4" s="1"/>
      <c r="AG4" t="s">
        <v>26</v>
      </c>
    </row>
    <row r="5" spans="1:60" x14ac:dyDescent="0.2">
      <c r="D5" s="1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60" ht="25.5" customHeight="1" x14ac:dyDescent="0.2">
      <c r="A6" s="16" t="s">
        <v>27</v>
      </c>
      <c r="B6" s="18" t="s">
        <v>28</v>
      </c>
      <c r="C6" s="18" t="s">
        <v>29</v>
      </c>
      <c r="D6" s="17" t="s">
        <v>30</v>
      </c>
      <c r="E6" s="16" t="s">
        <v>31</v>
      </c>
      <c r="F6" s="15" t="s">
        <v>32</v>
      </c>
      <c r="G6" s="16" t="s">
        <v>98</v>
      </c>
      <c r="H6" s="19" t="s">
        <v>6</v>
      </c>
      <c r="I6" s="19" t="s">
        <v>33</v>
      </c>
      <c r="J6" s="19" t="s">
        <v>7</v>
      </c>
      <c r="K6" s="19" t="s">
        <v>34</v>
      </c>
      <c r="L6" s="19" t="s">
        <v>35</v>
      </c>
      <c r="M6" s="57" t="s">
        <v>36</v>
      </c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60" hidden="1" x14ac:dyDescent="0.2">
      <c r="A7" s="2"/>
      <c r="B7" s="3"/>
      <c r="C7" s="3"/>
      <c r="D7" s="5"/>
      <c r="E7" s="21"/>
      <c r="F7" s="22"/>
      <c r="G7" s="22"/>
      <c r="H7" s="22"/>
      <c r="I7" s="22"/>
      <c r="J7" s="22"/>
      <c r="K7" s="22"/>
      <c r="L7" s="22"/>
      <c r="M7" s="2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60" x14ac:dyDescent="0.2">
      <c r="A8" s="32" t="s">
        <v>37</v>
      </c>
      <c r="B8" s="33" t="s">
        <v>10</v>
      </c>
      <c r="C8" s="50" t="s">
        <v>11</v>
      </c>
      <c r="D8" s="34"/>
      <c r="E8" s="35"/>
      <c r="F8" s="36"/>
      <c r="G8" s="36">
        <f>SUMIF(AG9:AG28,"&lt;&gt;NOR",G9:G28)</f>
        <v>0</v>
      </c>
      <c r="H8" s="36"/>
      <c r="I8" s="36">
        <f>SUM(I9:I28)</f>
        <v>141618.31</v>
      </c>
      <c r="J8" s="36"/>
      <c r="K8" s="36">
        <f>SUM(K9:K28)</f>
        <v>380672.15</v>
      </c>
      <c r="L8" s="36"/>
      <c r="M8" s="36">
        <f>SUM(M9:M28)</f>
        <v>0</v>
      </c>
      <c r="N8" s="63"/>
      <c r="O8" s="63"/>
      <c r="P8" s="63"/>
      <c r="Q8" s="63"/>
      <c r="R8" s="63"/>
      <c r="S8" s="63"/>
      <c r="T8" s="63"/>
      <c r="U8" s="63"/>
      <c r="V8" s="63"/>
      <c r="W8" s="63"/>
      <c r="AG8" t="s">
        <v>38</v>
      </c>
    </row>
    <row r="9" spans="1:60" outlineLevel="1" x14ac:dyDescent="0.2">
      <c r="A9" s="37">
        <v>2</v>
      </c>
      <c r="B9" s="38" t="s">
        <v>45</v>
      </c>
      <c r="C9" s="51" t="s">
        <v>46</v>
      </c>
      <c r="D9" s="39" t="s">
        <v>39</v>
      </c>
      <c r="E9" s="40">
        <v>652.048</v>
      </c>
      <c r="F9" s="41"/>
      <c r="G9" s="42">
        <f>ROUND(E9*F9,2)</f>
        <v>0</v>
      </c>
      <c r="H9" s="41">
        <v>79.75</v>
      </c>
      <c r="I9" s="42">
        <f>ROUND(E9*H9,2)</f>
        <v>52000.83</v>
      </c>
      <c r="J9" s="41">
        <v>27.25</v>
      </c>
      <c r="K9" s="42">
        <f>ROUND(E9*J9,2)</f>
        <v>17768.310000000001</v>
      </c>
      <c r="L9" s="42">
        <v>21</v>
      </c>
      <c r="M9" s="58">
        <f>G9*(1+L9/100)</f>
        <v>0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0"/>
      <c r="Y9" s="20"/>
      <c r="Z9" s="20"/>
      <c r="AA9" s="20"/>
      <c r="AB9" s="20"/>
      <c r="AC9" s="20"/>
      <c r="AD9" s="20"/>
      <c r="AE9" s="20"/>
      <c r="AF9" s="20"/>
      <c r="AG9" s="20" t="s">
        <v>40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">
      <c r="A10" s="27"/>
      <c r="B10" s="28"/>
      <c r="C10" s="52" t="s">
        <v>41</v>
      </c>
      <c r="D10" s="30"/>
      <c r="E10" s="31">
        <v>584.66800000000001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0"/>
      <c r="Y10" s="20"/>
      <c r="Z10" s="20"/>
      <c r="AA10" s="20"/>
      <c r="AB10" s="20"/>
      <c r="AC10" s="20"/>
      <c r="AD10" s="20"/>
      <c r="AE10" s="20"/>
      <c r="AF10" s="20"/>
      <c r="AG10" s="20" t="s">
        <v>42</v>
      </c>
      <c r="AH10" s="20">
        <v>0</v>
      </c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">
      <c r="A11" s="27"/>
      <c r="B11" s="28"/>
      <c r="C11" s="52" t="s">
        <v>43</v>
      </c>
      <c r="D11" s="30"/>
      <c r="E11" s="31">
        <v>19.380000000000003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0"/>
      <c r="Y11" s="20"/>
      <c r="Z11" s="20"/>
      <c r="AA11" s="20"/>
      <c r="AB11" s="20"/>
      <c r="AC11" s="20"/>
      <c r="AD11" s="20"/>
      <c r="AE11" s="20"/>
      <c r="AF11" s="20"/>
      <c r="AG11" s="20" t="s">
        <v>42</v>
      </c>
      <c r="AH11" s="20">
        <v>0</v>
      </c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outlineLevel="1" x14ac:dyDescent="0.2">
      <c r="A12" s="27"/>
      <c r="B12" s="28"/>
      <c r="C12" s="52" t="s">
        <v>44</v>
      </c>
      <c r="D12" s="30"/>
      <c r="E12" s="31">
        <v>48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0"/>
      <c r="Y12" s="20"/>
      <c r="Z12" s="20"/>
      <c r="AA12" s="20"/>
      <c r="AB12" s="20"/>
      <c r="AC12" s="20"/>
      <c r="AD12" s="20"/>
      <c r="AE12" s="20"/>
      <c r="AF12" s="20"/>
      <c r="AG12" s="20" t="s">
        <v>42</v>
      </c>
      <c r="AH12" s="20">
        <v>0</v>
      </c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">
      <c r="A13" s="37">
        <v>3</v>
      </c>
      <c r="B13" s="38" t="s">
        <v>47</v>
      </c>
      <c r="C13" s="51" t="s">
        <v>48</v>
      </c>
      <c r="D13" s="39" t="s">
        <v>39</v>
      </c>
      <c r="E13" s="40">
        <v>652.048</v>
      </c>
      <c r="F13" s="41"/>
      <c r="G13" s="42">
        <f>ROUND(E13*F13,2)</f>
        <v>0</v>
      </c>
      <c r="H13" s="41">
        <v>28.19</v>
      </c>
      <c r="I13" s="42">
        <f>ROUND(E13*H13,2)</f>
        <v>18381.23</v>
      </c>
      <c r="J13" s="41">
        <v>170.81</v>
      </c>
      <c r="K13" s="42">
        <f>ROUND(E13*J13,2)</f>
        <v>111376.32000000001</v>
      </c>
      <c r="L13" s="42">
        <v>21</v>
      </c>
      <c r="M13" s="58">
        <f>G13*(1+L13/100)</f>
        <v>0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0"/>
      <c r="Y13" s="20"/>
      <c r="Z13" s="20"/>
      <c r="AA13" s="20"/>
      <c r="AB13" s="20"/>
      <c r="AC13" s="20"/>
      <c r="AD13" s="20"/>
      <c r="AE13" s="20"/>
      <c r="AF13" s="20"/>
      <c r="AG13" s="20" t="s">
        <v>40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">
      <c r="A14" s="27"/>
      <c r="B14" s="28"/>
      <c r="C14" s="52" t="s">
        <v>41</v>
      </c>
      <c r="D14" s="30"/>
      <c r="E14" s="31">
        <v>584.66800000000001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0"/>
      <c r="Y14" s="20"/>
      <c r="Z14" s="20"/>
      <c r="AA14" s="20"/>
      <c r="AB14" s="20"/>
      <c r="AC14" s="20"/>
      <c r="AD14" s="20"/>
      <c r="AE14" s="20"/>
      <c r="AF14" s="20"/>
      <c r="AG14" s="20" t="s">
        <v>42</v>
      </c>
      <c r="AH14" s="20">
        <v>0</v>
      </c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outlineLevel="1" x14ac:dyDescent="0.2">
      <c r="A15" s="27"/>
      <c r="B15" s="28"/>
      <c r="C15" s="52" t="s">
        <v>43</v>
      </c>
      <c r="D15" s="30"/>
      <c r="E15" s="31">
        <v>19.380000000000003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0"/>
      <c r="Y15" s="20"/>
      <c r="Z15" s="20"/>
      <c r="AA15" s="20"/>
      <c r="AB15" s="20"/>
      <c r="AC15" s="20"/>
      <c r="AD15" s="20"/>
      <c r="AE15" s="20"/>
      <c r="AF15" s="20"/>
      <c r="AG15" s="20" t="s">
        <v>42</v>
      </c>
      <c r="AH15" s="20">
        <v>0</v>
      </c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outlineLevel="1" x14ac:dyDescent="0.2">
      <c r="A16" s="27"/>
      <c r="B16" s="28"/>
      <c r="C16" s="52" t="s">
        <v>44</v>
      </c>
      <c r="D16" s="30"/>
      <c r="E16" s="31">
        <v>48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0"/>
      <c r="Y16" s="20"/>
      <c r="Z16" s="20"/>
      <c r="AA16" s="20"/>
      <c r="AB16" s="20"/>
      <c r="AC16" s="20"/>
      <c r="AD16" s="20"/>
      <c r="AE16" s="20"/>
      <c r="AF16" s="20"/>
      <c r="AG16" s="20" t="s">
        <v>42</v>
      </c>
      <c r="AH16" s="20">
        <v>0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outlineLevel="1" x14ac:dyDescent="0.2">
      <c r="A17" s="37">
        <v>4</v>
      </c>
      <c r="B17" s="38" t="s">
        <v>49</v>
      </c>
      <c r="C17" s="51" t="s">
        <v>50</v>
      </c>
      <c r="D17" s="39" t="s">
        <v>39</v>
      </c>
      <c r="E17" s="40">
        <v>652.048</v>
      </c>
      <c r="F17" s="41"/>
      <c r="G17" s="42">
        <f>ROUND(E17*F17,2)</f>
        <v>0</v>
      </c>
      <c r="H17" s="41">
        <v>6.61</v>
      </c>
      <c r="I17" s="42">
        <f>ROUND(E17*H17,2)</f>
        <v>4310.04</v>
      </c>
      <c r="J17" s="41">
        <v>140.39000000000001</v>
      </c>
      <c r="K17" s="42">
        <f>ROUND(E17*J17,2)</f>
        <v>91541.02</v>
      </c>
      <c r="L17" s="42">
        <v>21</v>
      </c>
      <c r="M17" s="58">
        <f>G17*(1+L17/100)</f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0"/>
      <c r="Y17" s="20"/>
      <c r="Z17" s="20"/>
      <c r="AA17" s="20"/>
      <c r="AB17" s="20"/>
      <c r="AC17" s="20"/>
      <c r="AD17" s="20"/>
      <c r="AE17" s="20"/>
      <c r="AF17" s="20"/>
      <c r="AG17" s="20" t="s">
        <v>40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">
      <c r="A18" s="27"/>
      <c r="B18" s="28"/>
      <c r="C18" s="52" t="s">
        <v>41</v>
      </c>
      <c r="D18" s="30"/>
      <c r="E18" s="31">
        <v>584.66800000000001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0"/>
      <c r="Y18" s="20"/>
      <c r="Z18" s="20"/>
      <c r="AA18" s="20"/>
      <c r="AB18" s="20"/>
      <c r="AC18" s="20"/>
      <c r="AD18" s="20"/>
      <c r="AE18" s="20"/>
      <c r="AF18" s="20"/>
      <c r="AG18" s="20" t="s">
        <v>42</v>
      </c>
      <c r="AH18" s="20">
        <v>0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">
      <c r="A19" s="27"/>
      <c r="B19" s="28"/>
      <c r="C19" s="52" t="s">
        <v>43</v>
      </c>
      <c r="D19" s="30"/>
      <c r="E19" s="31">
        <v>19.380000000000003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0"/>
      <c r="Y19" s="20"/>
      <c r="Z19" s="20"/>
      <c r="AA19" s="20"/>
      <c r="AB19" s="20"/>
      <c r="AC19" s="20"/>
      <c r="AD19" s="20"/>
      <c r="AE19" s="20"/>
      <c r="AF19" s="20"/>
      <c r="AG19" s="20" t="s">
        <v>42</v>
      </c>
      <c r="AH19" s="20">
        <v>0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">
      <c r="A20" s="27"/>
      <c r="B20" s="28"/>
      <c r="C20" s="52" t="s">
        <v>44</v>
      </c>
      <c r="D20" s="30"/>
      <c r="E20" s="31">
        <v>48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0"/>
      <c r="Y20" s="20"/>
      <c r="Z20" s="20"/>
      <c r="AA20" s="20"/>
      <c r="AB20" s="20"/>
      <c r="AC20" s="20"/>
      <c r="AD20" s="20"/>
      <c r="AE20" s="20"/>
      <c r="AF20" s="20"/>
      <c r="AG20" s="20" t="s">
        <v>42</v>
      </c>
      <c r="AH20" s="20">
        <v>0</v>
      </c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ht="22.5" outlineLevel="1" x14ac:dyDescent="0.2">
      <c r="A21" s="37">
        <v>5</v>
      </c>
      <c r="B21" s="38" t="s">
        <v>51</v>
      </c>
      <c r="C21" s="51" t="s">
        <v>52</v>
      </c>
      <c r="D21" s="39" t="s">
        <v>39</v>
      </c>
      <c r="E21" s="40">
        <v>652.048</v>
      </c>
      <c r="F21" s="41"/>
      <c r="G21" s="42">
        <f>ROUND(E21*F21,2)</f>
        <v>0</v>
      </c>
      <c r="H21" s="41">
        <v>48.650000000000006</v>
      </c>
      <c r="I21" s="42">
        <f>ROUND(E21*H21,2)</f>
        <v>31722.14</v>
      </c>
      <c r="J21" s="41">
        <v>89.350000000000009</v>
      </c>
      <c r="K21" s="42">
        <f>ROUND(E21*J21,2)</f>
        <v>58260.49</v>
      </c>
      <c r="L21" s="42">
        <v>21</v>
      </c>
      <c r="M21" s="58">
        <f>G21*(1+L21/100)</f>
        <v>0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0"/>
      <c r="Y21" s="20"/>
      <c r="Z21" s="20"/>
      <c r="AA21" s="20"/>
      <c r="AB21" s="20"/>
      <c r="AC21" s="20"/>
      <c r="AD21" s="20"/>
      <c r="AE21" s="20"/>
      <c r="AF21" s="20"/>
      <c r="AG21" s="20" t="s">
        <v>40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outlineLevel="1" x14ac:dyDescent="0.2">
      <c r="A22" s="27"/>
      <c r="B22" s="28"/>
      <c r="C22" s="52" t="s">
        <v>41</v>
      </c>
      <c r="D22" s="30"/>
      <c r="E22" s="31">
        <v>584.66800000000001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0"/>
      <c r="Y22" s="20"/>
      <c r="Z22" s="20"/>
      <c r="AA22" s="20"/>
      <c r="AB22" s="20"/>
      <c r="AC22" s="20"/>
      <c r="AD22" s="20"/>
      <c r="AE22" s="20"/>
      <c r="AF22" s="20"/>
      <c r="AG22" s="20" t="s">
        <v>42</v>
      </c>
      <c r="AH22" s="20">
        <v>0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outlineLevel="1" x14ac:dyDescent="0.2">
      <c r="A23" s="27"/>
      <c r="B23" s="28"/>
      <c r="C23" s="52" t="s">
        <v>43</v>
      </c>
      <c r="D23" s="30"/>
      <c r="E23" s="31">
        <v>19.380000000000003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0"/>
      <c r="Y23" s="20"/>
      <c r="Z23" s="20"/>
      <c r="AA23" s="20"/>
      <c r="AB23" s="20"/>
      <c r="AC23" s="20"/>
      <c r="AD23" s="20"/>
      <c r="AE23" s="20"/>
      <c r="AF23" s="20"/>
      <c r="AG23" s="20" t="s">
        <v>42</v>
      </c>
      <c r="AH23" s="20">
        <v>0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outlineLevel="1" x14ac:dyDescent="0.2">
      <c r="A24" s="27"/>
      <c r="B24" s="28"/>
      <c r="C24" s="52" t="s">
        <v>44</v>
      </c>
      <c r="D24" s="30"/>
      <c r="E24" s="31">
        <v>48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0"/>
      <c r="Y24" s="20"/>
      <c r="Z24" s="20"/>
      <c r="AA24" s="20"/>
      <c r="AB24" s="20"/>
      <c r="AC24" s="20"/>
      <c r="AD24" s="20"/>
      <c r="AE24" s="20"/>
      <c r="AF24" s="20"/>
      <c r="AG24" s="20" t="s">
        <v>42</v>
      </c>
      <c r="AH24" s="20">
        <v>0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ht="22.5" outlineLevel="1" x14ac:dyDescent="0.2">
      <c r="A25" s="37">
        <v>6</v>
      </c>
      <c r="B25" s="38" t="s">
        <v>53</v>
      </c>
      <c r="C25" s="51" t="s">
        <v>54</v>
      </c>
      <c r="D25" s="39" t="s">
        <v>39</v>
      </c>
      <c r="E25" s="40">
        <v>652.048</v>
      </c>
      <c r="F25" s="41"/>
      <c r="G25" s="42">
        <f>ROUND(E25*F25,2)</f>
        <v>0</v>
      </c>
      <c r="H25" s="41">
        <v>53.99</v>
      </c>
      <c r="I25" s="42">
        <f>ROUND(E25*H25,2)</f>
        <v>35204.07</v>
      </c>
      <c r="J25" s="41">
        <v>156.01000000000002</v>
      </c>
      <c r="K25" s="42">
        <f>ROUND(E25*J25,2)</f>
        <v>101726.01</v>
      </c>
      <c r="L25" s="42">
        <v>21</v>
      </c>
      <c r="M25" s="58">
        <f>G25*(1+L25/100)</f>
        <v>0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0"/>
      <c r="Y25" s="20"/>
      <c r="Z25" s="20"/>
      <c r="AA25" s="20"/>
      <c r="AB25" s="20"/>
      <c r="AC25" s="20"/>
      <c r="AD25" s="20"/>
      <c r="AE25" s="20"/>
      <c r="AF25" s="20"/>
      <c r="AG25" s="20" t="s">
        <v>40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1:60" outlineLevel="1" x14ac:dyDescent="0.2">
      <c r="A26" s="27"/>
      <c r="B26" s="28"/>
      <c r="C26" s="52" t="s">
        <v>41</v>
      </c>
      <c r="D26" s="30"/>
      <c r="E26" s="31">
        <v>584.66800000000001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0"/>
      <c r="Y26" s="20"/>
      <c r="Z26" s="20"/>
      <c r="AA26" s="20"/>
      <c r="AB26" s="20"/>
      <c r="AC26" s="20"/>
      <c r="AD26" s="20"/>
      <c r="AE26" s="20"/>
      <c r="AF26" s="20"/>
      <c r="AG26" s="20" t="s">
        <v>42</v>
      </c>
      <c r="AH26" s="20">
        <v>0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</row>
    <row r="27" spans="1:60" outlineLevel="1" x14ac:dyDescent="0.2">
      <c r="A27" s="27"/>
      <c r="B27" s="28"/>
      <c r="C27" s="52" t="s">
        <v>43</v>
      </c>
      <c r="D27" s="30"/>
      <c r="E27" s="31">
        <v>19.380000000000003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0"/>
      <c r="Y27" s="20"/>
      <c r="Z27" s="20"/>
      <c r="AA27" s="20"/>
      <c r="AB27" s="20"/>
      <c r="AC27" s="20"/>
      <c r="AD27" s="20"/>
      <c r="AE27" s="20"/>
      <c r="AF27" s="20"/>
      <c r="AG27" s="20" t="s">
        <v>42</v>
      </c>
      <c r="AH27" s="20">
        <v>0</v>
      </c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1:60" outlineLevel="1" x14ac:dyDescent="0.2">
      <c r="A28" s="27"/>
      <c r="B28" s="28"/>
      <c r="C28" s="52" t="s">
        <v>44</v>
      </c>
      <c r="D28" s="30"/>
      <c r="E28" s="31">
        <v>48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0"/>
      <c r="Y28" s="20"/>
      <c r="Z28" s="20"/>
      <c r="AA28" s="20"/>
      <c r="AB28" s="20"/>
      <c r="AC28" s="20"/>
      <c r="AD28" s="20"/>
      <c r="AE28" s="20"/>
      <c r="AF28" s="20"/>
      <c r="AG28" s="20" t="s">
        <v>42</v>
      </c>
      <c r="AH28" s="20">
        <v>0</v>
      </c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</row>
    <row r="29" spans="1:60" x14ac:dyDescent="0.2">
      <c r="A29" s="32" t="s">
        <v>37</v>
      </c>
      <c r="B29" s="33" t="s">
        <v>12</v>
      </c>
      <c r="C29" s="50" t="s">
        <v>13</v>
      </c>
      <c r="D29" s="34"/>
      <c r="E29" s="35"/>
      <c r="F29" s="36"/>
      <c r="G29" s="36">
        <f>SUMIF(AG30:AG39,"&lt;&gt;NOR",G30:G39)</f>
        <v>0</v>
      </c>
      <c r="H29" s="36"/>
      <c r="I29" s="36">
        <f>SUM(I30:I39)</f>
        <v>54152.25</v>
      </c>
      <c r="J29" s="36"/>
      <c r="K29" s="36">
        <f>SUM(K30:K39)</f>
        <v>66709.289999999994</v>
      </c>
      <c r="L29" s="36"/>
      <c r="M29" s="36">
        <f>SUM(M30:M39)</f>
        <v>0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AG29" t="s">
        <v>38</v>
      </c>
    </row>
    <row r="30" spans="1:60" outlineLevel="1" x14ac:dyDescent="0.2">
      <c r="A30" s="37">
        <v>8</v>
      </c>
      <c r="B30" s="38" t="s">
        <v>55</v>
      </c>
      <c r="C30" s="51" t="s">
        <v>56</v>
      </c>
      <c r="D30" s="39" t="s">
        <v>39</v>
      </c>
      <c r="E30" s="40">
        <v>682.44800000000009</v>
      </c>
      <c r="F30" s="41"/>
      <c r="G30" s="42">
        <f>ROUND(E30*F30,2)</f>
        <v>0</v>
      </c>
      <c r="H30" s="41">
        <v>3.0000000000000002E-2</v>
      </c>
      <c r="I30" s="42">
        <f>ROUND(E30*H30,2)</f>
        <v>20.47</v>
      </c>
      <c r="J30" s="41">
        <v>53.27</v>
      </c>
      <c r="K30" s="42">
        <f>ROUND(E30*J30,2)</f>
        <v>36354</v>
      </c>
      <c r="L30" s="42">
        <v>21</v>
      </c>
      <c r="M30" s="58">
        <f>G30*(1+L30/100)</f>
        <v>0</v>
      </c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20"/>
      <c r="Y30" s="20"/>
      <c r="Z30" s="20"/>
      <c r="AA30" s="20"/>
      <c r="AB30" s="20"/>
      <c r="AC30" s="20"/>
      <c r="AD30" s="20"/>
      <c r="AE30" s="20"/>
      <c r="AF30" s="20"/>
      <c r="AG30" s="20" t="s">
        <v>40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</row>
    <row r="31" spans="1:60" outlineLevel="1" x14ac:dyDescent="0.2">
      <c r="A31" s="27"/>
      <c r="B31" s="28"/>
      <c r="C31" s="52" t="s">
        <v>57</v>
      </c>
      <c r="D31" s="30"/>
      <c r="E31" s="31">
        <v>615.0680000000001</v>
      </c>
      <c r="F31" s="29"/>
      <c r="G31" s="29"/>
      <c r="H31" s="29"/>
      <c r="I31" s="29"/>
      <c r="J31" s="29"/>
      <c r="K31" s="29"/>
      <c r="L31" s="29"/>
      <c r="M31" s="29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20"/>
      <c r="Y31" s="20"/>
      <c r="Z31" s="20"/>
      <c r="AA31" s="20"/>
      <c r="AB31" s="20"/>
      <c r="AC31" s="20"/>
      <c r="AD31" s="20"/>
      <c r="AE31" s="20"/>
      <c r="AF31" s="20"/>
      <c r="AG31" s="20" t="s">
        <v>42</v>
      </c>
      <c r="AH31" s="20">
        <v>0</v>
      </c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</row>
    <row r="32" spans="1:60" outlineLevel="1" x14ac:dyDescent="0.2">
      <c r="A32" s="27"/>
      <c r="B32" s="28"/>
      <c r="C32" s="52" t="s">
        <v>43</v>
      </c>
      <c r="D32" s="30"/>
      <c r="E32" s="31">
        <v>19.380000000000003</v>
      </c>
      <c r="F32" s="29"/>
      <c r="G32" s="29"/>
      <c r="H32" s="29"/>
      <c r="I32" s="29"/>
      <c r="J32" s="29"/>
      <c r="K32" s="29"/>
      <c r="L32" s="29"/>
      <c r="M32" s="29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20"/>
      <c r="Y32" s="20"/>
      <c r="Z32" s="20"/>
      <c r="AA32" s="20"/>
      <c r="AB32" s="20"/>
      <c r="AC32" s="20"/>
      <c r="AD32" s="20"/>
      <c r="AE32" s="20"/>
      <c r="AF32" s="20"/>
      <c r="AG32" s="20" t="s">
        <v>42</v>
      </c>
      <c r="AH32" s="20">
        <v>0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</row>
    <row r="33" spans="1:60" outlineLevel="1" x14ac:dyDescent="0.2">
      <c r="A33" s="27"/>
      <c r="B33" s="28"/>
      <c r="C33" s="52" t="s">
        <v>44</v>
      </c>
      <c r="D33" s="30"/>
      <c r="E33" s="31">
        <v>48</v>
      </c>
      <c r="F33" s="29"/>
      <c r="G33" s="29"/>
      <c r="H33" s="29"/>
      <c r="I33" s="29"/>
      <c r="J33" s="29"/>
      <c r="K33" s="29"/>
      <c r="L33" s="29"/>
      <c r="M33" s="29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20"/>
      <c r="Y33" s="20"/>
      <c r="Z33" s="20"/>
      <c r="AA33" s="20"/>
      <c r="AB33" s="20"/>
      <c r="AC33" s="20"/>
      <c r="AD33" s="20"/>
      <c r="AE33" s="20"/>
      <c r="AF33" s="20"/>
      <c r="AG33" s="20" t="s">
        <v>42</v>
      </c>
      <c r="AH33" s="20">
        <v>0</v>
      </c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1:60" outlineLevel="1" x14ac:dyDescent="0.2">
      <c r="A34" s="37">
        <v>9</v>
      </c>
      <c r="B34" s="38" t="s">
        <v>58</v>
      </c>
      <c r="C34" s="51" t="s">
        <v>59</v>
      </c>
      <c r="D34" s="39" t="s">
        <v>39</v>
      </c>
      <c r="E34" s="40">
        <v>2047.3440000000001</v>
      </c>
      <c r="F34" s="41"/>
      <c r="G34" s="42">
        <f>ROUND(E34*F34,2)</f>
        <v>0</v>
      </c>
      <c r="H34" s="41">
        <v>26.44</v>
      </c>
      <c r="I34" s="42">
        <f>ROUND(E34*H34,2)</f>
        <v>54131.78</v>
      </c>
      <c r="J34" s="41">
        <v>2.06</v>
      </c>
      <c r="K34" s="42">
        <f>ROUND(E34*J34,2)</f>
        <v>4217.53</v>
      </c>
      <c r="L34" s="42">
        <v>21</v>
      </c>
      <c r="M34" s="58">
        <f>G34*(1+L34/100)</f>
        <v>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20"/>
      <c r="Y34" s="20"/>
      <c r="Z34" s="20"/>
      <c r="AA34" s="20"/>
      <c r="AB34" s="20"/>
      <c r="AC34" s="20"/>
      <c r="AD34" s="20"/>
      <c r="AE34" s="20"/>
      <c r="AF34" s="20"/>
      <c r="AG34" s="20" t="s">
        <v>40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1:60" outlineLevel="1" x14ac:dyDescent="0.2">
      <c r="A35" s="27"/>
      <c r="B35" s="28"/>
      <c r="C35" s="52" t="s">
        <v>60</v>
      </c>
      <c r="D35" s="30"/>
      <c r="E35" s="31">
        <v>1845.2040000000002</v>
      </c>
      <c r="F35" s="29"/>
      <c r="G35" s="29"/>
      <c r="H35" s="29"/>
      <c r="I35" s="29"/>
      <c r="J35" s="29"/>
      <c r="K35" s="29"/>
      <c r="L35" s="29"/>
      <c r="M35" s="29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20"/>
      <c r="Y35" s="20"/>
      <c r="Z35" s="20"/>
      <c r="AA35" s="20"/>
      <c r="AB35" s="20"/>
      <c r="AC35" s="20"/>
      <c r="AD35" s="20"/>
      <c r="AE35" s="20"/>
      <c r="AF35" s="20"/>
      <c r="AG35" s="20" t="s">
        <v>42</v>
      </c>
      <c r="AH35" s="20">
        <v>0</v>
      </c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1:60" outlineLevel="1" x14ac:dyDescent="0.2">
      <c r="A36" s="27"/>
      <c r="B36" s="28"/>
      <c r="C36" s="52" t="s">
        <v>61</v>
      </c>
      <c r="D36" s="30"/>
      <c r="E36" s="31">
        <v>58.14</v>
      </c>
      <c r="F36" s="29"/>
      <c r="G36" s="29"/>
      <c r="H36" s="29"/>
      <c r="I36" s="29"/>
      <c r="J36" s="29"/>
      <c r="K36" s="29"/>
      <c r="L36" s="29"/>
      <c r="M36" s="29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20"/>
      <c r="Y36" s="20"/>
      <c r="Z36" s="20"/>
      <c r="AA36" s="20"/>
      <c r="AB36" s="20"/>
      <c r="AC36" s="20"/>
      <c r="AD36" s="20"/>
      <c r="AE36" s="20"/>
      <c r="AF36" s="20"/>
      <c r="AG36" s="20" t="s">
        <v>42</v>
      </c>
      <c r="AH36" s="20">
        <v>0</v>
      </c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1:60" outlineLevel="1" x14ac:dyDescent="0.2">
      <c r="A37" s="27"/>
      <c r="B37" s="28"/>
      <c r="C37" s="52" t="s">
        <v>62</v>
      </c>
      <c r="D37" s="30"/>
      <c r="E37" s="31">
        <v>144</v>
      </c>
      <c r="F37" s="29"/>
      <c r="G37" s="29"/>
      <c r="H37" s="29"/>
      <c r="I37" s="29"/>
      <c r="J37" s="29"/>
      <c r="K37" s="29"/>
      <c r="L37" s="29"/>
      <c r="M37" s="29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20"/>
      <c r="Y37" s="20"/>
      <c r="Z37" s="20"/>
      <c r="AA37" s="20"/>
      <c r="AB37" s="20"/>
      <c r="AC37" s="20"/>
      <c r="AD37" s="20"/>
      <c r="AE37" s="20"/>
      <c r="AF37" s="20"/>
      <c r="AG37" s="20" t="s">
        <v>42</v>
      </c>
      <c r="AH37" s="20">
        <v>0</v>
      </c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1:60" outlineLevel="1" x14ac:dyDescent="0.2">
      <c r="A38" s="37">
        <v>10</v>
      </c>
      <c r="B38" s="38" t="s">
        <v>63</v>
      </c>
      <c r="C38" s="51" t="s">
        <v>64</v>
      </c>
      <c r="D38" s="39" t="s">
        <v>39</v>
      </c>
      <c r="E38" s="40">
        <v>682.44800000000009</v>
      </c>
      <c r="F38" s="41"/>
      <c r="G38" s="42">
        <f>ROUND(E38*F38,2)</f>
        <v>0</v>
      </c>
      <c r="H38" s="41">
        <v>0</v>
      </c>
      <c r="I38" s="42">
        <f>ROUND(E38*H38,2)</f>
        <v>0</v>
      </c>
      <c r="J38" s="41">
        <v>38.300000000000004</v>
      </c>
      <c r="K38" s="42">
        <f>ROUND(E38*J38,2)</f>
        <v>26137.759999999998</v>
      </c>
      <c r="L38" s="42">
        <v>21</v>
      </c>
      <c r="M38" s="58">
        <f>G38*(1+L38/100)</f>
        <v>0</v>
      </c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20"/>
      <c r="Y38" s="20"/>
      <c r="Z38" s="20"/>
      <c r="AA38" s="20"/>
      <c r="AB38" s="20"/>
      <c r="AC38" s="20"/>
      <c r="AD38" s="20"/>
      <c r="AE38" s="20"/>
      <c r="AF38" s="20"/>
      <c r="AG38" s="20" t="s">
        <v>40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  <row r="39" spans="1:60" outlineLevel="1" x14ac:dyDescent="0.2">
      <c r="A39" s="27"/>
      <c r="B39" s="28"/>
      <c r="C39" s="52" t="s">
        <v>65</v>
      </c>
      <c r="D39" s="30"/>
      <c r="E39" s="31">
        <v>682.44800000000009</v>
      </c>
      <c r="F39" s="29"/>
      <c r="G39" s="29"/>
      <c r="H39" s="29"/>
      <c r="I39" s="29"/>
      <c r="J39" s="29"/>
      <c r="K39" s="29"/>
      <c r="L39" s="29"/>
      <c r="M39" s="29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20"/>
      <c r="Y39" s="20"/>
      <c r="Z39" s="20"/>
      <c r="AA39" s="20"/>
      <c r="AB39" s="20"/>
      <c r="AC39" s="20"/>
      <c r="AD39" s="20"/>
      <c r="AE39" s="20"/>
      <c r="AF39" s="20"/>
      <c r="AG39" s="20" t="s">
        <v>42</v>
      </c>
      <c r="AH39" s="20">
        <v>5</v>
      </c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</row>
    <row r="40" spans="1:60" x14ac:dyDescent="0.2">
      <c r="A40" s="32" t="s">
        <v>37</v>
      </c>
      <c r="B40" s="33" t="s">
        <v>14</v>
      </c>
      <c r="C40" s="50" t="s">
        <v>15</v>
      </c>
      <c r="D40" s="34"/>
      <c r="E40" s="35"/>
      <c r="F40" s="36"/>
      <c r="G40" s="36">
        <f>SUMIF(AG41:AG44,"&lt;&gt;NOR",G41:G44)</f>
        <v>0</v>
      </c>
      <c r="H40" s="36"/>
      <c r="I40" s="36">
        <f>SUM(I41:I44)</f>
        <v>0</v>
      </c>
      <c r="J40" s="36"/>
      <c r="K40" s="36">
        <f>SUM(K41:K44)</f>
        <v>10693.59</v>
      </c>
      <c r="L40" s="36"/>
      <c r="M40" s="36">
        <f>SUM(M41:M44)</f>
        <v>0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AG40" t="s">
        <v>38</v>
      </c>
    </row>
    <row r="41" spans="1:60" outlineLevel="1" x14ac:dyDescent="0.2">
      <c r="A41" s="37">
        <v>13</v>
      </c>
      <c r="B41" s="38" t="s">
        <v>66</v>
      </c>
      <c r="C41" s="51" t="s">
        <v>67</v>
      </c>
      <c r="D41" s="39" t="s">
        <v>39</v>
      </c>
      <c r="E41" s="40">
        <v>652.048</v>
      </c>
      <c r="F41" s="41"/>
      <c r="G41" s="42">
        <f>ROUND(E41*F41,2)</f>
        <v>0</v>
      </c>
      <c r="H41" s="41">
        <v>0</v>
      </c>
      <c r="I41" s="42">
        <f>ROUND(E41*H41,2)</f>
        <v>0</v>
      </c>
      <c r="J41" s="41">
        <v>16.400000000000002</v>
      </c>
      <c r="K41" s="42">
        <f>ROUND(E41*J41,2)</f>
        <v>10693.59</v>
      </c>
      <c r="L41" s="42">
        <v>21</v>
      </c>
      <c r="M41" s="58">
        <f>G41*(1+L41/100)</f>
        <v>0</v>
      </c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20"/>
      <c r="Y41" s="20"/>
      <c r="Z41" s="20"/>
      <c r="AA41" s="20"/>
      <c r="AB41" s="20"/>
      <c r="AC41" s="20"/>
      <c r="AD41" s="20"/>
      <c r="AE41" s="20"/>
      <c r="AF41" s="20"/>
      <c r="AG41" s="20" t="s">
        <v>40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</row>
    <row r="42" spans="1:60" outlineLevel="1" x14ac:dyDescent="0.2">
      <c r="A42" s="27"/>
      <c r="B42" s="28"/>
      <c r="C42" s="52" t="s">
        <v>41</v>
      </c>
      <c r="D42" s="30"/>
      <c r="E42" s="31">
        <v>584.66800000000001</v>
      </c>
      <c r="F42" s="29"/>
      <c r="G42" s="29"/>
      <c r="H42" s="29"/>
      <c r="I42" s="29"/>
      <c r="J42" s="29"/>
      <c r="K42" s="29"/>
      <c r="L42" s="29"/>
      <c r="M42" s="29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20"/>
      <c r="Y42" s="20"/>
      <c r="Z42" s="20"/>
      <c r="AA42" s="20"/>
      <c r="AB42" s="20"/>
      <c r="AC42" s="20"/>
      <c r="AD42" s="20"/>
      <c r="AE42" s="20"/>
      <c r="AF42" s="20"/>
      <c r="AG42" s="20" t="s">
        <v>42</v>
      </c>
      <c r="AH42" s="20">
        <v>0</v>
      </c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</row>
    <row r="43" spans="1:60" outlineLevel="1" x14ac:dyDescent="0.2">
      <c r="A43" s="27"/>
      <c r="B43" s="28"/>
      <c r="C43" s="52" t="s">
        <v>43</v>
      </c>
      <c r="D43" s="30"/>
      <c r="E43" s="31">
        <v>19.380000000000003</v>
      </c>
      <c r="F43" s="29"/>
      <c r="G43" s="29"/>
      <c r="H43" s="29"/>
      <c r="I43" s="29"/>
      <c r="J43" s="29"/>
      <c r="K43" s="29"/>
      <c r="L43" s="29"/>
      <c r="M43" s="29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20"/>
      <c r="Y43" s="20"/>
      <c r="Z43" s="20"/>
      <c r="AA43" s="20"/>
      <c r="AB43" s="20"/>
      <c r="AC43" s="20"/>
      <c r="AD43" s="20"/>
      <c r="AE43" s="20"/>
      <c r="AF43" s="20"/>
      <c r="AG43" s="20" t="s">
        <v>42</v>
      </c>
      <c r="AH43" s="20">
        <v>0</v>
      </c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</row>
    <row r="44" spans="1:60" outlineLevel="1" x14ac:dyDescent="0.2">
      <c r="A44" s="27"/>
      <c r="B44" s="28"/>
      <c r="C44" s="52" t="s">
        <v>44</v>
      </c>
      <c r="D44" s="30"/>
      <c r="E44" s="31">
        <v>48</v>
      </c>
      <c r="F44" s="29"/>
      <c r="G44" s="29"/>
      <c r="H44" s="29"/>
      <c r="I44" s="29"/>
      <c r="J44" s="29"/>
      <c r="K44" s="29"/>
      <c r="L44" s="29"/>
      <c r="M44" s="29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20"/>
      <c r="Y44" s="20"/>
      <c r="Z44" s="20"/>
      <c r="AA44" s="20"/>
      <c r="AB44" s="20"/>
      <c r="AC44" s="20"/>
      <c r="AD44" s="20"/>
      <c r="AE44" s="20"/>
      <c r="AF44" s="20"/>
      <c r="AG44" s="20" t="s">
        <v>42</v>
      </c>
      <c r="AH44" s="20">
        <v>0</v>
      </c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</row>
    <row r="45" spans="1:60" x14ac:dyDescent="0.2">
      <c r="A45" s="32" t="s">
        <v>37</v>
      </c>
      <c r="B45" s="33" t="s">
        <v>16</v>
      </c>
      <c r="C45" s="50" t="s">
        <v>17</v>
      </c>
      <c r="D45" s="34"/>
      <c r="E45" s="35"/>
      <c r="F45" s="36"/>
      <c r="G45" s="36">
        <f>SUMIF(AG46:AG46,"&lt;&gt;NOR",G46:G46)</f>
        <v>0</v>
      </c>
      <c r="H45" s="36"/>
      <c r="I45" s="36">
        <f>SUM(I46:I46)</f>
        <v>0</v>
      </c>
      <c r="J45" s="36"/>
      <c r="K45" s="36">
        <f>SUM(K46:K46)</f>
        <v>30659.49</v>
      </c>
      <c r="L45" s="36"/>
      <c r="M45" s="36">
        <f>SUM(M46:M46)</f>
        <v>0</v>
      </c>
      <c r="N45" s="63"/>
      <c r="O45" s="63"/>
      <c r="P45" s="63"/>
      <c r="Q45" s="63"/>
      <c r="R45" s="63"/>
      <c r="S45" s="63"/>
      <c r="T45" s="63"/>
      <c r="U45" s="63"/>
      <c r="V45" s="63"/>
      <c r="W45" s="63"/>
      <c r="AG45" t="s">
        <v>38</v>
      </c>
    </row>
    <row r="46" spans="1:60" outlineLevel="1" x14ac:dyDescent="0.2">
      <c r="A46" s="43">
        <v>14</v>
      </c>
      <c r="B46" s="44" t="s">
        <v>68</v>
      </c>
      <c r="C46" s="53" t="s">
        <v>69</v>
      </c>
      <c r="D46" s="45" t="s">
        <v>70</v>
      </c>
      <c r="E46" s="46">
        <v>46.737020000000001</v>
      </c>
      <c r="F46" s="47"/>
      <c r="G46" s="48">
        <f>ROUND(E46*F46,2)</f>
        <v>0</v>
      </c>
      <c r="H46" s="47">
        <v>0</v>
      </c>
      <c r="I46" s="48">
        <f>ROUND(E46*H46,2)</f>
        <v>0</v>
      </c>
      <c r="J46" s="47">
        <v>656</v>
      </c>
      <c r="K46" s="48">
        <f>ROUND(E46*J46,2)</f>
        <v>30659.49</v>
      </c>
      <c r="L46" s="48">
        <v>21</v>
      </c>
      <c r="M46" s="59">
        <f>G46*(1+L46/100)</f>
        <v>0</v>
      </c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71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</row>
    <row r="47" spans="1:60" x14ac:dyDescent="0.2">
      <c r="A47" s="32" t="s">
        <v>37</v>
      </c>
      <c r="B47" s="33" t="s">
        <v>18</v>
      </c>
      <c r="C47" s="50" t="s">
        <v>19</v>
      </c>
      <c r="D47" s="34"/>
      <c r="E47" s="35"/>
      <c r="F47" s="36"/>
      <c r="G47" s="36">
        <f>SUMIF(AG48:AG51,"&lt;&gt;NOR",G48:G51)</f>
        <v>0</v>
      </c>
      <c r="H47" s="36"/>
      <c r="I47" s="36">
        <f>SUM(I48:I51)</f>
        <v>1542.83</v>
      </c>
      <c r="J47" s="36"/>
      <c r="K47" s="36">
        <f>SUM(K48:K51)</f>
        <v>7373.35</v>
      </c>
      <c r="L47" s="36"/>
      <c r="M47" s="36">
        <f>SUM(M48:M51)</f>
        <v>0</v>
      </c>
      <c r="N47" s="63"/>
      <c r="O47" s="63"/>
      <c r="P47" s="63"/>
      <c r="Q47" s="63"/>
      <c r="R47" s="63"/>
      <c r="S47" s="63"/>
      <c r="T47" s="63"/>
      <c r="U47" s="63"/>
      <c r="V47" s="63"/>
      <c r="W47" s="63"/>
      <c r="AG47" t="s">
        <v>38</v>
      </c>
    </row>
    <row r="48" spans="1:60" ht="22.5" outlineLevel="1" x14ac:dyDescent="0.2">
      <c r="A48" s="37">
        <v>15</v>
      </c>
      <c r="B48" s="38" t="s">
        <v>72</v>
      </c>
      <c r="C48" s="51" t="s">
        <v>73</v>
      </c>
      <c r="D48" s="39" t="s">
        <v>39</v>
      </c>
      <c r="E48" s="40">
        <v>38.465000000000003</v>
      </c>
      <c r="F48" s="41"/>
      <c r="G48" s="42">
        <f>ROUND(E48*F48,2)</f>
        <v>0</v>
      </c>
      <c r="H48" s="41">
        <v>0.9900000000000001</v>
      </c>
      <c r="I48" s="42">
        <f>ROUND(E48*H48,2)</f>
        <v>38.08</v>
      </c>
      <c r="J48" s="41">
        <v>43.81</v>
      </c>
      <c r="K48" s="42">
        <f>ROUND(E48*J48,2)</f>
        <v>1685.15</v>
      </c>
      <c r="L48" s="42">
        <v>21</v>
      </c>
      <c r="M48" s="58">
        <f>G48*(1+L48/100)</f>
        <v>0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20"/>
      <c r="Y48" s="20"/>
      <c r="Z48" s="20"/>
      <c r="AA48" s="20"/>
      <c r="AB48" s="20"/>
      <c r="AC48" s="20"/>
      <c r="AD48" s="20"/>
      <c r="AE48" s="20"/>
      <c r="AF48" s="20"/>
      <c r="AG48" s="20" t="s">
        <v>40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</row>
    <row r="49" spans="1:60" outlineLevel="1" x14ac:dyDescent="0.2">
      <c r="A49" s="27"/>
      <c r="B49" s="28"/>
      <c r="C49" s="52" t="s">
        <v>74</v>
      </c>
      <c r="D49" s="30"/>
      <c r="E49" s="31">
        <v>38.465000000000003</v>
      </c>
      <c r="F49" s="29"/>
      <c r="G49" s="29"/>
      <c r="H49" s="29"/>
      <c r="I49" s="29"/>
      <c r="J49" s="29"/>
      <c r="K49" s="29"/>
      <c r="L49" s="29"/>
      <c r="M49" s="29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20"/>
      <c r="Y49" s="20"/>
      <c r="Z49" s="20"/>
      <c r="AA49" s="20"/>
      <c r="AB49" s="20"/>
      <c r="AC49" s="20"/>
      <c r="AD49" s="20"/>
      <c r="AE49" s="20"/>
      <c r="AF49" s="20"/>
      <c r="AG49" s="20" t="s">
        <v>42</v>
      </c>
      <c r="AH49" s="20">
        <v>0</v>
      </c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</row>
    <row r="50" spans="1:60" outlineLevel="1" x14ac:dyDescent="0.2">
      <c r="A50" s="37">
        <v>16</v>
      </c>
      <c r="B50" s="38" t="s">
        <v>75</v>
      </c>
      <c r="C50" s="51" t="s">
        <v>76</v>
      </c>
      <c r="D50" s="39" t="s">
        <v>39</v>
      </c>
      <c r="E50" s="40">
        <v>38.465000000000003</v>
      </c>
      <c r="F50" s="41"/>
      <c r="G50" s="42">
        <f>ROUND(E50*F50,2)</f>
        <v>0</v>
      </c>
      <c r="H50" s="41">
        <v>39.120000000000005</v>
      </c>
      <c r="I50" s="42">
        <f>ROUND(E50*H50,2)</f>
        <v>1504.75</v>
      </c>
      <c r="J50" s="41">
        <v>147.88000000000002</v>
      </c>
      <c r="K50" s="42">
        <f>ROUND(E50*J50,2)</f>
        <v>5688.2</v>
      </c>
      <c r="L50" s="42">
        <v>21</v>
      </c>
      <c r="M50" s="58">
        <f>G50*(1+L50/100)</f>
        <v>0</v>
      </c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20"/>
      <c r="Y50" s="20"/>
      <c r="Z50" s="20"/>
      <c r="AA50" s="20"/>
      <c r="AB50" s="20"/>
      <c r="AC50" s="20"/>
      <c r="AD50" s="20"/>
      <c r="AE50" s="20"/>
      <c r="AF50" s="20"/>
      <c r="AG50" s="20" t="s">
        <v>40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</row>
    <row r="51" spans="1:60" outlineLevel="1" x14ac:dyDescent="0.2">
      <c r="A51" s="27"/>
      <c r="B51" s="28"/>
      <c r="C51" s="52" t="s">
        <v>74</v>
      </c>
      <c r="D51" s="30"/>
      <c r="E51" s="31">
        <v>38.465000000000003</v>
      </c>
      <c r="F51" s="29"/>
      <c r="G51" s="29"/>
      <c r="H51" s="29"/>
      <c r="I51" s="29"/>
      <c r="J51" s="29"/>
      <c r="K51" s="29"/>
      <c r="L51" s="29"/>
      <c r="M51" s="29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20"/>
      <c r="Y51" s="20"/>
      <c r="Z51" s="20"/>
      <c r="AA51" s="20"/>
      <c r="AB51" s="20"/>
      <c r="AC51" s="20"/>
      <c r="AD51" s="20"/>
      <c r="AE51" s="20"/>
      <c r="AF51" s="20"/>
      <c r="AG51" s="20" t="s">
        <v>42</v>
      </c>
      <c r="AH51" s="20">
        <v>0</v>
      </c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</row>
    <row r="52" spans="1:60" outlineLevel="1" x14ac:dyDescent="0.2">
      <c r="A52" s="27"/>
      <c r="B52" s="28"/>
      <c r="C52" s="52" t="s">
        <v>77</v>
      </c>
      <c r="D52" s="30"/>
      <c r="E52" s="31">
        <v>1</v>
      </c>
      <c r="F52" s="29"/>
      <c r="G52" s="29"/>
      <c r="H52" s="29"/>
      <c r="I52" s="29"/>
      <c r="J52" s="29"/>
      <c r="K52" s="29"/>
      <c r="L52" s="29"/>
      <c r="M52" s="29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20"/>
      <c r="Y52" s="20"/>
      <c r="Z52" s="20"/>
      <c r="AA52" s="20"/>
      <c r="AB52" s="20"/>
      <c r="AC52" s="20"/>
      <c r="AD52" s="20"/>
      <c r="AE52" s="20"/>
      <c r="AF52" s="20"/>
      <c r="AG52" s="20" t="s">
        <v>42</v>
      </c>
      <c r="AH52" s="20">
        <v>0</v>
      </c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</row>
    <row r="53" spans="1:60" x14ac:dyDescent="0.2">
      <c r="A53" s="32" t="s">
        <v>37</v>
      </c>
      <c r="B53" s="33" t="s">
        <v>20</v>
      </c>
      <c r="C53" s="50" t="s">
        <v>21</v>
      </c>
      <c r="D53" s="34"/>
      <c r="E53" s="35"/>
      <c r="F53" s="36"/>
      <c r="G53" s="36">
        <f>SUMIF(AG54:AG58,"&lt;&gt;NOR",G54:G58)</f>
        <v>0</v>
      </c>
      <c r="H53" s="36"/>
      <c r="I53" s="36">
        <f>SUM(I54:I58)</f>
        <v>0</v>
      </c>
      <c r="J53" s="36"/>
      <c r="K53" s="36">
        <f>SUM(K54:K58)</f>
        <v>15711.1</v>
      </c>
      <c r="L53" s="36"/>
      <c r="M53" s="36">
        <f>SUM(M54:M58)</f>
        <v>0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AG53" t="s">
        <v>38</v>
      </c>
    </row>
    <row r="54" spans="1:60" outlineLevel="1" x14ac:dyDescent="0.2">
      <c r="A54" s="37">
        <v>19</v>
      </c>
      <c r="B54" s="38" t="s">
        <v>78</v>
      </c>
      <c r="C54" s="51" t="s">
        <v>79</v>
      </c>
      <c r="D54" s="39" t="s">
        <v>70</v>
      </c>
      <c r="E54" s="40">
        <v>14.704190000000001</v>
      </c>
      <c r="F54" s="41"/>
      <c r="G54" s="42">
        <f>ROUND(E54*F54,2)</f>
        <v>0</v>
      </c>
      <c r="H54" s="41">
        <v>0</v>
      </c>
      <c r="I54" s="42">
        <f>ROUND(E54*H54,2)</f>
        <v>0</v>
      </c>
      <c r="J54" s="41">
        <v>289.5</v>
      </c>
      <c r="K54" s="42">
        <f>ROUND(E54*J54,2)</f>
        <v>4256.8599999999997</v>
      </c>
      <c r="L54" s="42">
        <v>21</v>
      </c>
      <c r="M54" s="58">
        <f>G54*(1+L54/100)</f>
        <v>0</v>
      </c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20"/>
      <c r="Y54" s="20"/>
      <c r="Z54" s="20"/>
      <c r="AA54" s="20"/>
      <c r="AB54" s="20"/>
      <c r="AC54" s="20"/>
      <c r="AD54" s="20"/>
      <c r="AE54" s="20"/>
      <c r="AF54" s="20"/>
      <c r="AG54" s="20" t="s">
        <v>40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</row>
    <row r="55" spans="1:60" outlineLevel="1" x14ac:dyDescent="0.2">
      <c r="A55" s="37">
        <v>20</v>
      </c>
      <c r="B55" s="38" t="s">
        <v>80</v>
      </c>
      <c r="C55" s="51" t="s">
        <v>81</v>
      </c>
      <c r="D55" s="39" t="s">
        <v>70</v>
      </c>
      <c r="E55" s="40">
        <v>14.704190000000001</v>
      </c>
      <c r="F55" s="41"/>
      <c r="G55" s="42">
        <f>ROUND(E55*F55,2)</f>
        <v>0</v>
      </c>
      <c r="H55" s="41">
        <v>0</v>
      </c>
      <c r="I55" s="42">
        <f>ROUND(E55*H55,2)</f>
        <v>0</v>
      </c>
      <c r="J55" s="41">
        <v>194.5</v>
      </c>
      <c r="K55" s="42">
        <f>ROUND(E55*J55,2)</f>
        <v>2859.96</v>
      </c>
      <c r="L55" s="42">
        <v>21</v>
      </c>
      <c r="M55" s="58">
        <f>G55*(1+L55/100)</f>
        <v>0</v>
      </c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20"/>
      <c r="Y55" s="20"/>
      <c r="Z55" s="20"/>
      <c r="AA55" s="20"/>
      <c r="AB55" s="20"/>
      <c r="AC55" s="20"/>
      <c r="AD55" s="20"/>
      <c r="AE55" s="20"/>
      <c r="AF55" s="20"/>
      <c r="AG55" s="20" t="s">
        <v>40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</row>
    <row r="56" spans="1:60" outlineLevel="1" x14ac:dyDescent="0.2">
      <c r="A56" s="37">
        <v>21</v>
      </c>
      <c r="B56" s="38" t="s">
        <v>82</v>
      </c>
      <c r="C56" s="51" t="s">
        <v>83</v>
      </c>
      <c r="D56" s="39" t="s">
        <v>70</v>
      </c>
      <c r="E56" s="40">
        <v>25.900000000000002</v>
      </c>
      <c r="F56" s="41"/>
      <c r="G56" s="42">
        <f>ROUND(E56*F56,2)</f>
        <v>0</v>
      </c>
      <c r="H56" s="41">
        <v>0</v>
      </c>
      <c r="I56" s="42">
        <f>ROUND(E56*H56,2)</f>
        <v>0</v>
      </c>
      <c r="J56" s="41">
        <v>15.600000000000001</v>
      </c>
      <c r="K56" s="42">
        <f>ROUND(E56*J56,2)</f>
        <v>404.04</v>
      </c>
      <c r="L56" s="42">
        <v>21</v>
      </c>
      <c r="M56" s="58">
        <f>G56*(1+L56/100)</f>
        <v>0</v>
      </c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20"/>
      <c r="Y56" s="20"/>
      <c r="Z56" s="20"/>
      <c r="AA56" s="20"/>
      <c r="AB56" s="20"/>
      <c r="AC56" s="20"/>
      <c r="AD56" s="20"/>
      <c r="AE56" s="20"/>
      <c r="AF56" s="20"/>
      <c r="AG56" s="20" t="s">
        <v>40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</row>
    <row r="57" spans="1:60" outlineLevel="1" x14ac:dyDescent="0.2">
      <c r="A57" s="37">
        <v>22</v>
      </c>
      <c r="B57" s="38" t="s">
        <v>84</v>
      </c>
      <c r="C57" s="51" t="s">
        <v>85</v>
      </c>
      <c r="D57" s="39" t="s">
        <v>70</v>
      </c>
      <c r="E57" s="40">
        <v>14.704190000000001</v>
      </c>
      <c r="F57" s="41"/>
      <c r="G57" s="42">
        <f>ROUND(E57*F57,2)</f>
        <v>0</v>
      </c>
      <c r="H57" s="41">
        <v>0</v>
      </c>
      <c r="I57" s="42">
        <f>ROUND(E57*H57,2)</f>
        <v>0</v>
      </c>
      <c r="J57" s="41">
        <v>257</v>
      </c>
      <c r="K57" s="42">
        <f>ROUND(E57*J57,2)</f>
        <v>3778.98</v>
      </c>
      <c r="L57" s="42">
        <v>21</v>
      </c>
      <c r="M57" s="58">
        <f>G57*(1+L57/100)</f>
        <v>0</v>
      </c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20"/>
      <c r="Y57" s="20"/>
      <c r="Z57" s="20"/>
      <c r="AA57" s="20"/>
      <c r="AB57" s="20"/>
      <c r="AC57" s="20"/>
      <c r="AD57" s="20"/>
      <c r="AE57" s="20"/>
      <c r="AF57" s="20"/>
      <c r="AG57" s="20" t="s">
        <v>40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</row>
    <row r="58" spans="1:60" outlineLevel="1" x14ac:dyDescent="0.2">
      <c r="A58" s="37">
        <v>23</v>
      </c>
      <c r="B58" s="38" t="s">
        <v>86</v>
      </c>
      <c r="C58" s="51" t="s">
        <v>87</v>
      </c>
      <c r="D58" s="39" t="s">
        <v>70</v>
      </c>
      <c r="E58" s="40">
        <v>14.704190000000001</v>
      </c>
      <c r="F58" s="41"/>
      <c r="G58" s="42">
        <f>ROUND(E58*F58,2)</f>
        <v>0</v>
      </c>
      <c r="H58" s="41">
        <v>0</v>
      </c>
      <c r="I58" s="42">
        <f>ROUND(E58*H58,2)</f>
        <v>0</v>
      </c>
      <c r="J58" s="41">
        <v>300</v>
      </c>
      <c r="K58" s="42">
        <f>ROUND(E58*J58,2)</f>
        <v>4411.26</v>
      </c>
      <c r="L58" s="42">
        <v>21</v>
      </c>
      <c r="M58" s="58">
        <f>G58*(1+L58/100)</f>
        <v>0</v>
      </c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20"/>
      <c r="Y58" s="20"/>
      <c r="Z58" s="20"/>
      <c r="AA58" s="20"/>
      <c r="AB58" s="20"/>
      <c r="AC58" s="20"/>
      <c r="AD58" s="20"/>
      <c r="AE58" s="20"/>
      <c r="AF58" s="20"/>
      <c r="AG58" s="20" t="s">
        <v>40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</row>
    <row r="59" spans="1:60" x14ac:dyDescent="0.2">
      <c r="A59" s="32" t="s">
        <v>37</v>
      </c>
      <c r="B59" s="33" t="s">
        <v>22</v>
      </c>
      <c r="C59" s="50" t="s">
        <v>4</v>
      </c>
      <c r="D59" s="34"/>
      <c r="E59" s="35"/>
      <c r="F59" s="36"/>
      <c r="G59" s="36">
        <f>SUMIF(AG60:AG60,"&lt;&gt;NOR",G60:G60)</f>
        <v>0</v>
      </c>
      <c r="H59" s="36"/>
      <c r="I59" s="36">
        <f>SUM(I60:I60)</f>
        <v>0</v>
      </c>
      <c r="J59" s="36"/>
      <c r="K59" s="36">
        <f>SUM(K60:K60)</f>
        <v>28365.59</v>
      </c>
      <c r="L59" s="36"/>
      <c r="M59" s="36">
        <f>SUM(M60:M60)</f>
        <v>0</v>
      </c>
      <c r="N59" s="63"/>
      <c r="O59" s="63"/>
      <c r="P59" s="63"/>
      <c r="Q59" s="63"/>
      <c r="R59" s="63"/>
      <c r="S59" s="63"/>
      <c r="T59" s="63"/>
      <c r="U59" s="63"/>
      <c r="V59" s="63"/>
      <c r="W59" s="63"/>
      <c r="AG59" t="s">
        <v>38</v>
      </c>
    </row>
    <row r="60" spans="1:60" outlineLevel="1" x14ac:dyDescent="0.2">
      <c r="A60" s="43">
        <v>24</v>
      </c>
      <c r="B60" s="44" t="s">
        <v>88</v>
      </c>
      <c r="C60" s="53" t="s">
        <v>89</v>
      </c>
      <c r="D60" s="45" t="s">
        <v>90</v>
      </c>
      <c r="E60" s="46">
        <v>1</v>
      </c>
      <c r="F60" s="47"/>
      <c r="G60" s="48">
        <f>ROUND(E60*F60,2)</f>
        <v>0</v>
      </c>
      <c r="H60" s="47">
        <v>0</v>
      </c>
      <c r="I60" s="48">
        <f>ROUND(E60*H60,2)</f>
        <v>0</v>
      </c>
      <c r="J60" s="47">
        <v>28365.59</v>
      </c>
      <c r="K60" s="48">
        <f>ROUND(E60*J60,2)</f>
        <v>28365.59</v>
      </c>
      <c r="L60" s="48">
        <v>21</v>
      </c>
      <c r="M60" s="59">
        <f>G60*(1+L60/100)</f>
        <v>0</v>
      </c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20"/>
      <c r="Y60" s="20"/>
      <c r="Z60" s="20"/>
      <c r="AA60" s="20"/>
      <c r="AB60" s="20"/>
      <c r="AC60" s="20"/>
      <c r="AD60" s="20"/>
      <c r="AE60" s="20"/>
      <c r="AF60" s="20"/>
      <c r="AG60" s="20" t="s">
        <v>91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</row>
    <row r="61" spans="1:60" x14ac:dyDescent="0.2">
      <c r="A61" s="2"/>
      <c r="B61" s="3"/>
      <c r="C61" s="54"/>
      <c r="D61" s="5"/>
      <c r="E61" s="2"/>
      <c r="F61" s="2"/>
      <c r="G61" s="2"/>
      <c r="H61" s="2"/>
      <c r="I61" s="2"/>
      <c r="J61" s="2"/>
      <c r="K61" s="2"/>
      <c r="L61" s="2"/>
      <c r="M61" s="2"/>
      <c r="N61" s="65"/>
      <c r="O61" s="65"/>
      <c r="P61" s="65"/>
      <c r="Q61" s="65"/>
      <c r="R61" s="65"/>
      <c r="S61" s="65"/>
      <c r="T61" s="65"/>
      <c r="U61" s="65"/>
      <c r="V61" s="65"/>
      <c r="W61" s="65"/>
      <c r="AE61">
        <v>15</v>
      </c>
      <c r="AF61">
        <v>21</v>
      </c>
    </row>
    <row r="62" spans="1:60" x14ac:dyDescent="0.2">
      <c r="A62" s="23"/>
      <c r="B62" s="24" t="s">
        <v>5</v>
      </c>
      <c r="C62" s="55"/>
      <c r="D62" s="25"/>
      <c r="E62" s="26"/>
      <c r="F62" s="26"/>
      <c r="G62" s="49">
        <f>SUM(G8+G29+G40+G45+G47+G53+G59)</f>
        <v>0</v>
      </c>
      <c r="H62" s="2"/>
      <c r="I62" s="2"/>
      <c r="J62" s="2"/>
      <c r="K62" s="2"/>
      <c r="L62" s="2"/>
      <c r="M62" s="2"/>
      <c r="N62" s="65"/>
      <c r="O62" s="65"/>
      <c r="P62" s="65"/>
      <c r="Q62" s="65"/>
      <c r="R62" s="65"/>
      <c r="S62" s="65"/>
      <c r="T62" s="65"/>
      <c r="U62" s="65"/>
      <c r="V62" s="65"/>
      <c r="W62" s="65"/>
      <c r="AE62">
        <f>SUMIF(L7:L60,AE61,G7:G60)</f>
        <v>0</v>
      </c>
      <c r="AF62">
        <f>SUMIF(L7:L60,AF61,G7:G60)</f>
        <v>0</v>
      </c>
      <c r="AG62" t="s">
        <v>92</v>
      </c>
    </row>
    <row r="63" spans="1:60" x14ac:dyDescent="0.2">
      <c r="A63" s="2"/>
      <c r="B63" s="3"/>
      <c r="C63" s="54"/>
      <c r="D63" s="5"/>
      <c r="E63" s="2"/>
      <c r="F63" s="2"/>
      <c r="G63" s="2"/>
      <c r="H63" s="2"/>
      <c r="I63" s="2"/>
      <c r="J63" s="2"/>
      <c r="K63" s="2"/>
      <c r="L63" s="2"/>
      <c r="M63" s="2"/>
      <c r="N63" s="60"/>
      <c r="O63" s="60"/>
      <c r="P63" s="60"/>
      <c r="Q63" s="60"/>
      <c r="R63" s="60"/>
      <c r="S63" s="60"/>
      <c r="T63" s="60"/>
      <c r="U63" s="60"/>
      <c r="V63" s="60"/>
      <c r="W63" s="60"/>
    </row>
    <row r="64" spans="1:60" x14ac:dyDescent="0.2">
      <c r="A64" s="2"/>
      <c r="B64" s="3"/>
      <c r="C64" s="54"/>
      <c r="D64" s="5"/>
      <c r="E64" s="2"/>
      <c r="F64" s="2"/>
      <c r="G64" s="2"/>
      <c r="H64" s="2"/>
      <c r="I64" s="2"/>
      <c r="J64" s="2"/>
      <c r="K64" s="2"/>
      <c r="L64" s="2"/>
      <c r="M64" s="2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33" x14ac:dyDescent="0.2">
      <c r="A65" s="90" t="s">
        <v>93</v>
      </c>
      <c r="B65" s="90"/>
      <c r="C65" s="91"/>
      <c r="D65" s="5"/>
      <c r="E65" s="2"/>
      <c r="F65" s="2"/>
      <c r="G65" s="2"/>
      <c r="H65" s="2"/>
      <c r="I65" s="2"/>
      <c r="J65" s="2"/>
      <c r="K65" s="2"/>
      <c r="L65" s="2"/>
      <c r="M65" s="2"/>
      <c r="N65" s="60"/>
      <c r="O65" s="60"/>
      <c r="P65" s="60"/>
      <c r="Q65" s="60"/>
      <c r="R65" s="60"/>
      <c r="S65" s="60"/>
      <c r="T65" s="60"/>
      <c r="U65" s="60"/>
      <c r="V65" s="60"/>
      <c r="W65" s="60"/>
    </row>
    <row r="66" spans="1:33" x14ac:dyDescent="0.2">
      <c r="A66" s="71"/>
      <c r="B66" s="72"/>
      <c r="C66" s="73"/>
      <c r="D66" s="72"/>
      <c r="E66" s="72"/>
      <c r="F66" s="72"/>
      <c r="G66" s="74"/>
      <c r="H66" s="2"/>
      <c r="I66" s="2"/>
      <c r="J66" s="2"/>
      <c r="K66" s="2"/>
      <c r="L66" s="2"/>
      <c r="M66" s="2"/>
      <c r="N66" s="60"/>
      <c r="O66" s="60"/>
      <c r="P66" s="60"/>
      <c r="Q66" s="60"/>
      <c r="R66" s="60"/>
      <c r="S66" s="60"/>
      <c r="T66" s="60"/>
      <c r="U66" s="60"/>
      <c r="V66" s="60"/>
      <c r="W66" s="60"/>
      <c r="AG66" t="s">
        <v>94</v>
      </c>
    </row>
    <row r="67" spans="1:33" x14ac:dyDescent="0.2">
      <c r="A67" s="75"/>
      <c r="B67" s="76"/>
      <c r="C67" s="77"/>
      <c r="D67" s="76"/>
      <c r="E67" s="76"/>
      <c r="F67" s="76"/>
      <c r="G67" s="78"/>
      <c r="H67" s="2"/>
      <c r="I67" s="2"/>
      <c r="J67" s="2"/>
      <c r="K67" s="2"/>
      <c r="L67" s="2"/>
      <c r="M67" s="2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1:33" x14ac:dyDescent="0.2">
      <c r="A68" s="75"/>
      <c r="B68" s="76"/>
      <c r="C68" s="77"/>
      <c r="D68" s="76"/>
      <c r="E68" s="76"/>
      <c r="F68" s="76"/>
      <c r="G68" s="78"/>
      <c r="H68" s="2"/>
      <c r="I68" s="2"/>
      <c r="J68" s="2"/>
      <c r="K68" s="2"/>
      <c r="L68" s="2"/>
      <c r="M68" s="2"/>
      <c r="N68" s="60"/>
      <c r="O68" s="60"/>
      <c r="P68" s="60"/>
      <c r="Q68" s="60"/>
      <c r="R68" s="60"/>
      <c r="S68" s="60"/>
      <c r="T68" s="60"/>
      <c r="U68" s="60"/>
      <c r="V68" s="60"/>
      <c r="W68" s="60"/>
    </row>
    <row r="69" spans="1:33" x14ac:dyDescent="0.2">
      <c r="A69" s="75"/>
      <c r="B69" s="76"/>
      <c r="C69" s="77"/>
      <c r="D69" s="76"/>
      <c r="E69" s="76"/>
      <c r="F69" s="76"/>
      <c r="G69" s="78"/>
      <c r="H69" s="2"/>
      <c r="I69" s="2"/>
      <c r="J69" s="2"/>
      <c r="K69" s="2"/>
      <c r="L69" s="2"/>
      <c r="M69" s="2"/>
      <c r="N69" s="60"/>
      <c r="O69" s="60"/>
      <c r="P69" s="60"/>
      <c r="Q69" s="60"/>
      <c r="R69" s="60"/>
      <c r="S69" s="60"/>
      <c r="T69" s="60"/>
      <c r="U69" s="60"/>
      <c r="V69" s="60"/>
      <c r="W69" s="60"/>
    </row>
    <row r="70" spans="1:33" x14ac:dyDescent="0.2">
      <c r="A70" s="79"/>
      <c r="B70" s="80"/>
      <c r="C70" s="81"/>
      <c r="D70" s="80"/>
      <c r="E70" s="80"/>
      <c r="F70" s="80"/>
      <c r="G70" s="82"/>
      <c r="H70" s="2"/>
      <c r="I70" s="2"/>
      <c r="J70" s="2"/>
      <c r="K70" s="2"/>
      <c r="L70" s="2"/>
      <c r="M70" s="2"/>
      <c r="N70" s="60"/>
      <c r="O70" s="60"/>
      <c r="P70" s="60"/>
      <c r="Q70" s="60"/>
      <c r="R70" s="60"/>
      <c r="S70" s="60"/>
      <c r="T70" s="60"/>
      <c r="U70" s="60"/>
      <c r="V70" s="60"/>
      <c r="W70" s="60"/>
    </row>
    <row r="71" spans="1:33" x14ac:dyDescent="0.2">
      <c r="A71" s="2"/>
      <c r="B71" s="3"/>
      <c r="C71" s="54"/>
      <c r="D71" s="5"/>
      <c r="E71" s="2"/>
      <c r="F71" s="2"/>
      <c r="G71" s="2"/>
      <c r="H71" s="2"/>
      <c r="I71" s="2"/>
      <c r="J71" s="2"/>
      <c r="K71" s="2"/>
      <c r="L71" s="2"/>
      <c r="M71" s="2"/>
      <c r="N71" s="60"/>
      <c r="O71" s="60"/>
      <c r="P71" s="60"/>
      <c r="Q71" s="60"/>
      <c r="R71" s="60"/>
      <c r="S71" s="60"/>
      <c r="T71" s="60"/>
      <c r="U71" s="60"/>
      <c r="V71" s="60"/>
      <c r="W71" s="60"/>
    </row>
    <row r="72" spans="1:33" x14ac:dyDescent="0.2">
      <c r="C72" s="56"/>
      <c r="D72" s="11"/>
      <c r="N72" s="1"/>
      <c r="O72" s="1"/>
      <c r="P72" s="1"/>
      <c r="Q72" s="1"/>
      <c r="R72" s="1"/>
      <c r="S72" s="1"/>
      <c r="T72" s="1"/>
      <c r="U72" s="1"/>
      <c r="V72" s="1"/>
      <c r="W72" s="1"/>
      <c r="AG72" t="s">
        <v>95</v>
      </c>
    </row>
    <row r="73" spans="1:33" x14ac:dyDescent="0.2">
      <c r="D73" s="1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33" x14ac:dyDescent="0.2">
      <c r="D74" s="1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33" x14ac:dyDescent="0.2">
      <c r="D75" s="11"/>
    </row>
    <row r="76" spans="1:33" x14ac:dyDescent="0.2">
      <c r="D76" s="11"/>
    </row>
    <row r="77" spans="1:33" x14ac:dyDescent="0.2">
      <c r="D77" s="11"/>
    </row>
    <row r="78" spans="1:33" x14ac:dyDescent="0.2">
      <c r="D78" s="11"/>
    </row>
    <row r="79" spans="1:33" x14ac:dyDescent="0.2">
      <c r="D79" s="11"/>
    </row>
    <row r="80" spans="1:33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</sheetData>
  <mergeCells count="6">
    <mergeCell ref="A66:G70"/>
    <mergeCell ref="A1:G1"/>
    <mergeCell ref="C2:G2"/>
    <mergeCell ref="C3:G3"/>
    <mergeCell ref="C4:G4"/>
    <mergeCell ref="A65:C6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Položkový rozpočet-fasáda TSNS</vt:lpstr>
      <vt:lpstr>'Položkový rozpočet-fasáda TSNS'!Názvy_tisku</vt:lpstr>
      <vt:lpstr>'Položkový rozpočet-fasáda TSNS'!Oblast_tisku</vt:lpstr>
    </vt:vector>
  </TitlesOfParts>
  <Company>MTD, s. 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Asistentka</dc:creator>
  <cp:lastModifiedBy>Asistentka</cp:lastModifiedBy>
  <cp:lastPrinted>2018-09-19T08:56:20Z</cp:lastPrinted>
  <dcterms:created xsi:type="dcterms:W3CDTF">2009-04-08T07:15:50Z</dcterms:created>
  <dcterms:modified xsi:type="dcterms:W3CDTF">2018-09-25T05:58:30Z</dcterms:modified>
</cp:coreProperties>
</file>