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10" windowHeight="9330" activeTab="0"/>
  </bookViews>
  <sheets>
    <sheet name="List1" sheetId="1" r:id="rId1"/>
  </sheets>
  <definedNames>
    <definedName name="_xlnm.Print_Area" localSheetId="0">'List1'!$B$1:$I$25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<sst xmlns="http://schemas.openxmlformats.org/spreadsheetml/2006/main" count="42" uniqueCount="28">
  <si>
    <t>3+1</t>
  </si>
  <si>
    <t>4+1</t>
  </si>
  <si>
    <t>5+1</t>
  </si>
  <si>
    <t>1+1</t>
  </si>
  <si>
    <t>2+1</t>
  </si>
  <si>
    <t>Nahořany 50, Česká Skalice 552 03</t>
  </si>
  <si>
    <t>Bílá Třemešná 384, 544 01</t>
  </si>
  <si>
    <t>Přední Labská 98, Špindlerův Mlýn</t>
  </si>
  <si>
    <t>Josefův Důl 353, 468 44 Josefův Důl</t>
  </si>
  <si>
    <t>Josefův Důl 354, 468 44 Josefův Důl</t>
  </si>
  <si>
    <t>Rudolfov 63, 460 14 Liberec 21</t>
  </si>
  <si>
    <t>Bedřichov 292, 468 12 Bedřichov</t>
  </si>
  <si>
    <t>Za hrází 1, 466 02 Jablonec nad Nisou</t>
  </si>
  <si>
    <t>Fojtecká 283, 463 31  Mníšek u Liberce</t>
  </si>
  <si>
    <t>Soušská 858, 46861 Desná v Jizerských horách</t>
  </si>
  <si>
    <t>INVENTÁRNÍ ČÍSLO</t>
  </si>
  <si>
    <t>ADRESA</t>
  </si>
  <si>
    <t>NÁZEV LOKALITY</t>
  </si>
  <si>
    <t>BYTOVÉ JEDNOTKY</t>
  </si>
  <si>
    <t>4+kk</t>
  </si>
  <si>
    <t>Daliměřice 200, 511 01 Turnov</t>
  </si>
  <si>
    <t>Blahoslavova 505, 46005 Liberec</t>
  </si>
  <si>
    <t>Zlíč 68, Česká Skalice 552 03</t>
  </si>
  <si>
    <t>Jarošovská 103, Jičín 506 01</t>
  </si>
  <si>
    <t>POČET BJ</t>
  </si>
  <si>
    <r>
      <t xml:space="preserve">Příloha č. 1 - Vymezení předmětu díla - seznam bytových jednotek oblast </t>
    </r>
    <r>
      <rPr>
        <b/>
        <sz val="11"/>
        <color theme="1"/>
        <rFont val="Calibri"/>
        <family val="2"/>
        <scheme val="minor"/>
      </rPr>
      <t>"Hradecko-Liberecko"</t>
    </r>
  </si>
  <si>
    <t xml:space="preserve">Cenová nabídka za zpracování znaleckého posudku </t>
  </si>
  <si>
    <t>Velikost bytu (m2) dle evidence Povodí Labe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</si>
</sst>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4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0" fontId="4" fillId="0" borderId="0" xfId="0" applyFont="1" applyAlignment="1">
      <alignment horizontal="right" wrapText="1" indent="1"/>
    </xf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horizontal="right" vertical="center" wrapText="1" inden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5" fillId="0" borderId="3" xfId="2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 wrapText="1" inden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4" fillId="0" borderId="6" xfId="0" applyFont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5" fillId="0" borderId="8" xfId="2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right" vertical="center" wrapText="1" inden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20" applyNumberFormat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4" fontId="4" fillId="0" borderId="12" xfId="0" applyNumberFormat="1" applyFont="1" applyFill="1" applyBorder="1" applyAlignment="1">
      <alignment horizontal="right" vertical="center" wrapText="1" indent="1"/>
    </xf>
    <xf numFmtId="44" fontId="4" fillId="0" borderId="13" xfId="0" applyNumberFormat="1" applyFont="1" applyFill="1" applyBorder="1" applyAlignment="1">
      <alignment horizontal="right" vertical="center" wrapText="1" inden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14" xfId="20" applyNumberFormat="1" applyFont="1" applyFill="1" applyBorder="1" applyAlignment="1">
      <alignment horizontal="left" vertical="center" wrapText="1"/>
    </xf>
    <xf numFmtId="49" fontId="5" fillId="0" borderId="15" xfId="20" applyNumberFormat="1" applyFont="1" applyFill="1" applyBorder="1" applyAlignment="1">
      <alignment horizontal="left" vertical="center" wrapText="1"/>
    </xf>
    <xf numFmtId="49" fontId="5" fillId="0" borderId="16" xfId="20" applyNumberFormat="1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2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4" fontId="4" fillId="0" borderId="18" xfId="0" applyNumberFormat="1" applyFont="1" applyBorder="1" applyAlignment="1">
      <alignment horizontal="right" vertical="center" wrapText="1" indent="1"/>
    </xf>
    <xf numFmtId="44" fontId="4" fillId="0" borderId="19" xfId="0" applyNumberFormat="1" applyFont="1" applyBorder="1" applyAlignment="1">
      <alignment horizontal="right" vertical="center" wrapText="1" indent="1"/>
    </xf>
    <xf numFmtId="44" fontId="4" fillId="0" borderId="20" xfId="0" applyNumberFormat="1" applyFont="1" applyFill="1" applyBorder="1" applyAlignment="1">
      <alignment horizontal="right" vertical="center" wrapText="1" indent="1"/>
    </xf>
    <xf numFmtId="44" fontId="4" fillId="0" borderId="21" xfId="0" applyNumberFormat="1" applyFont="1" applyFill="1" applyBorder="1" applyAlignment="1">
      <alignment horizontal="right" vertical="center" wrapText="1" indent="1"/>
    </xf>
    <xf numFmtId="44" fontId="4" fillId="0" borderId="22" xfId="0" applyNumberFormat="1" applyFont="1" applyFill="1" applyBorder="1" applyAlignment="1">
      <alignment horizontal="right" vertical="center" wrapText="1" indent="1"/>
    </xf>
    <xf numFmtId="44" fontId="4" fillId="0" borderId="23" xfId="0" applyNumberFormat="1" applyFont="1" applyFill="1" applyBorder="1" applyAlignment="1">
      <alignment horizontal="right" vertical="center" wrapText="1" inden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3"/>
  <sheetViews>
    <sheetView tabSelected="1" workbookViewId="0" topLeftCell="A1">
      <selection activeCell="L12" sqref="L12"/>
    </sheetView>
  </sheetViews>
  <sheetFormatPr defaultColWidth="9.140625" defaultRowHeight="15"/>
  <cols>
    <col min="2" max="2" width="4.00390625" style="2" customWidth="1"/>
    <col min="3" max="3" width="11.140625" style="2" customWidth="1"/>
    <col min="4" max="4" width="17.00390625" style="3" customWidth="1"/>
    <col min="5" max="5" width="39.57421875" style="3" customWidth="1"/>
    <col min="6" max="6" width="9.421875" style="2" customWidth="1"/>
    <col min="7" max="8" width="11.140625" style="4" customWidth="1"/>
    <col min="9" max="9" width="3.140625" style="5" customWidth="1"/>
    <col min="12" max="12" width="20.421875" style="0" customWidth="1"/>
  </cols>
  <sheetData>
    <row r="1" spans="2:9" ht="57" customHeight="1" thickBot="1">
      <c r="B1" s="31" t="s">
        <v>25</v>
      </c>
      <c r="C1" s="31"/>
      <c r="D1" s="31"/>
      <c r="E1" s="31"/>
      <c r="F1" s="31"/>
      <c r="G1" s="31"/>
      <c r="H1" s="31"/>
      <c r="I1" s="31"/>
    </row>
    <row r="2" spans="2:9" s="1" customFormat="1" ht="62.25" customHeight="1" thickBot="1">
      <c r="B2" s="11" t="s">
        <v>24</v>
      </c>
      <c r="C2" s="12" t="s">
        <v>15</v>
      </c>
      <c r="D2" s="13" t="s">
        <v>17</v>
      </c>
      <c r="E2" s="13" t="s">
        <v>16</v>
      </c>
      <c r="F2" s="12" t="s">
        <v>18</v>
      </c>
      <c r="G2" s="12" t="s">
        <v>27</v>
      </c>
      <c r="H2" s="23" t="s">
        <v>26</v>
      </c>
      <c r="I2" s="24"/>
    </row>
    <row r="3" spans="2:9" s="1" customFormat="1" ht="15" customHeight="1">
      <c r="B3" s="16">
        <v>1</v>
      </c>
      <c r="C3" s="17">
        <v>9051010186</v>
      </c>
      <c r="D3" s="18" t="str">
        <f>HYPERLINK("[20180601_Byty_Z1.xlsx]Rozkoš!A1","Rozkoš")</f>
        <v>Rozkoš</v>
      </c>
      <c r="E3" s="18" t="s">
        <v>5</v>
      </c>
      <c r="F3" s="17" t="s">
        <v>0</v>
      </c>
      <c r="G3" s="19">
        <v>92.67</v>
      </c>
      <c r="H3" s="25">
        <v>0</v>
      </c>
      <c r="I3" s="38"/>
    </row>
    <row r="4" spans="2:9" s="1" customFormat="1" ht="15">
      <c r="B4" s="20">
        <v>1</v>
      </c>
      <c r="C4" s="21">
        <v>9051001682</v>
      </c>
      <c r="D4" s="22" t="str">
        <f>HYPERLINK("[20180601_Byty_Z1.xlsx]LesKrálovství!A1","Les Království")</f>
        <v>Les Království</v>
      </c>
      <c r="E4" s="22" t="s">
        <v>6</v>
      </c>
      <c r="F4" s="21" t="s">
        <v>0</v>
      </c>
      <c r="G4" s="6">
        <v>148.65</v>
      </c>
      <c r="H4" s="26">
        <v>0</v>
      </c>
      <c r="I4" s="39"/>
    </row>
    <row r="5" spans="2:9" s="1" customFormat="1" ht="15" customHeight="1">
      <c r="B5" s="20">
        <v>1</v>
      </c>
      <c r="C5" s="21">
        <v>9051010586</v>
      </c>
      <c r="D5" s="22" t="str">
        <f>HYPERLINK("[20180601_Byty_Z1.xlsx]Labská!A1","Labská")</f>
        <v>Labská</v>
      </c>
      <c r="E5" s="22" t="s">
        <v>7</v>
      </c>
      <c r="F5" s="21" t="s">
        <v>0</v>
      </c>
      <c r="G5" s="6">
        <v>97.86</v>
      </c>
      <c r="H5" s="26">
        <v>0</v>
      </c>
      <c r="I5" s="39"/>
    </row>
    <row r="6" spans="2:9" s="1" customFormat="1" ht="15" customHeight="1">
      <c r="B6" s="27">
        <v>4</v>
      </c>
      <c r="C6" s="32">
        <v>9051012605</v>
      </c>
      <c r="D6" s="33" t="str">
        <f>HYPERLINK("[20180601_Byty_Z1.xlsx]Jičín!A1","Jičín")</f>
        <v>Jičín</v>
      </c>
      <c r="E6" s="28" t="s">
        <v>23</v>
      </c>
      <c r="F6" s="21" t="s">
        <v>1</v>
      </c>
      <c r="G6" s="6">
        <v>100.41</v>
      </c>
      <c r="H6" s="26">
        <v>0</v>
      </c>
      <c r="I6" s="39"/>
    </row>
    <row r="7" spans="2:9" s="1" customFormat="1" ht="15" customHeight="1">
      <c r="B7" s="27"/>
      <c r="C7" s="32"/>
      <c r="D7" s="33"/>
      <c r="E7" s="29"/>
      <c r="F7" s="21" t="s">
        <v>0</v>
      </c>
      <c r="G7" s="6">
        <v>78.96</v>
      </c>
      <c r="H7" s="26">
        <v>0</v>
      </c>
      <c r="I7" s="39"/>
    </row>
    <row r="8" spans="2:14" s="1" customFormat="1" ht="15">
      <c r="B8" s="27"/>
      <c r="C8" s="32"/>
      <c r="D8" s="33"/>
      <c r="E8" s="29"/>
      <c r="F8" s="21" t="s">
        <v>1</v>
      </c>
      <c r="G8" s="6">
        <v>99.2</v>
      </c>
      <c r="H8" s="26">
        <v>0</v>
      </c>
      <c r="I8" s="39"/>
      <c r="N8" s="14"/>
    </row>
    <row r="9" spans="2:9" s="1" customFormat="1" ht="15" customHeight="1">
      <c r="B9" s="27"/>
      <c r="C9" s="32"/>
      <c r="D9" s="33"/>
      <c r="E9" s="30"/>
      <c r="F9" s="21" t="s">
        <v>0</v>
      </c>
      <c r="G9" s="6">
        <v>76.43</v>
      </c>
      <c r="H9" s="26">
        <v>0</v>
      </c>
      <c r="I9" s="39"/>
    </row>
    <row r="10" spans="2:9" s="1" customFormat="1" ht="15">
      <c r="B10" s="20">
        <v>1</v>
      </c>
      <c r="C10" s="21">
        <v>9051000246</v>
      </c>
      <c r="D10" s="22" t="str">
        <f>HYPERLINK("[20180601_Byty_Z1.xlsx]Zlíč!A1","Zlíč")</f>
        <v>Zlíč</v>
      </c>
      <c r="E10" s="22" t="s">
        <v>22</v>
      </c>
      <c r="F10" s="21" t="s">
        <v>0</v>
      </c>
      <c r="G10" s="6">
        <v>114.72</v>
      </c>
      <c r="H10" s="26">
        <v>0</v>
      </c>
      <c r="I10" s="39"/>
    </row>
    <row r="11" spans="2:9" s="1" customFormat="1" ht="15" customHeight="1">
      <c r="B11" s="20">
        <v>1</v>
      </c>
      <c r="C11" s="21">
        <v>9051006523</v>
      </c>
      <c r="D11" s="22" t="str">
        <f>HYPERLINK("[20180601_Byty_Z1.xlsx]JosefůvDůl353!A1","Josefův Důl 353")</f>
        <v>Josefův Důl 353</v>
      </c>
      <c r="E11" s="22" t="s">
        <v>8</v>
      </c>
      <c r="F11" s="21" t="s">
        <v>2</v>
      </c>
      <c r="G11" s="6">
        <v>139.94</v>
      </c>
      <c r="H11" s="26">
        <v>0</v>
      </c>
      <c r="I11" s="39"/>
    </row>
    <row r="12" spans="2:9" s="1" customFormat="1" ht="15">
      <c r="B12" s="20">
        <v>1</v>
      </c>
      <c r="C12" s="21">
        <v>9051006933</v>
      </c>
      <c r="D12" s="22" t="str">
        <f>HYPERLINK("[20180601_Byty_Z1.xlsx]JosefůvDůl354!A1","Josefův Důl 354")</f>
        <v>Josefův Důl 354</v>
      </c>
      <c r="E12" s="22" t="s">
        <v>9</v>
      </c>
      <c r="F12" s="21" t="s">
        <v>2</v>
      </c>
      <c r="G12" s="6">
        <v>140.99</v>
      </c>
      <c r="H12" s="26">
        <v>0</v>
      </c>
      <c r="I12" s="39"/>
    </row>
    <row r="13" spans="2:9" s="1" customFormat="1" ht="15" customHeight="1">
      <c r="B13" s="27">
        <v>3</v>
      </c>
      <c r="C13" s="32">
        <v>9051006899</v>
      </c>
      <c r="D13" s="33" t="str">
        <f>HYPERLINK("[20180601_Byty_Z1.xlsx]Rudolfov!A1","Rudolfov")</f>
        <v>Rudolfov</v>
      </c>
      <c r="E13" s="28" t="s">
        <v>10</v>
      </c>
      <c r="F13" s="21" t="s">
        <v>3</v>
      </c>
      <c r="G13" s="6">
        <v>55.3</v>
      </c>
      <c r="H13" s="26">
        <v>0</v>
      </c>
      <c r="I13" s="39"/>
    </row>
    <row r="14" spans="2:9" s="1" customFormat="1" ht="15">
      <c r="B14" s="27"/>
      <c r="C14" s="32"/>
      <c r="D14" s="34"/>
      <c r="E14" s="29"/>
      <c r="F14" s="21" t="s">
        <v>4</v>
      </c>
      <c r="G14" s="6">
        <v>85.49</v>
      </c>
      <c r="H14" s="26">
        <v>0</v>
      </c>
      <c r="I14" s="39"/>
    </row>
    <row r="15" spans="2:9" s="1" customFormat="1" ht="15">
      <c r="B15" s="27"/>
      <c r="C15" s="32"/>
      <c r="D15" s="34"/>
      <c r="E15" s="30"/>
      <c r="F15" s="21" t="s">
        <v>4</v>
      </c>
      <c r="G15" s="6">
        <v>67.39</v>
      </c>
      <c r="H15" s="26">
        <v>0</v>
      </c>
      <c r="I15" s="39"/>
    </row>
    <row r="16" spans="2:9" s="1" customFormat="1" ht="15" customHeight="1">
      <c r="B16" s="27">
        <v>2</v>
      </c>
      <c r="C16" s="32">
        <v>9051006025</v>
      </c>
      <c r="D16" s="33" t="str">
        <f>HYPERLINK("[20180601_Byty_Z1.xlsx]Turnov!A1","Turnov")</f>
        <v>Turnov</v>
      </c>
      <c r="E16" s="28" t="s">
        <v>20</v>
      </c>
      <c r="F16" s="21" t="s">
        <v>0</v>
      </c>
      <c r="G16" s="6">
        <v>100.59</v>
      </c>
      <c r="H16" s="26">
        <v>0</v>
      </c>
      <c r="I16" s="39"/>
    </row>
    <row r="17" spans="2:9" s="1" customFormat="1" ht="15">
      <c r="B17" s="27"/>
      <c r="C17" s="32"/>
      <c r="D17" s="34"/>
      <c r="E17" s="30"/>
      <c r="F17" s="21" t="s">
        <v>0</v>
      </c>
      <c r="G17" s="6">
        <v>123.43</v>
      </c>
      <c r="H17" s="26">
        <v>0</v>
      </c>
      <c r="I17" s="39"/>
    </row>
    <row r="18" spans="2:9" s="1" customFormat="1" ht="15">
      <c r="B18" s="20">
        <v>1</v>
      </c>
      <c r="C18" s="21">
        <v>9051006928</v>
      </c>
      <c r="D18" s="22" t="str">
        <f>HYPERLINK("[20180601_Byty_Z1.xlsx]Bedřichov!A1","Bedřichov")</f>
        <v>Bedřichov</v>
      </c>
      <c r="E18" s="22" t="s">
        <v>11</v>
      </c>
      <c r="F18" s="21" t="s">
        <v>0</v>
      </c>
      <c r="G18" s="6">
        <v>139.6</v>
      </c>
      <c r="H18" s="26">
        <v>0</v>
      </c>
      <c r="I18" s="39"/>
    </row>
    <row r="19" spans="2:9" s="1" customFormat="1" ht="15">
      <c r="B19" s="20">
        <v>1</v>
      </c>
      <c r="C19" s="21">
        <v>9051006545</v>
      </c>
      <c r="D19" s="22" t="str">
        <f>HYPERLINK("[20180601_Byty_Z1.xlsx]Mšeno!A1","Mšeno")</f>
        <v>Mšeno</v>
      </c>
      <c r="E19" s="22" t="s">
        <v>12</v>
      </c>
      <c r="F19" s="21" t="s">
        <v>0</v>
      </c>
      <c r="G19" s="6">
        <v>90.9</v>
      </c>
      <c r="H19" s="26">
        <v>0</v>
      </c>
      <c r="I19" s="39"/>
    </row>
    <row r="20" spans="2:9" s="1" customFormat="1" ht="15">
      <c r="B20" s="20">
        <v>1</v>
      </c>
      <c r="C20" s="21">
        <v>9051006898</v>
      </c>
      <c r="D20" s="22" t="str">
        <f>HYPERLINK("[20180601_Byty_Z1.xlsx]Harcov!A1","Harcov")</f>
        <v>Harcov</v>
      </c>
      <c r="E20" s="22" t="s">
        <v>21</v>
      </c>
      <c r="F20" s="21" t="s">
        <v>2</v>
      </c>
      <c r="G20" s="6">
        <v>125.92</v>
      </c>
      <c r="H20" s="26">
        <v>0</v>
      </c>
      <c r="I20" s="39"/>
    </row>
    <row r="21" spans="2:9" s="1" customFormat="1" ht="15">
      <c r="B21" s="20">
        <v>1</v>
      </c>
      <c r="C21" s="21">
        <v>9051006233</v>
      </c>
      <c r="D21" s="22" t="str">
        <f>HYPERLINK("[20180601_Byty_Z1.xlsx]Fojtka!A1","Fojtka")</f>
        <v>Fojtka</v>
      </c>
      <c r="E21" s="22" t="s">
        <v>13</v>
      </c>
      <c r="F21" s="21" t="s">
        <v>0</v>
      </c>
      <c r="G21" s="6">
        <v>104.99</v>
      </c>
      <c r="H21" s="26">
        <v>0</v>
      </c>
      <c r="I21" s="39"/>
    </row>
    <row r="22" spans="2:9" s="1" customFormat="1" ht="15" customHeight="1" thickBot="1">
      <c r="B22" s="7">
        <v>1</v>
      </c>
      <c r="C22" s="8">
        <v>9051006039</v>
      </c>
      <c r="D22" s="9" t="str">
        <f>HYPERLINK("[20180601_Byty_Z1.xlsx]Souš858!A1","Souš 858")</f>
        <v>Souš 858</v>
      </c>
      <c r="E22" s="9" t="s">
        <v>14</v>
      </c>
      <c r="F22" s="8" t="s">
        <v>19</v>
      </c>
      <c r="G22" s="10">
        <v>104.43</v>
      </c>
      <c r="H22" s="37">
        <v>0</v>
      </c>
      <c r="I22" s="40"/>
    </row>
    <row r="23" spans="2:9" ht="15.75" thickBot="1">
      <c r="B23" s="15">
        <f>SUM(B3:B22)</f>
        <v>20</v>
      </c>
      <c r="H23" s="35">
        <v>0</v>
      </c>
      <c r="I23" s="36"/>
    </row>
  </sheetData>
  <mergeCells count="35">
    <mergeCell ref="H23:I23"/>
    <mergeCell ref="H18:I18"/>
    <mergeCell ref="H19:I19"/>
    <mergeCell ref="H20:I20"/>
    <mergeCell ref="H21:I21"/>
    <mergeCell ref="H22:I22"/>
    <mergeCell ref="H14:I14"/>
    <mergeCell ref="B16:B17"/>
    <mergeCell ref="E6:E9"/>
    <mergeCell ref="E13:E15"/>
    <mergeCell ref="E16:E17"/>
    <mergeCell ref="B1:I1"/>
    <mergeCell ref="H15:I15"/>
    <mergeCell ref="H16:I16"/>
    <mergeCell ref="H17:I17"/>
    <mergeCell ref="C6:C9"/>
    <mergeCell ref="D6:D9"/>
    <mergeCell ref="C13:C15"/>
    <mergeCell ref="D13:D15"/>
    <mergeCell ref="C16:C17"/>
    <mergeCell ref="D16:D17"/>
    <mergeCell ref="H12:I12"/>
    <mergeCell ref="H13:I13"/>
    <mergeCell ref="B6:B9"/>
    <mergeCell ref="B13:B15"/>
    <mergeCell ref="H7:I7"/>
    <mergeCell ref="H8:I8"/>
    <mergeCell ref="H9:I9"/>
    <mergeCell ref="H10:I10"/>
    <mergeCell ref="H11:I11"/>
    <mergeCell ref="H2:I2"/>
    <mergeCell ref="H3:I3"/>
    <mergeCell ref="H4:I4"/>
    <mergeCell ref="H5:I5"/>
    <mergeCell ref="H6:I6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Monika Brandejsová</cp:lastModifiedBy>
  <cp:lastPrinted>2018-11-20T09:57:04Z</cp:lastPrinted>
  <dcterms:created xsi:type="dcterms:W3CDTF">2018-11-06T19:20:12Z</dcterms:created>
  <dcterms:modified xsi:type="dcterms:W3CDTF">2019-01-21T13:28:36Z</dcterms:modified>
  <cp:category/>
  <cp:version/>
  <cp:contentType/>
  <cp:contentStatus/>
</cp:coreProperties>
</file>