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0" yWindow="0" windowWidth="25440" windowHeight="12435" activeTab="0"/>
  </bookViews>
  <sheets>
    <sheet name="Př 3a" sheetId="1" r:id="rId1"/>
    <sheet name="Př 3b" sheetId="2" r:id="rId2"/>
  </sheets>
  <definedNames>
    <definedName name="_xlnm.Print_Area" localSheetId="1">'Př 3b'!$A$1:$H$73</definedName>
  </definedNames>
  <calcPr calcId="162913"/>
</workbook>
</file>

<file path=xl/sharedStrings.xml><?xml version="1.0" encoding="utf-8"?>
<sst xmlns="http://schemas.openxmlformats.org/spreadsheetml/2006/main" count="153" uniqueCount="76">
  <si>
    <t>počet</t>
  </si>
  <si>
    <t>Elektrocentrála</t>
  </si>
  <si>
    <t>Upínací rychlospojka na hadice</t>
  </si>
  <si>
    <t>Nástavec na klíč</t>
  </si>
  <si>
    <t>Příruba s nástavcem pro napojení výtlačné hadice čerpadla CWS 230 na suchovod vč. 8ks upev.šroubů</t>
  </si>
  <si>
    <t>Mobilní čerpadlo CWS 201 včetně sacích a výtlačných hadic</t>
  </si>
  <si>
    <t>Mobilní čerpadlo CWS 230 včetně sacích a výtlačných hadic</t>
  </si>
  <si>
    <t>Seznam MPPZ</t>
  </si>
  <si>
    <t>popis</t>
  </si>
  <si>
    <t>Doplňky k mobilním čerpadlům : Hadice sací DN225, hadice výtlaku DN225</t>
  </si>
  <si>
    <t>Doplňky : klíč na manuální ovládání šoupat</t>
  </si>
  <si>
    <t>Vysokozdvižný vozík - Toyota, plyn</t>
  </si>
  <si>
    <t>Mobilní prvky PPO pro lokalitu Píšťany - hradildla</t>
  </si>
  <si>
    <t>Mobilní prvky PPO pro lokalitu Píšťany - sloupy</t>
  </si>
  <si>
    <t>Mobilní prvky PPO pro lokalitu Lovosice - hradidla</t>
  </si>
  <si>
    <t>Mobilní prvky PPO pro lokalitu Lovosice - sloupy</t>
  </si>
  <si>
    <t>Klíče od skladovací haly</t>
  </si>
  <si>
    <t>Zařízení pro obsluhu šoupat : Rotop 2000, transportní kufr pro Rotop, sada litinových spojek, opěrný stojan Rotop</t>
  </si>
  <si>
    <t>příloha č. 3a smlouvy ……………….</t>
  </si>
  <si>
    <r>
      <t>m</t>
    </r>
    <r>
      <rPr>
        <b/>
        <vertAlign val="superscript"/>
        <sz val="16"/>
        <rFont val="Arial"/>
        <family val="2"/>
      </rPr>
      <t>2</t>
    </r>
  </si>
  <si>
    <t>Plocha mobilních zábran:</t>
  </si>
  <si>
    <t>m</t>
  </si>
  <si>
    <t>PPO LOVOSICKO Q1 - Q100 CELKEM     Délka hrazení:</t>
  </si>
  <si>
    <r>
      <t>m</t>
    </r>
    <r>
      <rPr>
        <b/>
        <vertAlign val="superscript"/>
        <sz val="12"/>
        <rFont val="Arial"/>
        <family val="2"/>
      </rPr>
      <t>2</t>
    </r>
  </si>
  <si>
    <t>VELKÁ POVODEŇ Q5 - Q100  CELKEM   Délka hrazení:</t>
  </si>
  <si>
    <t>CELKEM:</t>
  </si>
  <si>
    <t>1,6 - 2,5</t>
  </si>
  <si>
    <t>obec Píšťany</t>
  </si>
  <si>
    <t>149,4 - 149,45</t>
  </si>
  <si>
    <t>147,26-148,91</t>
  </si>
  <si>
    <r>
      <t>plocha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</si>
  <si>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výška (m)</t>
  </si>
  <si>
    <t>délka (m)</t>
  </si>
  <si>
    <t>(m n.m.)</t>
  </si>
  <si>
    <t>Úsek</t>
  </si>
  <si>
    <t>Hrazení</t>
  </si>
  <si>
    <t>Umístění</t>
  </si>
  <si>
    <t>kóta koruny</t>
  </si>
  <si>
    <t>kóta prahu</t>
  </si>
  <si>
    <r>
      <rPr>
        <b/>
        <sz val="10"/>
        <rFont val="Calibri"/>
        <family val="2"/>
      </rPr>
      <t xml:space="preserve">&gt; </t>
    </r>
    <r>
      <rPr>
        <b/>
        <sz val="10"/>
        <rFont val="Arial"/>
        <family val="2"/>
      </rPr>
      <t>Q5 - Q20</t>
    </r>
  </si>
  <si>
    <t>PPO Píšťany</t>
  </si>
  <si>
    <t>Plocha</t>
  </si>
  <si>
    <t>Délka</t>
  </si>
  <si>
    <t>Výška</t>
  </si>
  <si>
    <t>Staničení</t>
  </si>
  <si>
    <t>Píšťany</t>
  </si>
  <si>
    <r>
      <t>m</t>
    </r>
    <r>
      <rPr>
        <b/>
        <vertAlign val="superscript"/>
        <sz val="10"/>
        <rFont val="Arial"/>
        <family val="2"/>
      </rPr>
      <t>2</t>
    </r>
  </si>
  <si>
    <t>plocha celkem:</t>
  </si>
  <si>
    <t>délka celkem:</t>
  </si>
  <si>
    <t>ČS přístavy</t>
  </si>
  <si>
    <t>Lovochemie, a.s.</t>
  </si>
  <si>
    <t>Město Lovosice</t>
  </si>
  <si>
    <t xml:space="preserve">kóta hladiny </t>
  </si>
  <si>
    <t>Agrokomplex</t>
  </si>
  <si>
    <t>PPO Lovosice</t>
  </si>
  <si>
    <t>PPO LOVOSICKO - INSTALACE MOBILNÍCH ZÁBRAN - VELKÁ POVODEŇ  Q5 - Q100</t>
  </si>
  <si>
    <t>Poznámka: Lokalita Píšťany do Q5 bez činnosti</t>
  </si>
  <si>
    <t>Plocha MPPZ:</t>
  </si>
  <si>
    <t>MALÁ POVODEŇ  &lt; Q5 CELKEM             Délka hrazení</t>
  </si>
  <si>
    <t>plocha:</t>
  </si>
  <si>
    <t>délka:</t>
  </si>
  <si>
    <t>39b</t>
  </si>
  <si>
    <t>39a</t>
  </si>
  <si>
    <t xml:space="preserve">Lovochemie, a.s  </t>
  </si>
  <si>
    <t>Brassica, s.r.o.</t>
  </si>
  <si>
    <r>
      <t xml:space="preserve"> </t>
    </r>
    <r>
      <rPr>
        <b/>
        <sz val="10"/>
        <rFont val="Calibri"/>
        <family val="2"/>
      </rPr>
      <t xml:space="preserve">&lt; </t>
    </r>
    <r>
      <rPr>
        <b/>
        <sz val="10"/>
        <rFont val="Arial"/>
        <family val="2"/>
      </rPr>
      <t>Q5</t>
    </r>
  </si>
  <si>
    <t>20b</t>
  </si>
  <si>
    <t>20a</t>
  </si>
  <si>
    <t>úsek</t>
  </si>
  <si>
    <t>Q1 - Q2</t>
  </si>
  <si>
    <r>
      <t xml:space="preserve">PPO Lovosice </t>
    </r>
    <r>
      <rPr>
        <b/>
        <sz val="12"/>
        <rFont val="Arial"/>
        <family val="2"/>
      </rPr>
      <t xml:space="preserve"> </t>
    </r>
  </si>
  <si>
    <t>PPO LOVOSICKO - INSTALACE MOBILNÍCH ZÁBRAN - MALÁ POVODEŇ   &lt; Q5</t>
  </si>
  <si>
    <t>příloha č. 3b smlouvy ……………….</t>
  </si>
  <si>
    <r>
      <rPr>
        <b/>
        <sz val="10"/>
        <rFont val="Calibri"/>
        <family val="2"/>
      </rPr>
      <t xml:space="preserve">&gt; </t>
    </r>
    <r>
      <rPr>
        <b/>
        <sz val="10"/>
        <rFont val="Arial"/>
        <family val="2"/>
      </rPr>
      <t>Q20 - Q100</t>
    </r>
  </si>
  <si>
    <t>Q5 - Q20</t>
  </si>
  <si>
    <t>PPO Lovosicko - Lovosice, Píšťany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</si>
</sst>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53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0"/>
      <name val="Calibri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/>
      <right/>
      <top/>
      <bottom style="double"/>
    </border>
    <border>
      <left style="medium"/>
      <right/>
      <top/>
      <bottom style="double"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 style="double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double"/>
      <bottom style="double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 style="double"/>
    </border>
    <border>
      <left/>
      <right/>
      <top style="thin"/>
      <bottom style="double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6" fillId="0" borderId="0" xfId="0" applyFont="1"/>
    <xf numFmtId="0" fontId="1" fillId="0" borderId="0" xfId="20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8" fillId="0" borderId="2" xfId="20" applyFont="1" applyFill="1" applyBorder="1" applyAlignment="1">
      <alignment vertical="center"/>
      <protection/>
    </xf>
    <xf numFmtId="4" fontId="10" fillId="2" borderId="3" xfId="20" applyNumberFormat="1" applyFont="1" applyFill="1" applyBorder="1" applyAlignment="1">
      <alignment horizontal="center" vertical="center"/>
      <protection/>
    </xf>
    <xf numFmtId="0" fontId="11" fillId="2" borderId="2" xfId="20" applyFont="1" applyFill="1" applyBorder="1" applyAlignment="1">
      <alignment horizontal="right" vertical="center"/>
      <protection/>
    </xf>
    <xf numFmtId="0" fontId="7" fillId="2" borderId="2" xfId="20" applyFont="1" applyFill="1" applyBorder="1" applyAlignment="1">
      <alignment vertical="center"/>
      <protection/>
    </xf>
    <xf numFmtId="0" fontId="7" fillId="2" borderId="4" xfId="20" applyFont="1" applyFill="1" applyBorder="1" applyAlignment="1">
      <alignment vertical="center"/>
      <protection/>
    </xf>
    <xf numFmtId="0" fontId="7" fillId="2" borderId="4" xfId="20" applyFont="1" applyFill="1" applyBorder="1" applyAlignment="1">
      <alignment horizontal="center" vertical="center"/>
      <protection/>
    </xf>
    <xf numFmtId="0" fontId="7" fillId="2" borderId="5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vertical="center"/>
      <protection/>
    </xf>
    <xf numFmtId="0" fontId="7" fillId="2" borderId="7" xfId="20" applyFont="1" applyFill="1" applyBorder="1" applyAlignment="1">
      <alignment vertical="center"/>
      <protection/>
    </xf>
    <xf numFmtId="0" fontId="8" fillId="2" borderId="6" xfId="20" applyFont="1" applyFill="1" applyBorder="1" applyAlignment="1">
      <alignment horizontal="left" vertical="center"/>
      <protection/>
    </xf>
    <xf numFmtId="4" fontId="10" fillId="2" borderId="6" xfId="20" applyNumberFormat="1" applyFont="1" applyFill="1" applyBorder="1" applyAlignment="1">
      <alignment horizontal="center" vertical="center"/>
      <protection/>
    </xf>
    <xf numFmtId="0" fontId="11" fillId="2" borderId="6" xfId="20" applyFont="1" applyFill="1" applyBorder="1" applyAlignment="1">
      <alignment horizontal="right" vertical="center"/>
      <protection/>
    </xf>
    <xf numFmtId="0" fontId="7" fillId="2" borderId="6" xfId="20" applyFont="1" applyFill="1" applyBorder="1" applyAlignment="1">
      <alignment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8" xfId="20" applyFont="1" applyFill="1" applyBorder="1" applyAlignment="1">
      <alignment horizontal="center" vertical="center"/>
      <protection/>
    </xf>
    <xf numFmtId="1" fontId="12" fillId="0" borderId="0" xfId="20" applyNumberFormat="1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2" fontId="12" fillId="0" borderId="0" xfId="20" applyNumberFormat="1" applyFont="1" applyAlignment="1">
      <alignment vertical="center"/>
      <protection/>
    </xf>
    <xf numFmtId="0" fontId="13" fillId="0" borderId="2" xfId="20" applyFont="1" applyFill="1" applyBorder="1" applyAlignment="1">
      <alignment vertical="center"/>
      <protection/>
    </xf>
    <xf numFmtId="4" fontId="13" fillId="3" borderId="3" xfId="20" applyNumberFormat="1" applyFont="1" applyFill="1" applyBorder="1" applyAlignment="1">
      <alignment horizontal="center" vertical="center"/>
      <protection/>
    </xf>
    <xf numFmtId="0" fontId="11" fillId="3" borderId="2" xfId="20" applyFont="1" applyFill="1" applyBorder="1" applyAlignment="1">
      <alignment horizontal="right" vertical="center"/>
      <protection/>
    </xf>
    <xf numFmtId="0" fontId="15" fillId="3" borderId="2" xfId="20" applyFont="1" applyFill="1" applyBorder="1" applyAlignment="1">
      <alignment vertical="center"/>
      <protection/>
    </xf>
    <xf numFmtId="0" fontId="1" fillId="3" borderId="4" xfId="20" applyFill="1" applyBorder="1" applyAlignment="1">
      <alignment vertical="center"/>
      <protection/>
    </xf>
    <xf numFmtId="0" fontId="1" fillId="3" borderId="4" xfId="20" applyFill="1" applyBorder="1" applyAlignment="1">
      <alignment horizontal="center" vertical="center"/>
      <protection/>
    </xf>
    <xf numFmtId="0" fontId="1" fillId="3" borderId="5" xfId="20" applyFont="1" applyFill="1" applyBorder="1" applyAlignment="1">
      <alignment horizontal="center" vertical="center"/>
      <protection/>
    </xf>
    <xf numFmtId="0" fontId="15" fillId="0" borderId="6" xfId="20" applyFont="1" applyFill="1" applyBorder="1" applyAlignment="1">
      <alignment vertical="center"/>
      <protection/>
    </xf>
    <xf numFmtId="0" fontId="15" fillId="3" borderId="7" xfId="20" applyFont="1" applyFill="1" applyBorder="1" applyAlignment="1">
      <alignment vertical="center"/>
      <protection/>
    </xf>
    <xf numFmtId="0" fontId="13" fillId="3" borderId="6" xfId="20" applyFont="1" applyFill="1" applyBorder="1" applyAlignment="1">
      <alignment horizontal="left" vertical="center"/>
      <protection/>
    </xf>
    <xf numFmtId="4" fontId="13" fillId="3" borderId="6" xfId="20" applyNumberFormat="1" applyFont="1" applyFill="1" applyBorder="1" applyAlignment="1">
      <alignment horizontal="center" vertical="center"/>
      <protection/>
    </xf>
    <xf numFmtId="0" fontId="11" fillId="3" borderId="6" xfId="20" applyFont="1" applyFill="1" applyBorder="1" applyAlignment="1">
      <alignment horizontal="right" vertical="center"/>
      <protection/>
    </xf>
    <xf numFmtId="0" fontId="1" fillId="3" borderId="6" xfId="20" applyFill="1" applyBorder="1" applyAlignment="1">
      <alignment vertical="center"/>
      <protection/>
    </xf>
    <xf numFmtId="0" fontId="1" fillId="3" borderId="6" xfId="20" applyFill="1" applyBorder="1" applyAlignment="1">
      <alignment horizontal="center" vertical="center"/>
      <protection/>
    </xf>
    <xf numFmtId="0" fontId="1" fillId="3" borderId="8" xfId="20" applyFont="1" applyFill="1" applyBorder="1" applyAlignment="1">
      <alignment horizontal="center" vertical="center"/>
      <protection/>
    </xf>
    <xf numFmtId="0" fontId="1" fillId="0" borderId="9" xfId="20" applyBorder="1" applyAlignment="1">
      <alignment vertical="center"/>
      <protection/>
    </xf>
    <xf numFmtId="0" fontId="1" fillId="0" borderId="0" xfId="20" applyBorder="1" applyAlignment="1">
      <alignment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vertical="center"/>
      <protection/>
    </xf>
    <xf numFmtId="0" fontId="1" fillId="0" borderId="12" xfId="20" applyBorder="1" applyAlignment="1">
      <alignment vertical="center"/>
      <protection/>
    </xf>
    <xf numFmtId="0" fontId="1" fillId="0" borderId="13" xfId="20" applyBorder="1" applyAlignment="1">
      <alignment vertical="center"/>
      <protection/>
    </xf>
    <xf numFmtId="164" fontId="13" fillId="0" borderId="3" xfId="20" applyNumberFormat="1" applyFont="1" applyFill="1" applyBorder="1" applyAlignment="1">
      <alignment horizontal="center" vertical="center"/>
      <protection/>
    </xf>
    <xf numFmtId="0" fontId="13" fillId="0" borderId="2" xfId="20" applyFont="1" applyFill="1" applyBorder="1" applyAlignment="1">
      <alignment horizontal="right" vertical="center"/>
      <protection/>
    </xf>
    <xf numFmtId="0" fontId="15" fillId="0" borderId="2" xfId="20" applyFont="1" applyFill="1" applyBorder="1" applyAlignment="1">
      <alignment vertical="center"/>
      <protection/>
    </xf>
    <xf numFmtId="0" fontId="1" fillId="0" borderId="2" xfId="20" applyFill="1" applyBorder="1" applyAlignment="1">
      <alignment vertical="center"/>
      <protection/>
    </xf>
    <xf numFmtId="0" fontId="1" fillId="0" borderId="2" xfId="20" applyFill="1" applyBorder="1" applyAlignment="1">
      <alignment horizontal="center" vertical="center"/>
      <protection/>
    </xf>
    <xf numFmtId="0" fontId="1" fillId="0" borderId="14" xfId="20" applyFont="1" applyFill="1" applyBorder="1" applyAlignment="1">
      <alignment horizontal="center" vertical="center"/>
      <protection/>
    </xf>
    <xf numFmtId="0" fontId="15" fillId="0" borderId="0" xfId="20" applyFont="1" applyFill="1" applyBorder="1" applyAlignment="1">
      <alignment vertical="center"/>
      <protection/>
    </xf>
    <xf numFmtId="0" fontId="15" fillId="0" borderId="9" xfId="20" applyFont="1" applyFill="1" applyBorder="1" applyAlignment="1">
      <alignment vertical="center"/>
      <protection/>
    </xf>
    <xf numFmtId="0" fontId="13" fillId="0" borderId="0" xfId="20" applyFont="1" applyFill="1" applyBorder="1" applyAlignment="1">
      <alignment horizontal="left" vertical="center"/>
      <protection/>
    </xf>
    <xf numFmtId="2" fontId="13" fillId="0" borderId="0" xfId="20" applyNumberFormat="1" applyFont="1" applyFill="1" applyBorder="1" applyAlignment="1">
      <alignment horizontal="center" vertical="center"/>
      <protection/>
    </xf>
    <xf numFmtId="0" fontId="13" fillId="0" borderId="0" xfId="20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vertical="center"/>
      <protection/>
    </xf>
    <xf numFmtId="0" fontId="1" fillId="0" borderId="0" xfId="20" applyFill="1" applyBorder="1" applyAlignment="1">
      <alignment horizontal="center" vertical="center"/>
      <protection/>
    </xf>
    <xf numFmtId="0" fontId="1" fillId="0" borderId="10" xfId="20" applyFont="1" applyFill="1" applyBorder="1" applyAlignment="1">
      <alignment horizontal="center" vertical="center"/>
      <protection/>
    </xf>
    <xf numFmtId="164" fontId="1" fillId="0" borderId="15" xfId="20" applyNumberFormat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2" fontId="1" fillId="0" borderId="17" xfId="20" applyNumberFormat="1" applyBorder="1" applyAlignment="1">
      <alignment horizontal="center" vertical="center"/>
      <protection/>
    </xf>
    <xf numFmtId="0" fontId="1" fillId="0" borderId="18" xfId="20" applyFont="1" applyBorder="1" applyAlignment="1">
      <alignment horizontal="left" vertical="center"/>
      <protection/>
    </xf>
    <xf numFmtId="2" fontId="1" fillId="0" borderId="15" xfId="20" applyNumberFormat="1" applyBorder="1" applyAlignment="1">
      <alignment horizontal="center" vertical="center"/>
      <protection/>
    </xf>
    <xf numFmtId="0" fontId="6" fillId="0" borderId="19" xfId="20" applyFont="1" applyBorder="1" applyAlignment="1">
      <alignment horizontal="center" vertical="center"/>
      <protection/>
    </xf>
    <xf numFmtId="0" fontId="1" fillId="0" borderId="20" xfId="20" applyFont="1" applyBorder="1" applyAlignment="1">
      <alignment horizontal="center" vertical="center"/>
      <protection/>
    </xf>
    <xf numFmtId="0" fontId="1" fillId="0" borderId="21" xfId="20" applyBorder="1" applyAlignment="1">
      <alignment horizontal="center" vertical="center"/>
      <protection/>
    </xf>
    <xf numFmtId="0" fontId="1" fillId="0" borderId="22" xfId="20" applyFont="1" applyBorder="1" applyAlignment="1">
      <alignment horizontal="center" vertical="center"/>
      <protection/>
    </xf>
    <xf numFmtId="0" fontId="1" fillId="0" borderId="10" xfId="20" applyBorder="1" applyAlignment="1">
      <alignment horizontal="center" vertical="center"/>
      <protection/>
    </xf>
    <xf numFmtId="0" fontId="1" fillId="0" borderId="9" xfId="20" applyBorder="1" applyAlignment="1">
      <alignment horizontal="center" vertical="center"/>
      <protection/>
    </xf>
    <xf numFmtId="0" fontId="6" fillId="0" borderId="10" xfId="20" applyFont="1" applyBorder="1" applyAlignment="1">
      <alignment horizontal="justify" vertical="center"/>
      <protection/>
    </xf>
    <xf numFmtId="0" fontId="1" fillId="0" borderId="23" xfId="20" applyBorder="1" applyAlignment="1">
      <alignment vertical="center"/>
      <protection/>
    </xf>
    <xf numFmtId="0" fontId="6" fillId="0" borderId="24" xfId="20" applyFont="1" applyBorder="1" applyAlignment="1">
      <alignment horizontal="justify" vertical="center"/>
      <protection/>
    </xf>
    <xf numFmtId="0" fontId="6" fillId="0" borderId="25" xfId="20" applyFont="1" applyBorder="1" applyAlignment="1">
      <alignment horizontal="justify" vertical="center"/>
      <protection/>
    </xf>
    <xf numFmtId="0" fontId="6" fillId="0" borderId="26" xfId="20" applyFont="1" applyBorder="1" applyAlignment="1">
      <alignment horizontal="justify" vertical="center"/>
      <protection/>
    </xf>
    <xf numFmtId="0" fontId="1" fillId="0" borderId="0" xfId="20" applyBorder="1" applyAlignment="1">
      <alignment horizontal="center" vertical="center"/>
      <protection/>
    </xf>
    <xf numFmtId="2" fontId="1" fillId="0" borderId="0" xfId="20" applyNumberFormat="1" applyBorder="1" applyAlignment="1">
      <alignment vertical="center"/>
      <protection/>
    </xf>
    <xf numFmtId="0" fontId="13" fillId="0" borderId="10" xfId="20" applyFont="1" applyBorder="1" applyAlignment="1">
      <alignment vertical="center"/>
      <protection/>
    </xf>
    <xf numFmtId="0" fontId="6" fillId="0" borderId="0" xfId="20" applyFont="1" applyAlignment="1">
      <alignment horizontal="justify" vertical="center"/>
      <protection/>
    </xf>
    <xf numFmtId="0" fontId="6" fillId="0" borderId="0" xfId="20" applyFont="1" applyFill="1" applyAlignment="1">
      <alignment horizontal="justify" vertical="center"/>
      <protection/>
    </xf>
    <xf numFmtId="0" fontId="1" fillId="0" borderId="0" xfId="20" applyFont="1" applyAlignment="1">
      <alignment vertical="center"/>
      <protection/>
    </xf>
    <xf numFmtId="0" fontId="1" fillId="0" borderId="10" xfId="20" applyFill="1" applyBorder="1" applyAlignment="1">
      <alignment vertical="center"/>
      <protection/>
    </xf>
    <xf numFmtId="0" fontId="6" fillId="0" borderId="5" xfId="20" applyFont="1" applyFill="1" applyBorder="1" applyAlignment="1">
      <alignment vertical="center"/>
      <protection/>
    </xf>
    <xf numFmtId="164" fontId="6" fillId="0" borderId="27" xfId="20" applyNumberFormat="1" applyFont="1" applyBorder="1" applyAlignment="1">
      <alignment horizontal="center" vertical="center"/>
      <protection/>
    </xf>
    <xf numFmtId="0" fontId="6" fillId="0" borderId="2" xfId="20" applyFont="1" applyBorder="1" applyAlignment="1">
      <alignment horizontal="right" vertical="center"/>
      <protection/>
    </xf>
    <xf numFmtId="0" fontId="1" fillId="0" borderId="28" xfId="20" applyFont="1" applyBorder="1" applyAlignment="1">
      <alignment vertical="center"/>
      <protection/>
    </xf>
    <xf numFmtId="2" fontId="6" fillId="0" borderId="28" xfId="20" applyNumberFormat="1" applyFont="1" applyBorder="1" applyAlignment="1">
      <alignment horizontal="center" vertical="center"/>
      <protection/>
    </xf>
    <xf numFmtId="0" fontId="6" fillId="0" borderId="28" xfId="20" applyFont="1" applyBorder="1" applyAlignment="1">
      <alignment horizontal="right" vertical="center"/>
      <protection/>
    </xf>
    <xf numFmtId="164" fontId="1" fillId="0" borderId="29" xfId="20" applyNumberFormat="1" applyBorder="1" applyAlignment="1">
      <alignment horizontal="center" vertical="center"/>
      <protection/>
    </xf>
    <xf numFmtId="2" fontId="1" fillId="0" borderId="30" xfId="20" applyNumberFormat="1" applyBorder="1" applyAlignment="1">
      <alignment horizontal="center" vertical="center"/>
      <protection/>
    </xf>
    <xf numFmtId="2" fontId="1" fillId="0" borderId="31" xfId="20" applyNumberFormat="1" applyFont="1" applyBorder="1" applyAlignment="1">
      <alignment horizontal="center" vertical="center"/>
      <protection/>
    </xf>
    <xf numFmtId="0" fontId="1" fillId="0" borderId="29" xfId="20" applyFont="1" applyBorder="1" applyAlignment="1">
      <alignment horizontal="justify" vertical="center"/>
      <protection/>
    </xf>
    <xf numFmtId="0" fontId="1" fillId="0" borderId="30" xfId="20" applyBorder="1" applyAlignment="1">
      <alignment horizontal="center" vertical="center"/>
      <protection/>
    </xf>
    <xf numFmtId="0" fontId="1" fillId="0" borderId="32" xfId="20" applyBorder="1" applyAlignment="1">
      <alignment horizontal="center" vertical="center"/>
      <protection/>
    </xf>
    <xf numFmtId="0" fontId="6" fillId="0" borderId="33" xfId="20" applyFont="1" applyBorder="1" applyAlignment="1">
      <alignment horizontal="center" vertical="center"/>
      <protection/>
    </xf>
    <xf numFmtId="2" fontId="1" fillId="0" borderId="0" xfId="20" applyNumberFormat="1" applyAlignment="1">
      <alignment vertical="center"/>
      <protection/>
    </xf>
    <xf numFmtId="164" fontId="1" fillId="0" borderId="34" xfId="20" applyNumberFormat="1" applyBorder="1" applyAlignment="1">
      <alignment horizontal="center" vertical="center"/>
      <protection/>
    </xf>
    <xf numFmtId="2" fontId="1" fillId="0" borderId="1" xfId="20" applyNumberFormat="1" applyBorder="1" applyAlignment="1">
      <alignment horizontal="center" vertical="center"/>
      <protection/>
    </xf>
    <xf numFmtId="2" fontId="1" fillId="0" borderId="35" xfId="20" applyNumberFormat="1" applyFont="1" applyBorder="1" applyAlignment="1">
      <alignment horizontal="center" vertical="center"/>
      <protection/>
    </xf>
    <xf numFmtId="0" fontId="1" fillId="0" borderId="34" xfId="20" applyFont="1" applyBorder="1" applyAlignment="1">
      <alignment horizontal="justify" vertical="center"/>
      <protection/>
    </xf>
    <xf numFmtId="0" fontId="1" fillId="0" borderId="1" xfId="20" applyBorder="1" applyAlignment="1">
      <alignment horizontal="center" vertical="center"/>
      <protection/>
    </xf>
    <xf numFmtId="0" fontId="1" fillId="0" borderId="36" xfId="20" applyBorder="1" applyAlignment="1">
      <alignment horizontal="center" vertical="center"/>
      <protection/>
    </xf>
    <xf numFmtId="0" fontId="6" fillId="0" borderId="37" xfId="20" applyFont="1" applyBorder="1" applyAlignment="1">
      <alignment horizontal="center" vertical="center"/>
      <protection/>
    </xf>
    <xf numFmtId="2" fontId="1" fillId="0" borderId="35" xfId="20" applyNumberFormat="1" applyBorder="1" applyAlignment="1">
      <alignment horizontal="center" vertical="center"/>
      <protection/>
    </xf>
    <xf numFmtId="0" fontId="1" fillId="0" borderId="34" xfId="20" applyBorder="1" applyAlignment="1">
      <alignment horizontal="justify" vertical="center"/>
      <protection/>
    </xf>
    <xf numFmtId="0" fontId="1" fillId="0" borderId="0" xfId="20" applyAlignment="1">
      <alignment horizontal="justify" vertical="center"/>
      <protection/>
    </xf>
    <xf numFmtId="164" fontId="1" fillId="0" borderId="38" xfId="20" applyNumberFormat="1" applyBorder="1" applyAlignment="1">
      <alignment horizontal="center" vertical="center"/>
      <protection/>
    </xf>
    <xf numFmtId="2" fontId="1" fillId="0" borderId="39" xfId="20" applyNumberFormat="1" applyBorder="1" applyAlignment="1">
      <alignment horizontal="center" vertical="center"/>
      <protection/>
    </xf>
    <xf numFmtId="2" fontId="1" fillId="0" borderId="40" xfId="20" applyNumberFormat="1" applyBorder="1" applyAlignment="1">
      <alignment horizontal="center" vertical="center"/>
      <protection/>
    </xf>
    <xf numFmtId="0" fontId="1" fillId="0" borderId="38" xfId="20" applyBorder="1" applyAlignment="1">
      <alignment horizontal="justify" vertical="center"/>
      <protection/>
    </xf>
    <xf numFmtId="0" fontId="1" fillId="0" borderId="39" xfId="20" applyBorder="1" applyAlignment="1">
      <alignment horizontal="center" vertical="center"/>
      <protection/>
    </xf>
    <xf numFmtId="0" fontId="1" fillId="0" borderId="41" xfId="20" applyBorder="1" applyAlignment="1">
      <alignment horizontal="center" vertical="center"/>
      <protection/>
    </xf>
    <xf numFmtId="0" fontId="6" fillId="0" borderId="26" xfId="20" applyFont="1" applyBorder="1" applyAlignment="1">
      <alignment horizontal="center" vertical="center"/>
      <protection/>
    </xf>
    <xf numFmtId="2" fontId="1" fillId="0" borderId="32" xfId="20" applyNumberFormat="1" applyBorder="1" applyAlignment="1">
      <alignment horizontal="center" vertical="center"/>
      <protection/>
    </xf>
    <xf numFmtId="0" fontId="1" fillId="0" borderId="42" xfId="20" applyBorder="1" applyAlignment="1">
      <alignment horizontal="justify" vertical="center"/>
      <protection/>
    </xf>
    <xf numFmtId="2" fontId="1" fillId="0" borderId="29" xfId="20" applyNumberFormat="1" applyBorder="1" applyAlignment="1">
      <alignment horizontal="center" vertical="center"/>
      <protection/>
    </xf>
    <xf numFmtId="2" fontId="1" fillId="0" borderId="36" xfId="20" applyNumberFormat="1" applyBorder="1" applyAlignment="1">
      <alignment horizontal="center" vertical="center"/>
      <protection/>
    </xf>
    <xf numFmtId="0" fontId="1" fillId="0" borderId="43" xfId="20" applyBorder="1" applyAlignment="1">
      <alignment horizontal="justify" vertical="center"/>
      <protection/>
    </xf>
    <xf numFmtId="2" fontId="1" fillId="0" borderId="34" xfId="20" applyNumberFormat="1" applyBorder="1" applyAlignment="1">
      <alignment horizontal="center" vertical="center"/>
      <protection/>
    </xf>
    <xf numFmtId="2" fontId="1" fillId="0" borderId="36" xfId="20" applyNumberFormat="1" applyFont="1" applyBorder="1" applyAlignment="1">
      <alignment horizontal="center" vertical="center"/>
      <protection/>
    </xf>
    <xf numFmtId="0" fontId="1" fillId="0" borderId="43" xfId="20" applyFont="1" applyBorder="1" applyAlignment="1">
      <alignment horizontal="left" vertical="center"/>
      <protection/>
    </xf>
    <xf numFmtId="0" fontId="1" fillId="0" borderId="43" xfId="20" applyBorder="1" applyAlignment="1">
      <alignment horizontal="left" vertical="center"/>
      <protection/>
    </xf>
    <xf numFmtId="2" fontId="1" fillId="0" borderId="41" xfId="20" applyNumberFormat="1" applyBorder="1" applyAlignment="1">
      <alignment horizontal="center" vertical="center"/>
      <protection/>
    </xf>
    <xf numFmtId="0" fontId="1" fillId="0" borderId="44" xfId="20" applyBorder="1" applyAlignment="1">
      <alignment horizontal="left" vertical="center"/>
      <protection/>
    </xf>
    <xf numFmtId="2" fontId="1" fillId="0" borderId="38" xfId="20" applyNumberFormat="1" applyBorder="1" applyAlignment="1">
      <alignment horizontal="center" vertical="center"/>
      <protection/>
    </xf>
    <xf numFmtId="0" fontId="1" fillId="0" borderId="45" xfId="20" applyBorder="1" applyAlignment="1">
      <alignment vertical="center"/>
      <protection/>
    </xf>
    <xf numFmtId="0" fontId="1" fillId="0" borderId="46" xfId="20" applyBorder="1" applyAlignment="1">
      <alignment vertical="center"/>
      <protection/>
    </xf>
    <xf numFmtId="0" fontId="19" fillId="0" borderId="0" xfId="20" applyFont="1" applyAlignment="1">
      <alignment horizontal="right" vertical="center"/>
      <protection/>
    </xf>
    <xf numFmtId="164" fontId="13" fillId="4" borderId="3" xfId="20" applyNumberFormat="1" applyFont="1" applyFill="1" applyBorder="1" applyAlignment="1">
      <alignment horizontal="center" vertical="center"/>
      <protection/>
    </xf>
    <xf numFmtId="0" fontId="13" fillId="4" borderId="2" xfId="20" applyFont="1" applyFill="1" applyBorder="1" applyAlignment="1">
      <alignment horizontal="right" vertical="center"/>
      <protection/>
    </xf>
    <xf numFmtId="0" fontId="15" fillId="4" borderId="2" xfId="20" applyFont="1" applyFill="1" applyBorder="1" applyAlignment="1">
      <alignment vertical="center"/>
      <protection/>
    </xf>
    <xf numFmtId="0" fontId="1" fillId="4" borderId="2" xfId="20" applyFill="1" applyBorder="1" applyAlignment="1">
      <alignment vertical="center"/>
      <protection/>
    </xf>
    <xf numFmtId="0" fontId="1" fillId="4" borderId="2" xfId="20" applyFill="1" applyBorder="1" applyAlignment="1">
      <alignment horizontal="center" vertical="center"/>
      <protection/>
    </xf>
    <xf numFmtId="0" fontId="1" fillId="4" borderId="14" xfId="20" applyFont="1" applyFill="1" applyBorder="1" applyAlignment="1">
      <alignment horizontal="center" vertical="center"/>
      <protection/>
    </xf>
    <xf numFmtId="0" fontId="15" fillId="4" borderId="9" xfId="20" applyFont="1" applyFill="1" applyBorder="1" applyAlignment="1">
      <alignment vertical="center"/>
      <protection/>
    </xf>
    <xf numFmtId="0" fontId="13" fillId="4" borderId="0" xfId="20" applyFont="1" applyFill="1" applyBorder="1" applyAlignment="1">
      <alignment horizontal="left" vertical="center"/>
      <protection/>
    </xf>
    <xf numFmtId="2" fontId="13" fillId="4" borderId="0" xfId="20" applyNumberFormat="1" applyFont="1" applyFill="1" applyBorder="1" applyAlignment="1">
      <alignment horizontal="center" vertical="center"/>
      <protection/>
    </xf>
    <xf numFmtId="0" fontId="13" fillId="4" borderId="0" xfId="20" applyFont="1" applyFill="1" applyBorder="1" applyAlignment="1">
      <alignment horizontal="right" vertical="center"/>
      <protection/>
    </xf>
    <xf numFmtId="0" fontId="1" fillId="4" borderId="0" xfId="20" applyFill="1" applyBorder="1" applyAlignment="1">
      <alignment vertical="center"/>
      <protection/>
    </xf>
    <xf numFmtId="0" fontId="1" fillId="4" borderId="0" xfId="20" applyFill="1" applyBorder="1" applyAlignment="1">
      <alignment horizontal="center" vertical="center"/>
      <protection/>
    </xf>
    <xf numFmtId="0" fontId="1" fillId="4" borderId="10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vertical="center"/>
      <protection/>
    </xf>
    <xf numFmtId="164" fontId="6" fillId="0" borderId="11" xfId="20" applyNumberFormat="1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right" vertical="center"/>
      <protection/>
    </xf>
    <xf numFmtId="0" fontId="1" fillId="0" borderId="12" xfId="20" applyBorder="1" applyAlignment="1">
      <alignment horizontal="center" vertical="center"/>
      <protection/>
    </xf>
    <xf numFmtId="0" fontId="1" fillId="0" borderId="13" xfId="20" applyFont="1" applyBorder="1" applyAlignment="1">
      <alignment horizontal="center"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10" xfId="20" applyFont="1" applyBorder="1" applyAlignment="1">
      <alignment horizontal="center" vertical="center"/>
      <protection/>
    </xf>
    <xf numFmtId="0" fontId="6" fillId="0" borderId="28" xfId="20" applyFont="1" applyBorder="1" applyAlignment="1">
      <alignment horizontal="center" vertical="center"/>
      <protection/>
    </xf>
    <xf numFmtId="164" fontId="1" fillId="0" borderId="47" xfId="20" applyNumberFormat="1" applyBorder="1" applyAlignment="1">
      <alignment horizontal="center" vertical="center"/>
      <protection/>
    </xf>
    <xf numFmtId="2" fontId="1" fillId="0" borderId="48" xfId="20" applyNumberFormat="1" applyFont="1" applyBorder="1" applyAlignment="1">
      <alignment horizontal="center" vertical="center"/>
      <protection/>
    </xf>
    <xf numFmtId="2" fontId="1" fillId="0" borderId="49" xfId="20" applyNumberFormat="1" applyFont="1" applyBorder="1" applyAlignment="1">
      <alignment horizontal="center" vertical="center"/>
      <protection/>
    </xf>
    <xf numFmtId="0" fontId="1" fillId="0" borderId="12" xfId="20" applyFont="1" applyBorder="1" applyAlignment="1">
      <alignment horizontal="left" vertical="center"/>
      <protection/>
    </xf>
    <xf numFmtId="2" fontId="1" fillId="0" borderId="47" xfId="20" applyNumberFormat="1" applyBorder="1" applyAlignment="1">
      <alignment horizontal="center" vertical="center"/>
      <protection/>
    </xf>
    <xf numFmtId="2" fontId="1" fillId="0" borderId="49" xfId="20" applyNumberFormat="1" applyBorder="1" applyAlignment="1">
      <alignment horizontal="center" vertical="center"/>
      <protection/>
    </xf>
    <xf numFmtId="2" fontId="1" fillId="0" borderId="1" xfId="20" applyNumberFormat="1" applyFont="1" applyBorder="1" applyAlignment="1">
      <alignment horizontal="center" vertical="center"/>
      <protection/>
    </xf>
    <xf numFmtId="0" fontId="6" fillId="0" borderId="50" xfId="20" applyFont="1" applyBorder="1" applyAlignment="1">
      <alignment horizontal="center" vertical="center"/>
      <protection/>
    </xf>
    <xf numFmtId="164" fontId="1" fillId="0" borderId="51" xfId="20" applyNumberFormat="1" applyBorder="1" applyAlignment="1">
      <alignment horizontal="center" vertical="center"/>
      <protection/>
    </xf>
    <xf numFmtId="0" fontId="6" fillId="0" borderId="0" xfId="20" applyFont="1" applyFill="1" applyAlignment="1">
      <alignment vertical="center"/>
      <protection/>
    </xf>
    <xf numFmtId="2" fontId="1" fillId="0" borderId="48" xfId="20" applyNumberFormat="1" applyBorder="1" applyAlignment="1">
      <alignment horizontal="center" vertical="center"/>
      <protection/>
    </xf>
    <xf numFmtId="0" fontId="1" fillId="0" borderId="13" xfId="20" applyBorder="1" applyAlignment="1">
      <alignment horizontal="justify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1" fillId="0" borderId="37" xfId="20" applyBorder="1" applyAlignment="1">
      <alignment horizontal="justify" vertical="center"/>
      <protection/>
    </xf>
    <xf numFmtId="164" fontId="1" fillId="0" borderId="34" xfId="20" applyNumberFormat="1" applyFont="1" applyBorder="1" applyAlignment="1">
      <alignment horizontal="center" vertical="center"/>
      <protection/>
    </xf>
    <xf numFmtId="0" fontId="1" fillId="0" borderId="37" xfId="20" applyFont="1" applyBorder="1" applyAlignment="1">
      <alignment horizontal="justify" vertical="center"/>
      <protection/>
    </xf>
    <xf numFmtId="2" fontId="1" fillId="0" borderId="34" xfId="20" applyNumberFormat="1" applyFont="1" applyBorder="1" applyAlignment="1">
      <alignment horizontal="center" vertical="center"/>
      <protection/>
    </xf>
    <xf numFmtId="2" fontId="1" fillId="0" borderId="52" xfId="20" applyNumberFormat="1" applyBorder="1" applyAlignment="1">
      <alignment horizontal="center" vertical="center"/>
      <protection/>
    </xf>
    <xf numFmtId="2" fontId="1" fillId="0" borderId="53" xfId="20" applyNumberFormat="1" applyBorder="1" applyAlignment="1">
      <alignment horizontal="center" vertical="center"/>
      <protection/>
    </xf>
    <xf numFmtId="0" fontId="1" fillId="0" borderId="54" xfId="20" applyBorder="1" applyAlignment="1">
      <alignment horizontal="justify" vertical="center"/>
      <protection/>
    </xf>
    <xf numFmtId="2" fontId="1" fillId="0" borderId="51" xfId="20" applyNumberFormat="1" applyBorder="1" applyAlignment="1">
      <alignment horizontal="center" vertical="center"/>
      <protection/>
    </xf>
    <xf numFmtId="0" fontId="6" fillId="0" borderId="54" xfId="20" applyFont="1" applyBorder="1" applyAlignment="1">
      <alignment horizontal="center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Fill="1" applyAlignment="1">
      <alignment horizontal="center" vertical="center"/>
      <protection/>
    </xf>
    <xf numFmtId="0" fontId="1" fillId="0" borderId="29" xfId="20" applyFont="1" applyBorder="1" applyAlignment="1">
      <alignment horizontal="center" vertical="center"/>
      <protection/>
    </xf>
    <xf numFmtId="0" fontId="1" fillId="0" borderId="32" xfId="20" applyFont="1" applyBorder="1" applyAlignment="1">
      <alignment horizontal="center" vertical="center"/>
      <protection/>
    </xf>
    <xf numFmtId="0" fontId="1" fillId="0" borderId="13" xfId="20" applyBorder="1" applyAlignment="1">
      <alignment horizontal="center" vertical="center"/>
      <protection/>
    </xf>
    <xf numFmtId="0" fontId="1" fillId="0" borderId="11" xfId="20" applyBorder="1" applyAlignment="1">
      <alignment horizontal="center" vertical="center"/>
      <protection/>
    </xf>
    <xf numFmtId="0" fontId="6" fillId="0" borderId="13" xfId="20" applyFont="1" applyBorder="1" applyAlignment="1">
      <alignment horizontal="left"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Fill="1" applyAlignment="1">
      <alignment horizontal="right" vertical="center"/>
      <protection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6" fillId="0" borderId="46" xfId="20" applyFont="1" applyBorder="1" applyAlignment="1">
      <alignment horizontal="center" vertical="center"/>
      <protection/>
    </xf>
    <xf numFmtId="0" fontId="6" fillId="0" borderId="45" xfId="20" applyFont="1" applyBorder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0" fontId="13" fillId="4" borderId="19" xfId="20" applyFont="1" applyFill="1" applyBorder="1" applyAlignment="1">
      <alignment horizontal="center" vertical="center"/>
      <protection/>
    </xf>
    <xf numFmtId="0" fontId="13" fillId="4" borderId="18" xfId="20" applyFont="1" applyFill="1" applyBorder="1" applyAlignment="1">
      <alignment horizontal="center" vertical="center"/>
      <protection/>
    </xf>
    <xf numFmtId="0" fontId="13" fillId="4" borderId="55" xfId="20" applyFont="1" applyFill="1" applyBorder="1" applyAlignment="1">
      <alignment horizontal="center" vertical="center"/>
      <protection/>
    </xf>
    <xf numFmtId="0" fontId="6" fillId="5" borderId="13" xfId="20" applyFont="1" applyFill="1" applyBorder="1" applyAlignment="1">
      <alignment horizontal="center" vertical="center"/>
      <protection/>
    </xf>
    <xf numFmtId="0" fontId="6" fillId="5" borderId="12" xfId="20" applyFont="1" applyFill="1" applyBorder="1" applyAlignment="1">
      <alignment horizontal="center" vertical="center"/>
      <protection/>
    </xf>
    <xf numFmtId="0" fontId="6" fillId="5" borderId="11" xfId="20" applyFont="1" applyFill="1" applyBorder="1" applyAlignment="1">
      <alignment horizontal="center" vertical="center"/>
      <protection/>
    </xf>
    <xf numFmtId="0" fontId="6" fillId="0" borderId="26" xfId="20" applyFont="1" applyBorder="1" applyAlignment="1">
      <alignment horizontal="center" vertical="center"/>
      <protection/>
    </xf>
    <xf numFmtId="0" fontId="6" fillId="0" borderId="44" xfId="20" applyFont="1" applyBorder="1" applyAlignment="1">
      <alignment horizontal="center" vertical="center"/>
      <protection/>
    </xf>
    <xf numFmtId="0" fontId="13" fillId="3" borderId="19" xfId="20" applyFont="1" applyFill="1" applyBorder="1" applyAlignment="1">
      <alignment horizontal="center" vertical="center"/>
      <protection/>
    </xf>
    <xf numFmtId="0" fontId="13" fillId="3" borderId="18" xfId="20" applyFont="1" applyFill="1" applyBorder="1" applyAlignment="1">
      <alignment horizontal="center" vertical="center"/>
      <protection/>
    </xf>
    <xf numFmtId="0" fontId="13" fillId="3" borderId="55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 topLeftCell="A1">
      <selection activeCell="A18" sqref="A18"/>
    </sheetView>
  </sheetViews>
  <sheetFormatPr defaultColWidth="9.140625" defaultRowHeight="15"/>
  <cols>
    <col min="1" max="1" width="82.57421875" style="2" customWidth="1"/>
    <col min="2" max="2" width="9.140625" style="3" customWidth="1"/>
    <col min="3" max="16384" width="9.140625" style="2" customWidth="1"/>
  </cols>
  <sheetData>
    <row r="1" spans="2:8" ht="15">
      <c r="B1" s="4" t="s">
        <v>18</v>
      </c>
      <c r="H1" s="2"/>
    </row>
    <row r="2" ht="18">
      <c r="A2" s="5" t="s">
        <v>75</v>
      </c>
    </row>
    <row r="3" ht="15">
      <c r="A3" s="9" t="s">
        <v>7</v>
      </c>
    </row>
    <row r="5" spans="1:2" ht="30.75" customHeight="1">
      <c r="A5" s="7" t="s">
        <v>8</v>
      </c>
      <c r="B5" s="7" t="s">
        <v>0</v>
      </c>
    </row>
    <row r="6" spans="1:2" ht="30.75" customHeight="1">
      <c r="A6" s="6" t="s">
        <v>16</v>
      </c>
      <c r="B6" s="187">
        <v>1</v>
      </c>
    </row>
    <row r="7" spans="1:2" ht="30.75" customHeight="1">
      <c r="A7" s="8" t="s">
        <v>11</v>
      </c>
      <c r="B7" s="187">
        <v>1</v>
      </c>
    </row>
    <row r="8" spans="1:2" ht="30.75" customHeight="1">
      <c r="A8" s="6" t="s">
        <v>12</v>
      </c>
      <c r="B8" s="188">
        <v>1196</v>
      </c>
    </row>
    <row r="9" spans="1:2" ht="30.75" customHeight="1">
      <c r="A9" s="6" t="s">
        <v>13</v>
      </c>
      <c r="B9" s="188">
        <v>133</v>
      </c>
    </row>
    <row r="10" spans="1:2" ht="30.75" customHeight="1">
      <c r="A10" s="6" t="s">
        <v>14</v>
      </c>
      <c r="B10" s="188">
        <v>2619</v>
      </c>
    </row>
    <row r="11" spans="1:2" ht="30.75" customHeight="1">
      <c r="A11" s="6" t="s">
        <v>15</v>
      </c>
      <c r="B11" s="188">
        <v>234</v>
      </c>
    </row>
    <row r="12" spans="1:2" ht="30.75" customHeight="1">
      <c r="A12" s="6" t="s">
        <v>17</v>
      </c>
      <c r="B12" s="187">
        <v>2</v>
      </c>
    </row>
    <row r="13" spans="1:2" ht="30.75" customHeight="1">
      <c r="A13" s="6" t="s">
        <v>1</v>
      </c>
      <c r="B13" s="187">
        <v>3</v>
      </c>
    </row>
    <row r="14" spans="1:2" ht="30.75" customHeight="1">
      <c r="A14" s="6" t="s">
        <v>9</v>
      </c>
      <c r="B14" s="187">
        <v>8</v>
      </c>
    </row>
    <row r="15" spans="1:2" ht="30.75" customHeight="1">
      <c r="A15" s="6" t="s">
        <v>2</v>
      </c>
      <c r="B15" s="187">
        <v>12</v>
      </c>
    </row>
    <row r="16" spans="1:2" ht="30.75" customHeight="1">
      <c r="A16" s="6" t="s">
        <v>10</v>
      </c>
      <c r="B16" s="187">
        <v>6</v>
      </c>
    </row>
    <row r="17" spans="1:2" ht="30.75" customHeight="1">
      <c r="A17" s="6" t="s">
        <v>3</v>
      </c>
      <c r="B17" s="187">
        <v>2</v>
      </c>
    </row>
    <row r="18" spans="1:2" ht="30.75" customHeight="1">
      <c r="A18" s="6" t="s">
        <v>4</v>
      </c>
      <c r="B18" s="187">
        <v>1</v>
      </c>
    </row>
    <row r="19" spans="1:2" ht="30.75" customHeight="1">
      <c r="A19" s="6" t="s">
        <v>5</v>
      </c>
      <c r="B19" s="187">
        <v>2</v>
      </c>
    </row>
    <row r="20" spans="1:2" ht="30.75" customHeight="1">
      <c r="A20" s="6" t="s">
        <v>6</v>
      </c>
      <c r="B20" s="187">
        <v>2</v>
      </c>
    </row>
    <row r="21" ht="15">
      <c r="A21" s="1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3"/>
  <sheetViews>
    <sheetView view="pageBreakPreview" zoomScale="115" zoomScaleSheetLayoutView="115" workbookViewId="0" topLeftCell="A1">
      <selection activeCell="L49" sqref="L49"/>
    </sheetView>
  </sheetViews>
  <sheetFormatPr defaultColWidth="9.140625" defaultRowHeight="15"/>
  <cols>
    <col min="1" max="3" width="14.00390625" style="10" customWidth="1"/>
    <col min="4" max="4" width="15.421875" style="10" customWidth="1"/>
    <col min="5" max="7" width="14.00390625" style="10" customWidth="1"/>
    <col min="8" max="8" width="4.8515625" style="11" customWidth="1"/>
    <col min="9" max="9" width="2.28125" style="10" customWidth="1"/>
    <col min="10" max="10" width="9.140625" style="10" customWidth="1"/>
    <col min="11" max="14" width="9.421875" style="10" bestFit="1" customWidth="1"/>
    <col min="15" max="15" width="10.7109375" style="10" bestFit="1" customWidth="1"/>
    <col min="16" max="16384" width="9.140625" style="10" customWidth="1"/>
  </cols>
  <sheetData>
    <row r="1" spans="1:256" ht="15">
      <c r="A1" s="185"/>
      <c r="B1" s="185"/>
      <c r="C1" s="185"/>
      <c r="D1" s="185"/>
      <c r="E1" s="185"/>
      <c r="F1" s="185"/>
      <c r="G1" s="185"/>
      <c r="H1" s="186" t="s">
        <v>72</v>
      </c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  <c r="FK1" s="185"/>
      <c r="FL1" s="185"/>
      <c r="FM1" s="185"/>
      <c r="FN1" s="185"/>
      <c r="FO1" s="185"/>
      <c r="FP1" s="185"/>
      <c r="FQ1" s="185"/>
      <c r="FR1" s="185"/>
      <c r="FS1" s="185"/>
      <c r="FT1" s="185"/>
      <c r="FU1" s="185"/>
      <c r="FV1" s="185"/>
      <c r="FW1" s="185"/>
      <c r="FX1" s="185"/>
      <c r="FY1" s="185"/>
      <c r="FZ1" s="185"/>
      <c r="GA1" s="185"/>
      <c r="GB1" s="185"/>
      <c r="GC1" s="185"/>
      <c r="GD1" s="185"/>
      <c r="GE1" s="185"/>
      <c r="GF1" s="185"/>
      <c r="GG1" s="185"/>
      <c r="GH1" s="185"/>
      <c r="GI1" s="185"/>
      <c r="GJ1" s="185"/>
      <c r="GK1" s="185"/>
      <c r="GL1" s="185"/>
      <c r="GM1" s="185"/>
      <c r="GN1" s="185"/>
      <c r="GO1" s="185"/>
      <c r="GP1" s="185"/>
      <c r="GQ1" s="185"/>
      <c r="GR1" s="185"/>
      <c r="GS1" s="185"/>
      <c r="GT1" s="185"/>
      <c r="GU1" s="185"/>
      <c r="GV1" s="185"/>
      <c r="GW1" s="185"/>
      <c r="GX1" s="185"/>
      <c r="GY1" s="185"/>
      <c r="GZ1" s="185"/>
      <c r="HA1" s="185"/>
      <c r="HB1" s="185"/>
      <c r="HC1" s="185"/>
      <c r="HD1" s="185"/>
      <c r="HE1" s="185"/>
      <c r="HF1" s="185"/>
      <c r="HG1" s="185"/>
      <c r="HH1" s="185"/>
      <c r="HI1" s="185"/>
      <c r="HJ1" s="185"/>
      <c r="HK1" s="185"/>
      <c r="HL1" s="185"/>
      <c r="HM1" s="185"/>
      <c r="HN1" s="185"/>
      <c r="HO1" s="185"/>
      <c r="HP1" s="185"/>
      <c r="HQ1" s="185"/>
      <c r="HR1" s="185"/>
      <c r="HS1" s="185"/>
      <c r="HT1" s="185"/>
      <c r="HU1" s="185"/>
      <c r="HV1" s="185"/>
      <c r="HW1" s="185"/>
      <c r="HX1" s="185"/>
      <c r="HY1" s="185"/>
      <c r="HZ1" s="185"/>
      <c r="IA1" s="185"/>
      <c r="IB1" s="185"/>
      <c r="IC1" s="185"/>
      <c r="ID1" s="185"/>
      <c r="IE1" s="185"/>
      <c r="IF1" s="185"/>
      <c r="IG1" s="185"/>
      <c r="IH1" s="185"/>
      <c r="II1" s="185"/>
      <c r="IJ1" s="185"/>
      <c r="IK1" s="185"/>
      <c r="IL1" s="185"/>
      <c r="IM1" s="185"/>
      <c r="IN1" s="185"/>
      <c r="IO1" s="185"/>
      <c r="IP1" s="185"/>
      <c r="IQ1" s="185"/>
      <c r="IR1" s="185"/>
      <c r="IS1" s="185"/>
      <c r="IT1" s="185"/>
      <c r="IU1" s="185"/>
      <c r="IV1" s="185"/>
    </row>
    <row r="2" ht="13.5" thickBot="1"/>
    <row r="3" spans="1:7" ht="27" customHeight="1" thickBot="1">
      <c r="A3" s="192" t="s">
        <v>71</v>
      </c>
      <c r="B3" s="193"/>
      <c r="C3" s="193"/>
      <c r="D3" s="193"/>
      <c r="E3" s="193"/>
      <c r="F3" s="193"/>
      <c r="G3" s="194"/>
    </row>
    <row r="4" spans="1:7" ht="15">
      <c r="A4" s="133"/>
      <c r="B4" s="132"/>
      <c r="C4" s="132"/>
      <c r="D4" s="132"/>
      <c r="E4" s="132"/>
      <c r="F4" s="132"/>
      <c r="G4" s="78"/>
    </row>
    <row r="5" spans="1:7" ht="15.75">
      <c r="A5" s="84" t="s">
        <v>70</v>
      </c>
      <c r="B5" s="47"/>
      <c r="C5" s="47"/>
      <c r="D5" s="47"/>
      <c r="E5" s="47"/>
      <c r="F5" s="47"/>
      <c r="G5" s="46"/>
    </row>
    <row r="6" spans="1:8" s="178" customFormat="1" ht="13.5" thickBot="1">
      <c r="A6" s="75"/>
      <c r="B6" s="82"/>
      <c r="C6" s="82"/>
      <c r="D6" s="82"/>
      <c r="E6" s="82"/>
      <c r="F6" s="82"/>
      <c r="G6" s="76"/>
      <c r="H6" s="179"/>
    </row>
    <row r="7" spans="1:7" ht="15">
      <c r="A7" s="79" t="s">
        <v>69</v>
      </c>
      <c r="B7" s="81" t="s">
        <v>38</v>
      </c>
      <c r="C7" s="80" t="s">
        <v>52</v>
      </c>
      <c r="D7" s="79" t="s">
        <v>36</v>
      </c>
      <c r="E7" s="189" t="s">
        <v>35</v>
      </c>
      <c r="F7" s="190"/>
      <c r="G7" s="78"/>
    </row>
    <row r="8" spans="1:9" ht="15" thickBot="1">
      <c r="A8" s="184" t="s">
        <v>68</v>
      </c>
      <c r="B8" s="182" t="s">
        <v>33</v>
      </c>
      <c r="C8" s="183" t="s">
        <v>33</v>
      </c>
      <c r="D8" s="182"/>
      <c r="E8" s="181" t="s">
        <v>32</v>
      </c>
      <c r="F8" s="99" t="s">
        <v>31</v>
      </c>
      <c r="G8" s="180" t="s">
        <v>30</v>
      </c>
      <c r="H8" s="179"/>
      <c r="I8" s="178"/>
    </row>
    <row r="9" spans="1:7" ht="15">
      <c r="A9" s="177">
        <v>14</v>
      </c>
      <c r="B9" s="174">
        <v>144.66</v>
      </c>
      <c r="C9" s="176">
        <v>144.55</v>
      </c>
      <c r="D9" s="175" t="s">
        <v>64</v>
      </c>
      <c r="E9" s="174">
        <v>13.89</v>
      </c>
      <c r="F9" s="173">
        <v>5.196</v>
      </c>
      <c r="G9" s="164">
        <f>E9*F9</f>
        <v>72.17244</v>
      </c>
    </row>
    <row r="10" spans="1:7" ht="15">
      <c r="A10" s="109">
        <v>16</v>
      </c>
      <c r="B10" s="123">
        <v>144.67</v>
      </c>
      <c r="C10" s="125">
        <v>144.55</v>
      </c>
      <c r="D10" s="169" t="s">
        <v>64</v>
      </c>
      <c r="E10" s="123">
        <v>5.53</v>
      </c>
      <c r="F10" s="104">
        <v>5.196</v>
      </c>
      <c r="G10" s="103">
        <f>E10*F10</f>
        <v>28.73388</v>
      </c>
    </row>
    <row r="11" spans="1:7" ht="15">
      <c r="A11" s="109">
        <v>19</v>
      </c>
      <c r="B11" s="126">
        <v>143.73</v>
      </c>
      <c r="C11" s="172">
        <v>144.58</v>
      </c>
      <c r="D11" s="171" t="s">
        <v>64</v>
      </c>
      <c r="E11" s="126">
        <v>1.8</v>
      </c>
      <c r="F11" s="162">
        <v>5.196</v>
      </c>
      <c r="G11" s="170">
        <f>E11*F11</f>
        <v>9.3528</v>
      </c>
    </row>
    <row r="12" spans="1:7" ht="15">
      <c r="A12" s="109" t="s">
        <v>67</v>
      </c>
      <c r="B12" s="123">
        <v>144.8</v>
      </c>
      <c r="C12" s="125">
        <v>144.6</v>
      </c>
      <c r="D12" s="169" t="s">
        <v>64</v>
      </c>
      <c r="E12" s="123">
        <v>20</v>
      </c>
      <c r="F12" s="104">
        <v>5.196</v>
      </c>
      <c r="G12" s="103">
        <f>E12*F12</f>
        <v>103.91999999999999</v>
      </c>
    </row>
    <row r="13" spans="1:7" ht="13.5" thickBot="1">
      <c r="A13" s="168" t="s">
        <v>66</v>
      </c>
      <c r="B13" s="161">
        <v>144.8</v>
      </c>
      <c r="C13" s="160">
        <v>144.6</v>
      </c>
      <c r="D13" s="167" t="s">
        <v>64</v>
      </c>
      <c r="E13" s="161">
        <v>7</v>
      </c>
      <c r="F13" s="166">
        <v>4.61</v>
      </c>
      <c r="G13" s="156">
        <f>E13*F13</f>
        <v>32.27</v>
      </c>
    </row>
    <row r="14" spans="1:8" ht="13.5" thickBot="1">
      <c r="A14" s="48"/>
      <c r="B14" s="47"/>
      <c r="C14" s="47"/>
      <c r="D14" s="94" t="s">
        <v>60</v>
      </c>
      <c r="E14" s="93">
        <f>SUM(E9:E13)</f>
        <v>48.22</v>
      </c>
      <c r="F14" s="92" t="s">
        <v>21</v>
      </c>
      <c r="G14" s="46"/>
      <c r="H14" s="63"/>
    </row>
    <row r="15" spans="1:8" ht="15.75" thickBot="1" thickTop="1">
      <c r="A15" s="48"/>
      <c r="B15" s="47"/>
      <c r="C15" s="47"/>
      <c r="D15" s="47"/>
      <c r="E15" s="47"/>
      <c r="F15" s="91" t="s">
        <v>59</v>
      </c>
      <c r="G15" s="90">
        <f>SUM(G9:G13)</f>
        <v>246.44912</v>
      </c>
      <c r="H15" s="153" t="s">
        <v>46</v>
      </c>
    </row>
    <row r="16" spans="1:10" ht="14.25" thickBot="1" thickTop="1">
      <c r="A16" s="195"/>
      <c r="B16" s="196"/>
      <c r="C16" s="196"/>
      <c r="D16" s="196"/>
      <c r="E16" s="196"/>
      <c r="F16" s="196"/>
      <c r="G16" s="197"/>
      <c r="H16" s="165"/>
      <c r="I16" s="165"/>
      <c r="J16" s="11"/>
    </row>
    <row r="17" spans="1:10" ht="15">
      <c r="A17" s="79" t="s">
        <v>65</v>
      </c>
      <c r="B17" s="81" t="s">
        <v>38</v>
      </c>
      <c r="C17" s="80" t="s">
        <v>52</v>
      </c>
      <c r="D17" s="79" t="s">
        <v>36</v>
      </c>
      <c r="E17" s="198" t="s">
        <v>35</v>
      </c>
      <c r="F17" s="199"/>
      <c r="G17" s="78"/>
      <c r="I17" s="11"/>
      <c r="J17" s="11"/>
    </row>
    <row r="18" spans="1:10" ht="15" thickBot="1">
      <c r="A18" s="77" t="s">
        <v>34</v>
      </c>
      <c r="B18" s="75" t="s">
        <v>33</v>
      </c>
      <c r="C18" s="76" t="s">
        <v>33</v>
      </c>
      <c r="D18" s="75"/>
      <c r="E18" s="74" t="s">
        <v>32</v>
      </c>
      <c r="F18" s="73" t="s">
        <v>31</v>
      </c>
      <c r="G18" s="72" t="s">
        <v>30</v>
      </c>
      <c r="I18" s="11"/>
      <c r="J18" s="11"/>
    </row>
    <row r="19" spans="1:10" ht="15">
      <c r="A19" s="119">
        <v>12</v>
      </c>
      <c r="B19" s="129">
        <v>145.76</v>
      </c>
      <c r="C19" s="131">
        <v>145.3</v>
      </c>
      <c r="D19" s="130" t="s">
        <v>64</v>
      </c>
      <c r="E19" s="129">
        <v>17.3</v>
      </c>
      <c r="F19" s="114">
        <v>4.181</v>
      </c>
      <c r="G19" s="113">
        <f>E19*F19</f>
        <v>72.3313</v>
      </c>
      <c r="I19" s="11"/>
      <c r="J19" s="11"/>
    </row>
    <row r="20" spans="1:10" ht="15">
      <c r="A20" s="109">
        <v>24</v>
      </c>
      <c r="B20" s="123">
        <v>146.25</v>
      </c>
      <c r="C20" s="125">
        <v>145.4</v>
      </c>
      <c r="D20" s="128" t="s">
        <v>63</v>
      </c>
      <c r="E20" s="123">
        <v>5.4</v>
      </c>
      <c r="F20" s="104">
        <v>3.775</v>
      </c>
      <c r="G20" s="164">
        <f>E20*F20</f>
        <v>20.385</v>
      </c>
      <c r="I20" s="11"/>
      <c r="J20" s="11"/>
    </row>
    <row r="21" spans="1:10" ht="15">
      <c r="A21" s="163" t="s">
        <v>62</v>
      </c>
      <c r="B21" s="123">
        <v>146.89</v>
      </c>
      <c r="C21" s="125">
        <v>145.86</v>
      </c>
      <c r="D21" s="127" t="s">
        <v>53</v>
      </c>
      <c r="E21" s="126">
        <v>31.25</v>
      </c>
      <c r="F21" s="162">
        <v>3.166</v>
      </c>
      <c r="G21" s="103">
        <f>E21*F21</f>
        <v>98.9375</v>
      </c>
      <c r="I21" s="11"/>
      <c r="J21" s="11"/>
    </row>
    <row r="22" spans="1:10" ht="13.5" thickBot="1">
      <c r="A22" s="101" t="s">
        <v>61</v>
      </c>
      <c r="B22" s="161">
        <v>146.89</v>
      </c>
      <c r="C22" s="160">
        <v>145.86</v>
      </c>
      <c r="D22" s="159" t="s">
        <v>53</v>
      </c>
      <c r="E22" s="158">
        <v>20.75</v>
      </c>
      <c r="F22" s="157">
        <v>3.572</v>
      </c>
      <c r="G22" s="156">
        <f>E22*F22</f>
        <v>74.119</v>
      </c>
      <c r="I22" s="11"/>
      <c r="J22" s="11"/>
    </row>
    <row r="23" spans="1:10" ht="13.5" thickBot="1">
      <c r="A23" s="154"/>
      <c r="B23" s="82"/>
      <c r="C23" s="47"/>
      <c r="D23" s="94" t="s">
        <v>60</v>
      </c>
      <c r="E23" s="155">
        <f>SUM(E19:E22)</f>
        <v>74.7</v>
      </c>
      <c r="F23" s="92" t="s">
        <v>21</v>
      </c>
      <c r="G23" s="46"/>
      <c r="H23" s="63"/>
      <c r="I23" s="11"/>
      <c r="J23" s="11"/>
    </row>
    <row r="24" spans="1:10" ht="15.75" thickBot="1" thickTop="1">
      <c r="A24" s="154"/>
      <c r="B24" s="82"/>
      <c r="C24" s="47"/>
      <c r="D24" s="47"/>
      <c r="E24" s="47"/>
      <c r="F24" s="91" t="s">
        <v>59</v>
      </c>
      <c r="G24" s="90">
        <f>SUM(G19:G22)</f>
        <v>265.77279999999996</v>
      </c>
      <c r="H24" s="153" t="s">
        <v>46</v>
      </c>
      <c r="I24" s="11"/>
      <c r="J24" s="11"/>
    </row>
    <row r="25" spans="1:10" ht="14.25" thickBot="1" thickTop="1">
      <c r="A25" s="152"/>
      <c r="B25" s="151"/>
      <c r="C25" s="50"/>
      <c r="D25" s="50"/>
      <c r="E25" s="50"/>
      <c r="F25" s="150"/>
      <c r="G25" s="149"/>
      <c r="H25" s="148"/>
      <c r="I25" s="11"/>
      <c r="J25" s="11"/>
    </row>
    <row r="26" spans="1:10" ht="16.5" thickBot="1">
      <c r="A26" s="147"/>
      <c r="B26" s="146"/>
      <c r="C26" s="145"/>
      <c r="D26" s="144" t="s">
        <v>58</v>
      </c>
      <c r="E26" s="143">
        <f>E23+E14</f>
        <v>122.92</v>
      </c>
      <c r="F26" s="142" t="s">
        <v>21</v>
      </c>
      <c r="G26" s="141"/>
      <c r="H26" s="58"/>
      <c r="I26" s="11"/>
      <c r="J26" s="11"/>
    </row>
    <row r="27" spans="1:10" ht="20.25" thickBot="1" thickTop="1">
      <c r="A27" s="140"/>
      <c r="B27" s="139"/>
      <c r="C27" s="138"/>
      <c r="D27" s="137"/>
      <c r="E27" s="137"/>
      <c r="F27" s="136" t="s">
        <v>57</v>
      </c>
      <c r="G27" s="135">
        <f>G24+G15</f>
        <v>512.22192</v>
      </c>
      <c r="H27" s="31" t="s">
        <v>23</v>
      </c>
      <c r="I27" s="11"/>
      <c r="J27" s="11"/>
    </row>
    <row r="28" spans="1:10" ht="13.5" thickTop="1">
      <c r="A28" s="47"/>
      <c r="B28" s="47"/>
      <c r="G28" s="134" t="s">
        <v>56</v>
      </c>
      <c r="I28" s="11"/>
      <c r="J28" s="11"/>
    </row>
    <row r="29" spans="1:10" ht="13.5" thickBot="1">
      <c r="A29" s="47"/>
      <c r="B29" s="47"/>
      <c r="I29" s="11"/>
      <c r="J29" s="11"/>
    </row>
    <row r="30" spans="1:10" ht="16.5" thickBot="1">
      <c r="A30" s="200" t="s">
        <v>55</v>
      </c>
      <c r="B30" s="201"/>
      <c r="C30" s="201"/>
      <c r="D30" s="201"/>
      <c r="E30" s="201"/>
      <c r="F30" s="201"/>
      <c r="G30" s="202"/>
      <c r="I30" s="11"/>
      <c r="J30" s="11"/>
    </row>
    <row r="31" spans="1:10" ht="15">
      <c r="A31" s="133"/>
      <c r="B31" s="132"/>
      <c r="C31" s="132"/>
      <c r="D31" s="132"/>
      <c r="E31" s="132"/>
      <c r="F31" s="132"/>
      <c r="G31" s="78"/>
      <c r="I31" s="11"/>
      <c r="J31" s="11"/>
    </row>
    <row r="32" spans="1:10" ht="15.75">
      <c r="A32" s="84" t="s">
        <v>54</v>
      </c>
      <c r="B32" s="47"/>
      <c r="C32" s="47"/>
      <c r="D32" s="47"/>
      <c r="E32" s="47"/>
      <c r="F32" s="47"/>
      <c r="G32" s="46"/>
      <c r="I32" s="11"/>
      <c r="J32" s="11"/>
    </row>
    <row r="33" spans="1:7" ht="13.5" thickBot="1">
      <c r="A33" s="75"/>
      <c r="B33" s="82"/>
      <c r="C33" s="82"/>
      <c r="D33" s="82"/>
      <c r="E33" s="82"/>
      <c r="F33" s="82"/>
      <c r="G33" s="76"/>
    </row>
    <row r="34" spans="1:8" ht="15">
      <c r="A34" s="81" t="s">
        <v>74</v>
      </c>
      <c r="B34" s="81" t="s">
        <v>38</v>
      </c>
      <c r="C34" s="80" t="s">
        <v>52</v>
      </c>
      <c r="D34" s="79" t="s">
        <v>36</v>
      </c>
      <c r="E34" s="189" t="s">
        <v>35</v>
      </c>
      <c r="F34" s="190"/>
      <c r="G34" s="78"/>
      <c r="H34" s="88"/>
    </row>
    <row r="35" spans="1:8" ht="15" thickBot="1">
      <c r="A35" s="77" t="s">
        <v>34</v>
      </c>
      <c r="B35" s="75" t="s">
        <v>33</v>
      </c>
      <c r="C35" s="76" t="s">
        <v>33</v>
      </c>
      <c r="D35" s="75"/>
      <c r="E35" s="74" t="s">
        <v>32</v>
      </c>
      <c r="F35" s="73" t="s">
        <v>31</v>
      </c>
      <c r="G35" s="72" t="s">
        <v>30</v>
      </c>
      <c r="H35" s="88"/>
    </row>
    <row r="36" spans="1:8" ht="15">
      <c r="A36" s="119">
        <v>5</v>
      </c>
      <c r="B36" s="129">
        <v>147.15</v>
      </c>
      <c r="C36" s="131">
        <v>146.6</v>
      </c>
      <c r="D36" s="130" t="s">
        <v>51</v>
      </c>
      <c r="E36" s="129">
        <v>3.67</v>
      </c>
      <c r="F36" s="114">
        <v>2.76</v>
      </c>
      <c r="G36" s="113">
        <f aca="true" t="shared" si="0" ref="G36:G44">E36*F36</f>
        <v>10.129199999999999</v>
      </c>
      <c r="H36" s="88"/>
    </row>
    <row r="37" spans="1:8" ht="15">
      <c r="A37" s="109">
        <v>7</v>
      </c>
      <c r="B37" s="123">
        <v>146.7</v>
      </c>
      <c r="C37" s="125">
        <v>146.3</v>
      </c>
      <c r="D37" s="128" t="s">
        <v>51</v>
      </c>
      <c r="E37" s="123">
        <v>30.16</v>
      </c>
      <c r="F37" s="104">
        <v>2.88</v>
      </c>
      <c r="G37" s="103">
        <f t="shared" si="0"/>
        <v>86.8608</v>
      </c>
      <c r="H37" s="88"/>
    </row>
    <row r="38" spans="1:8" ht="15">
      <c r="A38" s="109">
        <v>22</v>
      </c>
      <c r="B38" s="123">
        <v>146.46</v>
      </c>
      <c r="C38" s="125">
        <v>146.38</v>
      </c>
      <c r="D38" s="128" t="s">
        <v>50</v>
      </c>
      <c r="E38" s="123">
        <v>7.6</v>
      </c>
      <c r="F38" s="104">
        <v>3.572</v>
      </c>
      <c r="G38" s="103">
        <f t="shared" si="0"/>
        <v>27.147199999999998</v>
      </c>
      <c r="H38" s="88"/>
    </row>
    <row r="39" spans="1:8" ht="15">
      <c r="A39" s="109">
        <v>29</v>
      </c>
      <c r="B39" s="123">
        <v>147.4</v>
      </c>
      <c r="C39" s="125">
        <v>146.6</v>
      </c>
      <c r="D39" s="128" t="s">
        <v>50</v>
      </c>
      <c r="E39" s="123">
        <v>9.82</v>
      </c>
      <c r="F39" s="104">
        <v>2.76</v>
      </c>
      <c r="G39" s="103">
        <f t="shared" si="0"/>
        <v>27.103199999999998</v>
      </c>
      <c r="H39" s="88"/>
    </row>
    <row r="40" spans="1:8" ht="15">
      <c r="A40" s="109">
        <v>33</v>
      </c>
      <c r="B40" s="123">
        <v>147.7</v>
      </c>
      <c r="C40" s="125">
        <v>146.62</v>
      </c>
      <c r="D40" s="127" t="s">
        <v>49</v>
      </c>
      <c r="E40" s="123">
        <v>145.64</v>
      </c>
      <c r="F40" s="104">
        <v>2.17</v>
      </c>
      <c r="G40" s="103">
        <f t="shared" si="0"/>
        <v>316.0388</v>
      </c>
      <c r="H40" s="88"/>
    </row>
    <row r="41" spans="1:8" ht="15">
      <c r="A41" s="109">
        <v>37</v>
      </c>
      <c r="B41" s="123">
        <v>147.23</v>
      </c>
      <c r="C41" s="125">
        <v>146.84</v>
      </c>
      <c r="D41" s="128" t="s">
        <v>51</v>
      </c>
      <c r="E41" s="123">
        <v>37.33</v>
      </c>
      <c r="F41" s="104">
        <v>3.166</v>
      </c>
      <c r="G41" s="103">
        <f t="shared" si="0"/>
        <v>118.18678</v>
      </c>
      <c r="H41" s="88"/>
    </row>
    <row r="42" spans="1:8" ht="15">
      <c r="A42" s="109">
        <v>38</v>
      </c>
      <c r="B42" s="123">
        <v>147.44</v>
      </c>
      <c r="C42" s="125">
        <v>146.84</v>
      </c>
      <c r="D42" s="127" t="s">
        <v>53</v>
      </c>
      <c r="E42" s="126">
        <v>2.5</v>
      </c>
      <c r="F42" s="104">
        <v>2.963</v>
      </c>
      <c r="G42" s="103">
        <f t="shared" si="0"/>
        <v>7.407500000000001</v>
      </c>
      <c r="H42" s="88"/>
    </row>
    <row r="43" spans="1:8" ht="15">
      <c r="A43" s="109">
        <v>40</v>
      </c>
      <c r="B43" s="123">
        <v>147.16</v>
      </c>
      <c r="C43" s="125">
        <v>146.86</v>
      </c>
      <c r="D43" s="124" t="s">
        <v>51</v>
      </c>
      <c r="E43" s="123">
        <v>4.7</v>
      </c>
      <c r="F43" s="104">
        <v>3.166</v>
      </c>
      <c r="G43" s="103">
        <f t="shared" si="0"/>
        <v>14.8802</v>
      </c>
      <c r="H43" s="88"/>
    </row>
    <row r="44" spans="1:8" ht="13.5" thickBot="1">
      <c r="A44" s="101">
        <v>42</v>
      </c>
      <c r="B44" s="120">
        <v>147.4</v>
      </c>
      <c r="C44" s="122">
        <v>146.9</v>
      </c>
      <c r="D44" s="121" t="s">
        <v>51</v>
      </c>
      <c r="E44" s="120">
        <v>11.46</v>
      </c>
      <c r="F44" s="96">
        <v>3.166</v>
      </c>
      <c r="G44" s="95">
        <f t="shared" si="0"/>
        <v>36.282360000000004</v>
      </c>
      <c r="H44" s="88"/>
    </row>
    <row r="45" spans="1:8" ht="13.5" thickBot="1">
      <c r="A45" s="75"/>
      <c r="B45" s="82"/>
      <c r="C45" s="82"/>
      <c r="D45" s="94" t="s">
        <v>48</v>
      </c>
      <c r="E45" s="93">
        <f>SUM(E36:E44)</f>
        <v>252.87999999999997</v>
      </c>
      <c r="F45" s="92" t="s">
        <v>21</v>
      </c>
      <c r="G45" s="46"/>
      <c r="H45" s="88"/>
    </row>
    <row r="46" spans="1:9" ht="15.75" thickBot="1" thickTop="1">
      <c r="A46" s="48"/>
      <c r="B46" s="47"/>
      <c r="C46" s="47"/>
      <c r="D46" s="47"/>
      <c r="E46" s="47"/>
      <c r="F46" s="91" t="s">
        <v>47</v>
      </c>
      <c r="G46" s="90">
        <f>SUM(G36:G44)</f>
        <v>644.03604</v>
      </c>
      <c r="H46" s="89" t="s">
        <v>46</v>
      </c>
      <c r="I46" s="85"/>
    </row>
    <row r="47" spans="1:8" ht="14.25" thickBot="1" thickTop="1">
      <c r="A47" s="48"/>
      <c r="B47" s="47"/>
      <c r="C47" s="47"/>
      <c r="D47" s="47"/>
      <c r="E47" s="47"/>
      <c r="F47" s="47"/>
      <c r="G47" s="46"/>
      <c r="H47" s="88"/>
    </row>
    <row r="48" spans="1:8" ht="15">
      <c r="A48" s="81" t="s">
        <v>73</v>
      </c>
      <c r="B48" s="81" t="s">
        <v>38</v>
      </c>
      <c r="C48" s="80" t="s">
        <v>52</v>
      </c>
      <c r="D48" s="79" t="s">
        <v>36</v>
      </c>
      <c r="E48" s="189" t="s">
        <v>35</v>
      </c>
      <c r="F48" s="190"/>
      <c r="G48" s="78"/>
      <c r="H48" s="88"/>
    </row>
    <row r="49" spans="1:8" ht="15" thickBot="1">
      <c r="A49" s="77" t="s">
        <v>34</v>
      </c>
      <c r="B49" s="75" t="s">
        <v>33</v>
      </c>
      <c r="C49" s="76" t="s">
        <v>33</v>
      </c>
      <c r="D49" s="75"/>
      <c r="E49" s="74" t="s">
        <v>32</v>
      </c>
      <c r="F49" s="73" t="s">
        <v>31</v>
      </c>
      <c r="G49" s="72" t="s">
        <v>30</v>
      </c>
      <c r="H49" s="88"/>
    </row>
    <row r="50" spans="1:9" ht="15">
      <c r="A50" s="119">
        <v>9</v>
      </c>
      <c r="B50" s="118">
        <v>148.03</v>
      </c>
      <c r="C50" s="117">
        <v>147.74</v>
      </c>
      <c r="D50" s="116" t="s">
        <v>51</v>
      </c>
      <c r="E50" s="115">
        <v>5.77</v>
      </c>
      <c r="F50" s="114">
        <v>1.95</v>
      </c>
      <c r="G50" s="113">
        <f>E50*F50</f>
        <v>11.251499999999998</v>
      </c>
      <c r="H50" s="88"/>
      <c r="I50" s="112"/>
    </row>
    <row r="51" spans="1:8" ht="15">
      <c r="A51" s="109">
        <v>31</v>
      </c>
      <c r="B51" s="108">
        <v>148.35</v>
      </c>
      <c r="C51" s="107">
        <v>148.06</v>
      </c>
      <c r="D51" s="111" t="s">
        <v>50</v>
      </c>
      <c r="E51" s="110">
        <v>14.56</v>
      </c>
      <c r="F51" s="104">
        <v>1.745</v>
      </c>
      <c r="G51" s="103">
        <f>E51*F51</f>
        <v>25.407200000000003</v>
      </c>
      <c r="H51" s="88"/>
    </row>
    <row r="52" spans="1:11" ht="15">
      <c r="A52" s="109">
        <v>35</v>
      </c>
      <c r="B52" s="108">
        <v>148.46</v>
      </c>
      <c r="C52" s="107">
        <v>148.16</v>
      </c>
      <c r="D52" s="106" t="s">
        <v>49</v>
      </c>
      <c r="E52" s="105">
        <v>25.07</v>
      </c>
      <c r="F52" s="104">
        <v>1.745</v>
      </c>
      <c r="G52" s="103">
        <f>E52*F52</f>
        <v>43.747150000000005</v>
      </c>
      <c r="H52" s="88"/>
      <c r="K52" s="102">
        <f>E57+E26</f>
        <v>736.3599999999999</v>
      </c>
    </row>
    <row r="53" spans="1:8" ht="13.5" thickBot="1">
      <c r="A53" s="101">
        <v>36</v>
      </c>
      <c r="B53" s="100">
        <v>148.46</v>
      </c>
      <c r="C53" s="99">
        <v>148.16</v>
      </c>
      <c r="D53" s="98" t="s">
        <v>49</v>
      </c>
      <c r="E53" s="97">
        <v>315.16</v>
      </c>
      <c r="F53" s="96">
        <v>0.73</v>
      </c>
      <c r="G53" s="95">
        <f>E53*F53</f>
        <v>230.0668</v>
      </c>
      <c r="H53" s="88"/>
    </row>
    <row r="54" spans="1:8" ht="13.5" thickBot="1">
      <c r="A54" s="48"/>
      <c r="B54" s="47"/>
      <c r="C54" s="47"/>
      <c r="D54" s="94" t="s">
        <v>48</v>
      </c>
      <c r="E54" s="93">
        <f>SUM(E50:E53)</f>
        <v>360.56</v>
      </c>
      <c r="F54" s="92" t="s">
        <v>21</v>
      </c>
      <c r="G54" s="46"/>
      <c r="H54" s="88"/>
    </row>
    <row r="55" spans="1:8" ht="15.75" thickBot="1" thickTop="1">
      <c r="A55" s="48"/>
      <c r="B55" s="47"/>
      <c r="C55" s="47"/>
      <c r="D55" s="47"/>
      <c r="E55" s="47"/>
      <c r="F55" s="91" t="s">
        <v>47</v>
      </c>
      <c r="G55" s="90">
        <f>SUM(G50:G53)</f>
        <v>310.47265000000004</v>
      </c>
      <c r="H55" s="89" t="s">
        <v>46</v>
      </c>
    </row>
    <row r="56" spans="1:8" ht="14.25" thickBot="1" thickTop="1">
      <c r="A56" s="51"/>
      <c r="B56" s="50"/>
      <c r="C56" s="50"/>
      <c r="D56" s="50"/>
      <c r="E56" s="50"/>
      <c r="F56" s="50"/>
      <c r="G56" s="49"/>
      <c r="H56" s="88"/>
    </row>
    <row r="57" spans="1:8" ht="16.5" thickBot="1">
      <c r="A57" s="65"/>
      <c r="B57" s="64"/>
      <c r="C57" s="63"/>
      <c r="D57" s="62" t="s">
        <v>25</v>
      </c>
      <c r="E57" s="61">
        <f>E54+E45</f>
        <v>613.4399999999999</v>
      </c>
      <c r="F57" s="60" t="s">
        <v>21</v>
      </c>
      <c r="G57" s="59"/>
      <c r="H57" s="58"/>
    </row>
    <row r="58" spans="1:10" ht="20.25" thickBot="1" thickTop="1">
      <c r="A58" s="57"/>
      <c r="B58" s="56"/>
      <c r="C58" s="55"/>
      <c r="D58" s="54"/>
      <c r="E58" s="54"/>
      <c r="F58" s="53" t="s">
        <v>20</v>
      </c>
      <c r="G58" s="52">
        <f>G55+G46</f>
        <v>954.50869</v>
      </c>
      <c r="H58" s="31" t="s">
        <v>23</v>
      </c>
      <c r="J58" s="87" t="s">
        <v>45</v>
      </c>
    </row>
    <row r="59" spans="1:14" ht="13.5" thickTop="1">
      <c r="A59" s="48"/>
      <c r="B59" s="47"/>
      <c r="C59" s="47"/>
      <c r="D59" s="47"/>
      <c r="E59" s="47"/>
      <c r="F59" s="47"/>
      <c r="G59" s="46"/>
      <c r="H59" s="86"/>
      <c r="I59" s="85"/>
      <c r="J59" s="191" t="s">
        <v>44</v>
      </c>
      <c r="K59" s="191"/>
      <c r="L59" s="29" t="s">
        <v>43</v>
      </c>
      <c r="M59" s="29" t="s">
        <v>42</v>
      </c>
      <c r="N59" s="29" t="s">
        <v>41</v>
      </c>
    </row>
    <row r="60" spans="1:14" ht="15.75">
      <c r="A60" s="84" t="s">
        <v>40</v>
      </c>
      <c r="B60" s="47"/>
      <c r="C60" s="47"/>
      <c r="D60" s="47"/>
      <c r="E60" s="83"/>
      <c r="F60" s="47"/>
      <c r="G60" s="46"/>
      <c r="J60" s="29">
        <v>0</v>
      </c>
      <c r="K60" s="29">
        <v>0.00894</v>
      </c>
      <c r="L60" s="29">
        <v>1.94</v>
      </c>
      <c r="M60" s="29">
        <f aca="true" t="shared" si="1" ref="M60:M70">(K60-J60)*1000</f>
        <v>8.94</v>
      </c>
      <c r="N60" s="30">
        <f aca="true" t="shared" si="2" ref="N60:N70">M60*L60</f>
        <v>17.3436</v>
      </c>
    </row>
    <row r="61" spans="1:14" ht="13.5" thickBot="1">
      <c r="A61" s="75"/>
      <c r="B61" s="82"/>
      <c r="C61" s="82"/>
      <c r="D61" s="82"/>
      <c r="E61" s="82"/>
      <c r="F61" s="82"/>
      <c r="G61" s="76"/>
      <c r="J61" s="29">
        <v>0.00894</v>
      </c>
      <c r="K61" s="29">
        <v>0.02239</v>
      </c>
      <c r="L61" s="29">
        <v>2.318</v>
      </c>
      <c r="M61" s="29">
        <f t="shared" si="1"/>
        <v>13.45</v>
      </c>
      <c r="N61" s="30">
        <f t="shared" si="2"/>
        <v>31.1771</v>
      </c>
    </row>
    <row r="62" spans="1:14" ht="15">
      <c r="A62" s="81" t="s">
        <v>39</v>
      </c>
      <c r="B62" s="81" t="s">
        <v>38</v>
      </c>
      <c r="C62" s="80" t="s">
        <v>37</v>
      </c>
      <c r="D62" s="79" t="s">
        <v>36</v>
      </c>
      <c r="E62" s="189" t="s">
        <v>35</v>
      </c>
      <c r="F62" s="190"/>
      <c r="G62" s="78"/>
      <c r="J62" s="29">
        <v>0.02239</v>
      </c>
      <c r="K62" s="29">
        <v>0.09796</v>
      </c>
      <c r="L62" s="29">
        <v>1.94</v>
      </c>
      <c r="M62" s="29">
        <f t="shared" si="1"/>
        <v>75.57</v>
      </c>
      <c r="N62" s="30">
        <f t="shared" si="2"/>
        <v>146.6058</v>
      </c>
    </row>
    <row r="63" spans="1:14" ht="15" thickBot="1">
      <c r="A63" s="77" t="s">
        <v>34</v>
      </c>
      <c r="B63" s="75" t="s">
        <v>33</v>
      </c>
      <c r="C63" s="76" t="s">
        <v>33</v>
      </c>
      <c r="D63" s="75"/>
      <c r="E63" s="74" t="s">
        <v>32</v>
      </c>
      <c r="F63" s="73" t="s">
        <v>31</v>
      </c>
      <c r="G63" s="72" t="s">
        <v>30</v>
      </c>
      <c r="J63" s="29">
        <v>0.09796</v>
      </c>
      <c r="K63" s="29">
        <v>0.13712</v>
      </c>
      <c r="L63" s="29">
        <v>1.63</v>
      </c>
      <c r="M63" s="29">
        <f t="shared" si="1"/>
        <v>39.15999999999999</v>
      </c>
      <c r="N63" s="30">
        <f t="shared" si="2"/>
        <v>63.83079999999998</v>
      </c>
    </row>
    <row r="64" spans="1:14" ht="13.5" thickBot="1">
      <c r="A64" s="71">
        <v>3</v>
      </c>
      <c r="B64" s="68" t="s">
        <v>29</v>
      </c>
      <c r="C64" s="70" t="s">
        <v>28</v>
      </c>
      <c r="D64" s="69" t="s">
        <v>27</v>
      </c>
      <c r="E64" s="68">
        <v>401</v>
      </c>
      <c r="F64" s="67" t="s">
        <v>26</v>
      </c>
      <c r="G64" s="66">
        <f>N71</f>
        <v>718.6936499999999</v>
      </c>
      <c r="J64" s="29">
        <v>0.13712</v>
      </c>
      <c r="K64" s="29">
        <v>0.28531</v>
      </c>
      <c r="L64" s="29">
        <v>1.685</v>
      </c>
      <c r="M64" s="29">
        <f t="shared" si="1"/>
        <v>148.19000000000003</v>
      </c>
      <c r="N64" s="30">
        <f t="shared" si="2"/>
        <v>249.70015000000006</v>
      </c>
    </row>
    <row r="65" spans="1:14" ht="16.5" thickBot="1">
      <c r="A65" s="65"/>
      <c r="B65" s="64"/>
      <c r="C65" s="63"/>
      <c r="D65" s="62" t="s">
        <v>25</v>
      </c>
      <c r="E65" s="61">
        <f>E64</f>
        <v>401</v>
      </c>
      <c r="F65" s="60" t="s">
        <v>21</v>
      </c>
      <c r="G65" s="59"/>
      <c r="H65" s="58"/>
      <c r="J65" s="29">
        <v>0.28531</v>
      </c>
      <c r="K65" s="29">
        <v>0.29712</v>
      </c>
      <c r="L65" s="29">
        <v>1.63</v>
      </c>
      <c r="M65" s="29">
        <f t="shared" si="1"/>
        <v>11.809999999999988</v>
      </c>
      <c r="N65" s="30">
        <f t="shared" si="2"/>
        <v>19.250299999999978</v>
      </c>
    </row>
    <row r="66" spans="1:14" ht="20.25" thickBot="1" thickTop="1">
      <c r="A66" s="57"/>
      <c r="B66" s="56"/>
      <c r="C66" s="55"/>
      <c r="D66" s="54"/>
      <c r="E66" s="54"/>
      <c r="F66" s="53" t="s">
        <v>20</v>
      </c>
      <c r="G66" s="52">
        <f>G64</f>
        <v>718.6936499999999</v>
      </c>
      <c r="H66" s="31" t="s">
        <v>23</v>
      </c>
      <c r="J66" s="29">
        <v>0.29712</v>
      </c>
      <c r="K66" s="29">
        <v>0.30828</v>
      </c>
      <c r="L66" s="29">
        <v>2.47</v>
      </c>
      <c r="M66" s="29">
        <f t="shared" si="1"/>
        <v>11.160000000000004</v>
      </c>
      <c r="N66" s="30">
        <f t="shared" si="2"/>
        <v>27.56520000000001</v>
      </c>
    </row>
    <row r="67" spans="1:14" ht="14.25" thickBot="1" thickTop="1">
      <c r="A67" s="51"/>
      <c r="B67" s="50"/>
      <c r="C67" s="50"/>
      <c r="D67" s="50"/>
      <c r="E67" s="50"/>
      <c r="F67" s="50"/>
      <c r="G67" s="49"/>
      <c r="J67" s="29">
        <v>0.30828</v>
      </c>
      <c r="K67" s="29">
        <v>0.31906</v>
      </c>
      <c r="L67" s="29">
        <v>2.47</v>
      </c>
      <c r="M67" s="29">
        <f t="shared" si="1"/>
        <v>10.780000000000012</v>
      </c>
      <c r="N67" s="30">
        <f t="shared" si="2"/>
        <v>26.626600000000032</v>
      </c>
    </row>
    <row r="68" spans="1:14" ht="13.5" thickBot="1">
      <c r="A68" s="48"/>
      <c r="B68" s="47"/>
      <c r="C68" s="47"/>
      <c r="D68" s="47"/>
      <c r="E68" s="47"/>
      <c r="F68" s="47"/>
      <c r="G68" s="46"/>
      <c r="J68" s="29">
        <v>0.31906</v>
      </c>
      <c r="K68" s="29">
        <v>0.32195</v>
      </c>
      <c r="L68" s="29">
        <v>2.47</v>
      </c>
      <c r="M68" s="29">
        <f t="shared" si="1"/>
        <v>2.8900000000000037</v>
      </c>
      <c r="N68" s="30">
        <f t="shared" si="2"/>
        <v>7.13830000000001</v>
      </c>
    </row>
    <row r="69" spans="1:14" ht="17.25" thickBot="1" thickTop="1">
      <c r="A69" s="45"/>
      <c r="B69" s="44"/>
      <c r="C69" s="43"/>
      <c r="D69" s="42" t="s">
        <v>24</v>
      </c>
      <c r="E69" s="41">
        <f>E65+E57</f>
        <v>1014.4399999999999</v>
      </c>
      <c r="F69" s="40" t="s">
        <v>21</v>
      </c>
      <c r="G69" s="39"/>
      <c r="H69" s="38"/>
      <c r="J69" s="29">
        <v>0.32195</v>
      </c>
      <c r="K69" s="29">
        <v>0.32265</v>
      </c>
      <c r="L69" s="29">
        <v>2.47</v>
      </c>
      <c r="M69" s="29">
        <f t="shared" si="1"/>
        <v>0.6999999999999784</v>
      </c>
      <c r="N69" s="30">
        <f t="shared" si="2"/>
        <v>1.7289999999999468</v>
      </c>
    </row>
    <row r="70" spans="1:14" ht="20.25" thickBot="1" thickTop="1">
      <c r="A70" s="37"/>
      <c r="B70" s="36"/>
      <c r="C70" s="35"/>
      <c r="D70" s="34"/>
      <c r="E70" s="34"/>
      <c r="F70" s="33" t="s">
        <v>20</v>
      </c>
      <c r="G70" s="32">
        <f>G66+G58</f>
        <v>1673.2023399999998</v>
      </c>
      <c r="H70" s="31" t="s">
        <v>23</v>
      </c>
      <c r="J70" s="29">
        <v>0.32265</v>
      </c>
      <c r="K70" s="29">
        <v>0.40101</v>
      </c>
      <c r="L70" s="29">
        <v>1.63</v>
      </c>
      <c r="M70" s="29">
        <f t="shared" si="1"/>
        <v>78.35999999999999</v>
      </c>
      <c r="N70" s="30">
        <f t="shared" si="2"/>
        <v>127.72679999999997</v>
      </c>
    </row>
    <row r="71" spans="10:14" ht="14.25" thickBot="1" thickTop="1">
      <c r="J71" s="29"/>
      <c r="K71" s="29"/>
      <c r="L71" s="29"/>
      <c r="M71" s="29">
        <f>SUM(M60:M70)</f>
        <v>401.01</v>
      </c>
      <c r="N71" s="28">
        <f>SUM(N60:N70)</f>
        <v>718.6936499999999</v>
      </c>
    </row>
    <row r="72" spans="1:8" s="12" customFormat="1" ht="21.75" thickBot="1" thickTop="1">
      <c r="A72" s="27"/>
      <c r="B72" s="26"/>
      <c r="C72" s="25"/>
      <c r="D72" s="24" t="s">
        <v>22</v>
      </c>
      <c r="E72" s="23">
        <f>E69+E26</f>
        <v>1137.36</v>
      </c>
      <c r="F72" s="22" t="s">
        <v>21</v>
      </c>
      <c r="G72" s="21"/>
      <c r="H72" s="20"/>
    </row>
    <row r="73" spans="1:8" s="12" customFormat="1" ht="24.75" thickBot="1" thickTop="1">
      <c r="A73" s="19"/>
      <c r="B73" s="18"/>
      <c r="C73" s="17"/>
      <c r="D73" s="16"/>
      <c r="E73" s="16"/>
      <c r="F73" s="15" t="s">
        <v>20</v>
      </c>
      <c r="G73" s="14">
        <f>G70+G27</f>
        <v>2185.42426</v>
      </c>
      <c r="H73" s="13" t="s">
        <v>19</v>
      </c>
    </row>
    <row r="74" ht="13.5" thickTop="1"/>
  </sheetData>
  <mergeCells count="9">
    <mergeCell ref="E48:F48"/>
    <mergeCell ref="J59:K59"/>
    <mergeCell ref="E62:F62"/>
    <mergeCell ref="A3:G3"/>
    <mergeCell ref="E7:F7"/>
    <mergeCell ref="A16:G16"/>
    <mergeCell ref="E17:F17"/>
    <mergeCell ref="A30:G30"/>
    <mergeCell ref="E34:F3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Uživatel systému Windows</cp:lastModifiedBy>
  <cp:lastPrinted>2018-10-25T09:31:57Z</cp:lastPrinted>
  <dcterms:created xsi:type="dcterms:W3CDTF">2015-02-18T07:44:23Z</dcterms:created>
  <dcterms:modified xsi:type="dcterms:W3CDTF">2018-10-25T09:32:02Z</dcterms:modified>
  <cp:category/>
  <cp:version/>
  <cp:contentType/>
  <cp:contentStatus/>
</cp:coreProperties>
</file>