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90" yWindow="45" windowWidth="15480" windowHeight="5835" activeTab="0"/>
  </bookViews>
  <sheets>
    <sheet name="CK příkazník" sheetId="12" r:id="rId1"/>
  </sheets>
  <definedNames>
    <definedName name="_xlnm.Print_Area" localSheetId="0">'CK příkazník'!$A$1:$F$85</definedName>
    <definedName name="_xlnm.Print_Titles" localSheetId="0">'CK příkazník'!$1:$2</definedName>
  </definedNames>
  <calcPr calcId="152511"/>
</workbook>
</file>

<file path=xl/sharedStrings.xml><?xml version="1.0" encoding="utf-8"?>
<sst xmlns="http://schemas.openxmlformats.org/spreadsheetml/2006/main" count="149" uniqueCount="103">
  <si>
    <t>položka</t>
  </si>
  <si>
    <t>měsíční kontrola</t>
  </si>
  <si>
    <t>četnost/rok</t>
  </si>
  <si>
    <t>A.1. Mobilní hrazení</t>
  </si>
  <si>
    <t>C.1.</t>
  </si>
  <si>
    <t>C.2.</t>
  </si>
  <si>
    <t>počet ks</t>
  </si>
  <si>
    <t>údržba</t>
  </si>
  <si>
    <t>měsíční kontrola  uložených elektrocentrál</t>
  </si>
  <si>
    <t>Celkem měsíční paušál (bez DPH)</t>
  </si>
  <si>
    <t>četnost</t>
  </si>
  <si>
    <t>měsíční kontrola neporušenosti skladu a uložených MPPZ</t>
  </si>
  <si>
    <t>cena za úkon</t>
  </si>
  <si>
    <t xml:space="preserve">A.2. </t>
  </si>
  <si>
    <t xml:space="preserve">B. </t>
  </si>
  <si>
    <t>Vnitřní vody</t>
  </si>
  <si>
    <t xml:space="preserve">B.1.   </t>
  </si>
  <si>
    <t>Povodňové uzávěry (revizní šachty + vřetenová hradítka)</t>
  </si>
  <si>
    <t>Čerpací šachty</t>
  </si>
  <si>
    <t>Zpětné klapky</t>
  </si>
  <si>
    <t xml:space="preserve">C. </t>
  </si>
  <si>
    <t>Elektrocentrály</t>
  </si>
  <si>
    <t xml:space="preserve">Skladové hospodářství </t>
  </si>
  <si>
    <t xml:space="preserve">A. </t>
  </si>
  <si>
    <t>Elektrické utahováky</t>
  </si>
  <si>
    <t>měsíční kontrola  uložených utahováků</t>
  </si>
  <si>
    <t>počet</t>
  </si>
  <si>
    <t>Protipovodňové opatření PPO Lovosice a PPO Píšťany</t>
  </si>
  <si>
    <t>Sekání a údržba travnatých ploch podél vodního díla</t>
  </si>
  <si>
    <t>funkční zkoušky</t>
  </si>
  <si>
    <t>Ostatní</t>
  </si>
  <si>
    <t>funkční zkouška (mokrá se zavodněním)</t>
  </si>
  <si>
    <t>Velkokapacitní mobilní čerpadla  CWS-201 a CWS-230</t>
  </si>
  <si>
    <t>postřik ROUNDUP</t>
  </si>
  <si>
    <t xml:space="preserve">B.3. </t>
  </si>
  <si>
    <t xml:space="preserve">A.3. </t>
  </si>
  <si>
    <t xml:space="preserve">A.4. </t>
  </si>
  <si>
    <t>sekání</t>
  </si>
  <si>
    <t>B.2.</t>
  </si>
  <si>
    <r>
      <t>PPO Lovosice a PPO Píšťany - Protipovodňová ochrana na Q</t>
    </r>
    <r>
      <rPr>
        <b/>
        <vertAlign val="subscript"/>
        <sz val="20"/>
        <rFont val="Calibri"/>
        <family val="2"/>
      </rPr>
      <t xml:space="preserve">100 </t>
    </r>
    <r>
      <rPr>
        <b/>
        <sz val="20"/>
        <rFont val="Calibri"/>
        <family val="2"/>
      </rPr>
      <t>na Labi</t>
    </r>
  </si>
  <si>
    <t>vyplnit modře označené buňky</t>
  </si>
  <si>
    <r>
      <t>počet m</t>
    </r>
    <r>
      <rPr>
        <b/>
        <vertAlign val="superscript"/>
        <sz val="10"/>
        <rFont val="Calibri"/>
        <family val="2"/>
      </rPr>
      <t>2</t>
    </r>
  </si>
  <si>
    <t>roční kontrola a údržba</t>
  </si>
  <si>
    <t>Vysokozdvižný vozík</t>
  </si>
  <si>
    <t>Náklady spojené s cvičnou instalací a odinstalací</t>
  </si>
  <si>
    <t>c) 1.</t>
  </si>
  <si>
    <t>c) 2.</t>
  </si>
  <si>
    <t>c) 3.</t>
  </si>
  <si>
    <t>c) 4.</t>
  </si>
  <si>
    <t>c) 5.</t>
  </si>
  <si>
    <r>
      <t>Zajištění instalace a odinstalace PPO Lovosice (předpověď Q</t>
    </r>
    <r>
      <rPr>
        <b/>
        <vertAlign val="subscript"/>
        <sz val="12"/>
        <rFont val="Calibri"/>
        <family val="2"/>
      </rPr>
      <t>1</t>
    </r>
    <r>
      <rPr>
        <b/>
        <sz val="12"/>
        <rFont val="Calibri"/>
        <family val="2"/>
      </rPr>
      <t>)</t>
    </r>
  </si>
  <si>
    <r>
      <t>Zajištění instalace a odinstalace PPO Lovosice (předpověď Q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</si>
  <si>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r>
      <t>Zajištění instalace a odinstalace PPO Lovosice (předpověď Q</t>
    </r>
    <r>
      <rPr>
        <b/>
        <vertAlign val="subscript"/>
        <sz val="12"/>
        <rFont val="Calibri"/>
        <family val="2"/>
      </rPr>
      <t>5</t>
    </r>
    <r>
      <rPr>
        <b/>
        <sz val="12"/>
        <rFont val="Calibri"/>
        <family val="2"/>
      </rPr>
      <t>)</t>
    </r>
  </si>
  <si>
    <r>
      <t>Zajištění instalace a odinstalace PPO Lovosice (předpověď Q</t>
    </r>
    <r>
      <rPr>
        <b/>
        <vertAlign val="subscript"/>
        <sz val="12"/>
        <rFont val="Calibri"/>
        <family val="2"/>
      </rPr>
      <t>20 - 100</t>
    </r>
    <r>
      <rPr>
        <b/>
        <sz val="12"/>
        <rFont val="Calibri"/>
        <family val="2"/>
      </rPr>
      <t>)</t>
    </r>
  </si>
  <si>
    <t>d) 1.</t>
  </si>
  <si>
    <t>d) 2.</t>
  </si>
  <si>
    <t>d) 3.</t>
  </si>
  <si>
    <t>d) 4.</t>
  </si>
  <si>
    <t>d) 5.</t>
  </si>
  <si>
    <r>
      <t>Zajištění provozu PPO Lovosice (předpověď Q</t>
    </r>
    <r>
      <rPr>
        <b/>
        <vertAlign val="subscript"/>
        <sz val="12"/>
        <rFont val="Calibri"/>
        <family val="2"/>
      </rPr>
      <t>1</t>
    </r>
    <r>
      <rPr>
        <b/>
        <sz val="12"/>
        <rFont val="Calibri"/>
        <family val="2"/>
      </rPr>
      <t>)</t>
    </r>
  </si>
  <si>
    <r>
      <t>Zajištění provozu PPO Lovosice (předpověď Q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</si>
  <si>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r>
      <t>Zajištění provozu PPO Lovosice (předpověď Q</t>
    </r>
    <r>
      <rPr>
        <b/>
        <vertAlign val="subscript"/>
        <sz val="12"/>
        <rFont val="Calibri"/>
        <family val="2"/>
      </rPr>
      <t>5</t>
    </r>
    <r>
      <rPr>
        <b/>
        <sz val="12"/>
        <rFont val="Calibri"/>
        <family val="2"/>
      </rPr>
      <t>)</t>
    </r>
  </si>
  <si>
    <r>
      <t>Zajištění provozu PPO Lovosice (předpověď Q</t>
    </r>
    <r>
      <rPr>
        <b/>
        <vertAlign val="subscript"/>
        <sz val="12"/>
        <rFont val="Calibri"/>
        <family val="2"/>
      </rPr>
      <t>20 - 100</t>
    </r>
    <r>
      <rPr>
        <b/>
        <sz val="12"/>
        <rFont val="Calibri"/>
        <family val="2"/>
      </rPr>
      <t>)</t>
    </r>
  </si>
  <si>
    <r>
      <t>Zajištění provozu PPO Píšťany (předpověď Q</t>
    </r>
    <r>
      <rPr>
        <b/>
        <vertAlign val="subscript"/>
        <sz val="12"/>
        <rFont val="Calibri"/>
        <family val="2"/>
      </rPr>
      <t>5</t>
    </r>
    <r>
      <rPr>
        <b/>
        <sz val="12"/>
        <rFont val="Calibri"/>
        <family val="2"/>
      </rPr>
      <t>)</t>
    </r>
  </si>
  <si>
    <r>
      <t>Zajištění instalace a odinstalace PPO Píšťany (předpověď Q</t>
    </r>
    <r>
      <rPr>
        <b/>
        <vertAlign val="subscript"/>
        <sz val="12"/>
        <rFont val="Calibri"/>
        <family val="2"/>
      </rPr>
      <t>5</t>
    </r>
    <r>
      <rPr>
        <b/>
        <sz val="12"/>
        <rFont val="Calibri"/>
        <family val="2"/>
      </rPr>
      <t>)</t>
    </r>
  </si>
  <si>
    <t>předpokládaný počet povodní</t>
  </si>
  <si>
    <t>předpokládaný počet dnů</t>
  </si>
  <si>
    <t>C.3.</t>
  </si>
  <si>
    <t>Kontrolní činnost</t>
  </si>
  <si>
    <t>pravidelné měsíční kontroly a údržba vodního díla,
provádění obchůzek TBD</t>
  </si>
  <si>
    <t>měsíční kontrola uložených čerpadel</t>
  </si>
  <si>
    <t>technická kontrola (revize, údržba, servis)</t>
  </si>
  <si>
    <t>B.4.</t>
  </si>
  <si>
    <t>Drenážní systém</t>
  </si>
  <si>
    <t>b) náklady spojené s údržbou PPO v období mimo povodeň 
[článek 5 a článek 6, bod 1.b) příkazní smlouvy]</t>
  </si>
  <si>
    <t>Závazky příkazníka dle článku 5 příkazní smlouvy</t>
  </si>
  <si>
    <t>závazky příkazníka dle článku 5 příkazní smlouvy související s předmětem plnění</t>
  </si>
  <si>
    <t>a) náklady spojené s cvičnou instalací a odinstalací mobilních prvků
[článek 5 a článek 6, bod 1.a) příkazní smlouvy]</t>
  </si>
  <si>
    <t>všechny ceny jsou uvedeny bez DPH</t>
  </si>
  <si>
    <t>c) náklady spojené s instalací a odinstalací MPPZ
[článek 6, bod 1.c) příkazní smlouvy]</t>
  </si>
  <si>
    <t>cena Kč,-</t>
  </si>
  <si>
    <t>cena jednotková</t>
  </si>
  <si>
    <t>Celková nabídková cena bez DPH</t>
  </si>
  <si>
    <t>d) náklady spojené s provozem PPO
[článek 6, bod 1.d) příkazní smlouvy]</t>
  </si>
  <si>
    <t>cvičná stavba mobilního hrazení-úsek 33 ( v roce 2020)</t>
  </si>
  <si>
    <t>funkční zkouška (suchá - start+kontrola chodu)</t>
  </si>
  <si>
    <t>funkční zkouška (start+kontrola chodu)</t>
  </si>
  <si>
    <t>údržba, servis, revize</t>
  </si>
  <si>
    <t>funkční zkouška (strat+ kontrola chodu)</t>
  </si>
  <si>
    <t>údržba, servis (výměna provozních kapalin, svíček, filtrů)</t>
  </si>
  <si>
    <t>údržba (čištění)</t>
  </si>
  <si>
    <t>cvičná stavba mobilního hrazení-úsek 29 a 31 ( v roce 2021)</t>
  </si>
  <si>
    <t>cvičná stavba mobilního hrazení-úsek 22 a 24 ( v roce 2022)</t>
  </si>
  <si>
    <t>cvičná stavba mobilního hrazení-úsek 19 a 20 ( v roce 2023)</t>
  </si>
  <si>
    <t>cvičná stavba mobilního hrazení-úsek 33 ( v roce 2024)</t>
  </si>
  <si>
    <t>cena celková Kč</t>
  </si>
  <si>
    <t>Cenová kalkulace na zajištění provozu a funkce PPO Lovosicko</t>
  </si>
  <si>
    <t>Celková cena za činnosti dle článku 6, bod 1.a) příkazní smlouvy</t>
  </si>
  <si>
    <t>Celková cena na období 12 měsíců   (bez DPH)</t>
  </si>
  <si>
    <t>Celkem cena za činnosti dle článku 5 a článku 6, bod 1.b) příkazní smlouvy po dobu trvání smlouvy</t>
  </si>
  <si>
    <t>Celková cena za činnosti dle článku 5 a článku 6, bod 1.a) a bod 1.b) příkazní smlouvy po dobu trvání smlouvy</t>
  </si>
  <si>
    <t>Celková cena za činnosti dle článku 6, bod 1.c) příkazní smlouvy</t>
  </si>
  <si>
    <t>Celková cena za činnosti dle článku 6, bod 1.d) příkazní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</si>
</sst>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  <numFmt numFmtId="166" formatCode="#,##0_ ;\-#,##0\ "/>
    <numFmt numFmtId="167" formatCode="0.0"/>
    <numFmt numFmtId="168" formatCode="#,##0.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20"/>
      <name val="Calibri"/>
      <family val="2"/>
    </font>
    <font>
      <i/>
      <sz val="20"/>
      <name val="Arial"/>
      <family val="2"/>
    </font>
    <font>
      <sz val="20"/>
      <name val="Arial"/>
      <family val="2"/>
    </font>
    <font>
      <b/>
      <sz val="14"/>
      <color indexed="8"/>
      <name val="Calibri"/>
      <family val="2"/>
    </font>
    <font>
      <b/>
      <vertAlign val="subscript"/>
      <sz val="20"/>
      <name val="Calibri"/>
      <family val="2"/>
    </font>
    <font>
      <sz val="12"/>
      <color indexed="8"/>
      <name val="Calibri"/>
      <family val="2"/>
    </font>
    <font>
      <b/>
      <vertAlign val="superscript"/>
      <sz val="10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vertAlign val="subscript"/>
      <sz val="12"/>
      <name val="Calibri"/>
      <family val="2"/>
    </font>
    <font>
      <b/>
      <sz val="16"/>
      <color theme="3" tint="0.7999799847602844"/>
      <name val="Calibri"/>
      <family val="2"/>
    </font>
    <font>
      <b/>
      <sz val="16"/>
      <color rgb="FFFFFF00"/>
      <name val="Calibri"/>
      <family val="2"/>
    </font>
    <font>
      <b/>
      <i/>
      <sz val="12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0">
    <xf numFmtId="0" fontId="0" fillId="0" borderId="0" xfId="0"/>
    <xf numFmtId="0" fontId="1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44" fontId="16" fillId="0" borderId="0" xfId="20" applyFont="1" applyFill="1" applyBorder="1" applyAlignment="1">
      <alignment horizontal="center" vertical="center" wrapText="1"/>
    </xf>
    <xf numFmtId="44" fontId="3" fillId="0" borderId="0" xfId="2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Fill="1" applyAlignment="1">
      <alignment horizontal="center" vertical="center"/>
    </xf>
    <xf numFmtId="44" fontId="5" fillId="0" borderId="0" xfId="2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64" fontId="6" fillId="0" borderId="0" xfId="2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3" fontId="11" fillId="2" borderId="12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3" fontId="11" fillId="2" borderId="14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42" fontId="6" fillId="2" borderId="15" xfId="2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44" fontId="7" fillId="2" borderId="16" xfId="20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2" fontId="6" fillId="2" borderId="22" xfId="0" applyNumberFormat="1" applyFont="1" applyFill="1" applyBorder="1" applyAlignment="1">
      <alignment vertical="center"/>
    </xf>
    <xf numFmtId="42" fontId="11" fillId="3" borderId="23" xfId="0" applyNumberFormat="1" applyFont="1" applyFill="1" applyBorder="1" applyAlignment="1">
      <alignment vertical="center"/>
    </xf>
    <xf numFmtId="42" fontId="3" fillId="0" borderId="24" xfId="20" applyNumberFormat="1" applyFont="1" applyFill="1" applyBorder="1" applyAlignment="1">
      <alignment horizontal="center" vertical="center"/>
    </xf>
    <xf numFmtId="42" fontId="11" fillId="2" borderId="24" xfId="0" applyNumberFormat="1" applyFont="1" applyFill="1" applyBorder="1" applyAlignment="1">
      <alignment horizontal="center" vertical="center"/>
    </xf>
    <xf numFmtId="42" fontId="3" fillId="0" borderId="25" xfId="20" applyNumberFormat="1" applyFont="1" applyFill="1" applyBorder="1" applyAlignment="1">
      <alignment horizontal="center" vertical="center"/>
    </xf>
    <xf numFmtId="42" fontId="11" fillId="2" borderId="23" xfId="0" applyNumberFormat="1" applyFont="1" applyFill="1" applyBorder="1" applyAlignment="1">
      <alignment vertical="center"/>
    </xf>
    <xf numFmtId="42" fontId="11" fillId="2" borderId="24" xfId="0" applyNumberFormat="1" applyFont="1" applyFill="1" applyBorder="1" applyAlignment="1">
      <alignment vertical="center"/>
    </xf>
    <xf numFmtId="42" fontId="3" fillId="0" borderId="24" xfId="0" applyNumberFormat="1" applyFont="1" applyFill="1" applyBorder="1" applyAlignment="1">
      <alignment vertical="center"/>
    </xf>
    <xf numFmtId="42" fontId="6" fillId="2" borderId="17" xfId="0" applyNumberFormat="1" applyFont="1" applyFill="1" applyBorder="1" applyAlignment="1">
      <alignment vertical="center"/>
    </xf>
    <xf numFmtId="42" fontId="11" fillId="2" borderId="26" xfId="0" applyNumberFormat="1" applyFont="1" applyFill="1" applyBorder="1" applyAlignment="1">
      <alignment vertical="center"/>
    </xf>
    <xf numFmtId="3" fontId="7" fillId="2" borderId="19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 wrapText="1"/>
    </xf>
    <xf numFmtId="3" fontId="26" fillId="3" borderId="8" xfId="0" applyNumberFormat="1" applyFont="1" applyFill="1" applyBorder="1" applyAlignment="1">
      <alignment horizontal="center" vertical="center" wrapText="1"/>
    </xf>
    <xf numFmtId="0" fontId="27" fillId="3" borderId="28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44" fontId="7" fillId="2" borderId="20" xfId="2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42" fontId="3" fillId="0" borderId="26" xfId="2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42" fontId="3" fillId="0" borderId="0" xfId="20" applyNumberFormat="1" applyFont="1" applyFill="1" applyBorder="1" applyAlignment="1">
      <alignment horizontal="center" vertical="center"/>
    </xf>
    <xf numFmtId="42" fontId="3" fillId="0" borderId="0" xfId="0" applyNumberFormat="1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horizontal="center" vertical="center" wrapText="1"/>
    </xf>
    <xf numFmtId="44" fontId="7" fillId="2" borderId="20" xfId="2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164" fontId="4" fillId="0" borderId="0" xfId="20" applyNumberFormat="1" applyFont="1" applyFill="1" applyBorder="1" applyAlignment="1">
      <alignment horizontal="center" vertical="center"/>
    </xf>
    <xf numFmtId="42" fontId="6" fillId="0" borderId="0" xfId="0" applyNumberFormat="1" applyFont="1" applyFill="1" applyBorder="1" applyAlignment="1">
      <alignment vertical="center"/>
    </xf>
    <xf numFmtId="42" fontId="11" fillId="0" borderId="0" xfId="0" applyNumberFormat="1" applyFont="1" applyFill="1" applyBorder="1" applyAlignment="1">
      <alignment vertical="center"/>
    </xf>
    <xf numFmtId="42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42" fontId="6" fillId="0" borderId="0" xfId="20" applyNumberFormat="1" applyFont="1" applyFill="1" applyBorder="1" applyAlignment="1">
      <alignment horizontal="center" vertical="center"/>
    </xf>
    <xf numFmtId="42" fontId="4" fillId="0" borderId="0" xfId="2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166" fontId="4" fillId="0" borderId="0" xfId="2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67" fontId="10" fillId="0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vertical="center"/>
    </xf>
    <xf numFmtId="44" fontId="7" fillId="2" borderId="20" xfId="2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1" fillId="0" borderId="30" xfId="0" applyFont="1" applyFill="1" applyBorder="1" applyAlignment="1">
      <alignment horizontal="left" vertical="center"/>
    </xf>
    <xf numFmtId="0" fontId="31" fillId="0" borderId="30" xfId="0" applyFont="1" applyFill="1" applyBorder="1" applyAlignment="1">
      <alignment horizontal="left" vertical="center" wrapText="1"/>
    </xf>
    <xf numFmtId="164" fontId="31" fillId="0" borderId="30" xfId="20" applyNumberFormat="1" applyFont="1" applyFill="1" applyBorder="1" applyAlignment="1">
      <alignment horizontal="center" vertical="center"/>
    </xf>
    <xf numFmtId="164" fontId="31" fillId="0" borderId="0" xfId="20" applyNumberFormat="1" applyFont="1" applyFill="1" applyBorder="1" applyAlignment="1">
      <alignment horizontal="center" vertical="center"/>
    </xf>
    <xf numFmtId="164" fontId="22" fillId="0" borderId="22" xfId="0" applyNumberFormat="1" applyFont="1" applyFill="1" applyBorder="1" applyAlignment="1">
      <alignment vertical="center"/>
    </xf>
    <xf numFmtId="164" fontId="4" fillId="4" borderId="22" xfId="20" applyNumberFormat="1" applyFont="1" applyFill="1" applyBorder="1" applyAlignment="1">
      <alignment horizontal="center" vertical="center"/>
    </xf>
    <xf numFmtId="42" fontId="6" fillId="0" borderId="22" xfId="20" applyNumberFormat="1" applyFont="1" applyFill="1" applyBorder="1" applyAlignment="1">
      <alignment horizontal="center" vertical="center"/>
    </xf>
    <xf numFmtId="164" fontId="6" fillId="0" borderId="22" xfId="20" applyNumberFormat="1" applyFont="1" applyFill="1" applyBorder="1" applyAlignment="1">
      <alignment horizontal="center" vertical="center"/>
    </xf>
    <xf numFmtId="42" fontId="11" fillId="5" borderId="20" xfId="20" applyNumberFormat="1" applyFont="1" applyFill="1" applyBorder="1" applyAlignment="1" applyProtection="1">
      <alignment horizontal="center" vertical="center"/>
      <protection locked="0"/>
    </xf>
    <xf numFmtId="42" fontId="3" fillId="6" borderId="31" xfId="20" applyNumberFormat="1" applyFont="1" applyFill="1" applyBorder="1" applyAlignment="1" applyProtection="1">
      <alignment horizontal="center" vertical="center"/>
      <protection locked="0"/>
    </xf>
    <xf numFmtId="42" fontId="3" fillId="6" borderId="29" xfId="0" applyNumberFormat="1" applyFont="1" applyFill="1" applyBorder="1" applyAlignment="1" applyProtection="1">
      <alignment horizontal="center" vertical="center"/>
      <protection locked="0"/>
    </xf>
    <xf numFmtId="42" fontId="3" fillId="6" borderId="29" xfId="20" applyNumberFormat="1" applyFont="1" applyFill="1" applyBorder="1" applyAlignment="1" applyProtection="1">
      <alignment horizontal="center" vertical="center"/>
      <protection locked="0"/>
    </xf>
    <xf numFmtId="42" fontId="3" fillId="6" borderId="27" xfId="2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164" fontId="4" fillId="0" borderId="15" xfId="20" applyNumberFormat="1" applyFont="1" applyFill="1" applyBorder="1" applyAlignment="1">
      <alignment horizontal="center" vertical="center"/>
    </xf>
    <xf numFmtId="164" fontId="4" fillId="0" borderId="22" xfId="20" applyNumberFormat="1" applyFont="1" applyFill="1" applyBorder="1" applyAlignment="1">
      <alignment horizontal="center" vertical="center"/>
    </xf>
    <xf numFmtId="168" fontId="3" fillId="0" borderId="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164" fontId="4" fillId="0" borderId="13" xfId="20" applyNumberFormat="1" applyFont="1" applyFill="1" applyBorder="1" applyAlignment="1">
      <alignment horizontal="center" vertical="center"/>
    </xf>
    <xf numFmtId="164" fontId="4" fillId="0" borderId="34" xfId="2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34" xfId="0" applyNumberFormat="1" applyFont="1" applyFill="1" applyBorder="1" applyAlignment="1">
      <alignment horizontal="center" vertical="center"/>
    </xf>
    <xf numFmtId="165" fontId="11" fillId="6" borderId="20" xfId="0" applyNumberFormat="1" applyFont="1" applyFill="1" applyBorder="1" applyAlignment="1" applyProtection="1">
      <alignment horizontal="center" vertical="center"/>
      <protection locked="0"/>
    </xf>
    <xf numFmtId="165" fontId="11" fillId="6" borderId="34" xfId="0" applyNumberFormat="1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4" fontId="7" fillId="2" borderId="20" xfId="20" applyFont="1" applyFill="1" applyBorder="1" applyAlignment="1">
      <alignment horizontal="center" vertical="center" wrapText="1"/>
    </xf>
    <xf numFmtId="44" fontId="7" fillId="2" borderId="34" xfId="2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4" fillId="8" borderId="34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19" fillId="8" borderId="14" xfId="0" applyFont="1" applyFill="1" applyBorder="1" applyAlignment="1">
      <alignment horizontal="center" vertical="center"/>
    </xf>
    <xf numFmtId="0" fontId="19" fillId="8" borderId="34" xfId="0" applyFont="1" applyFill="1" applyBorder="1" applyAlignment="1">
      <alignment horizontal="center" vertical="center"/>
    </xf>
    <xf numFmtId="42" fontId="6" fillId="4" borderId="13" xfId="20" applyNumberFormat="1" applyFont="1" applyFill="1" applyBorder="1" applyAlignment="1">
      <alignment horizontal="center" vertical="center"/>
    </xf>
    <xf numFmtId="42" fontId="6" fillId="4" borderId="34" xfId="2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87"/>
  <sheetViews>
    <sheetView tabSelected="1" view="pageBreakPreview" zoomScale="80" zoomScaleSheetLayoutView="80" workbookViewId="0" topLeftCell="A1">
      <selection activeCell="B17" sqref="B17"/>
    </sheetView>
  </sheetViews>
  <sheetFormatPr defaultColWidth="9.140625" defaultRowHeight="15"/>
  <cols>
    <col min="1" max="1" width="5.421875" style="37" customWidth="1"/>
    <col min="2" max="2" width="71.7109375" style="37" customWidth="1"/>
    <col min="3" max="4" width="16.140625" style="41" customWidth="1"/>
    <col min="5" max="5" width="16.140625" style="39" customWidth="1"/>
    <col min="6" max="6" width="21.00390625" style="40" customWidth="1"/>
    <col min="7" max="8" width="12.421875" style="38" customWidth="1"/>
    <col min="9" max="9" width="14.7109375" style="51" customWidth="1"/>
    <col min="10" max="10" width="8.7109375" style="51" bestFit="1" customWidth="1"/>
    <col min="11" max="11" width="12.57421875" style="14" customWidth="1"/>
    <col min="12" max="12" width="8.140625" style="14" customWidth="1"/>
    <col min="13" max="13" width="9.140625" style="15" customWidth="1"/>
    <col min="14" max="14" width="13.421875" style="15" customWidth="1"/>
    <col min="15" max="16384" width="9.140625" style="15" customWidth="1"/>
  </cols>
  <sheetData>
    <row r="1" spans="1:12" s="13" customFormat="1" ht="30.75">
      <c r="A1" s="172" t="s">
        <v>39</v>
      </c>
      <c r="B1" s="173"/>
      <c r="C1" s="173"/>
      <c r="D1" s="173"/>
      <c r="E1" s="173"/>
      <c r="F1" s="174"/>
      <c r="G1" s="120"/>
      <c r="H1" s="120"/>
      <c r="I1" s="121"/>
      <c r="J1" s="121"/>
      <c r="K1" s="12"/>
      <c r="L1" s="12"/>
    </row>
    <row r="2" spans="1:12" s="17" customFormat="1" ht="19.5" thickBot="1">
      <c r="A2" s="175" t="s">
        <v>96</v>
      </c>
      <c r="B2" s="176"/>
      <c r="C2" s="176"/>
      <c r="D2" s="176"/>
      <c r="E2" s="176"/>
      <c r="F2" s="177"/>
      <c r="G2" s="120"/>
      <c r="H2" s="120"/>
      <c r="I2" s="122"/>
      <c r="J2" s="122"/>
      <c r="K2" s="16"/>
      <c r="L2" s="16"/>
    </row>
    <row r="3" spans="1:8" ht="37.5" customHeight="1" thickBot="1">
      <c r="A3" s="161" t="s">
        <v>77</v>
      </c>
      <c r="B3" s="162"/>
      <c r="C3" s="162"/>
      <c r="D3" s="162"/>
      <c r="E3" s="162"/>
      <c r="F3" s="163"/>
      <c r="G3" s="123"/>
      <c r="H3" s="123"/>
    </row>
    <row r="4" spans="1:8" ht="15.75" customHeight="1" thickBot="1">
      <c r="A4" s="170" t="s">
        <v>0</v>
      </c>
      <c r="B4" s="171"/>
      <c r="C4" s="50" t="s">
        <v>26</v>
      </c>
      <c r="D4" s="178" t="s">
        <v>81</v>
      </c>
      <c r="E4" s="179"/>
      <c r="F4" s="74" t="s">
        <v>80</v>
      </c>
      <c r="G4" s="124"/>
      <c r="H4" s="124"/>
    </row>
    <row r="5" spans="1:8" ht="37.5" customHeight="1" thickBot="1">
      <c r="A5" s="159" t="s">
        <v>44</v>
      </c>
      <c r="B5" s="160"/>
      <c r="C5" s="43">
        <v>1</v>
      </c>
      <c r="D5" s="168"/>
      <c r="E5" s="169"/>
      <c r="F5" s="148">
        <f>D5*C5</f>
        <v>0</v>
      </c>
      <c r="G5" s="125"/>
      <c r="H5" s="125"/>
    </row>
    <row r="6" spans="1:8" ht="37.5" customHeight="1" thickBot="1">
      <c r="A6" s="159" t="s">
        <v>97</v>
      </c>
      <c r="B6" s="160"/>
      <c r="C6" s="160"/>
      <c r="D6" s="160"/>
      <c r="E6" s="160"/>
      <c r="F6" s="157">
        <f>F5</f>
        <v>0</v>
      </c>
      <c r="G6" s="49"/>
      <c r="H6" s="49"/>
    </row>
    <row r="7" spans="1:10" s="14" customFormat="1" ht="14.25" customHeight="1">
      <c r="A7" s="141" t="s">
        <v>78</v>
      </c>
      <c r="B7" s="142"/>
      <c r="C7" s="142"/>
      <c r="D7" s="142"/>
      <c r="E7" s="142"/>
      <c r="F7" s="143"/>
      <c r="G7" s="144"/>
      <c r="H7" s="144"/>
      <c r="I7" s="51"/>
      <c r="J7" s="51"/>
    </row>
    <row r="8" spans="1:12" s="17" customFormat="1" ht="14.25" customHeight="1" thickBot="1">
      <c r="A8" s="139"/>
      <c r="B8" s="140"/>
      <c r="C8" s="140"/>
      <c r="D8" s="140"/>
      <c r="E8" s="140"/>
      <c r="F8" s="140"/>
      <c r="G8" s="120"/>
      <c r="H8" s="120"/>
      <c r="I8" s="122"/>
      <c r="J8" s="122"/>
      <c r="K8" s="16"/>
      <c r="L8" s="16"/>
    </row>
    <row r="9" spans="1:8" ht="37.5" customHeight="1" thickBot="1">
      <c r="A9" s="161" t="s">
        <v>74</v>
      </c>
      <c r="B9" s="162"/>
      <c r="C9" s="162"/>
      <c r="D9" s="162"/>
      <c r="E9" s="162"/>
      <c r="F9" s="163"/>
      <c r="G9" s="123"/>
      <c r="H9" s="123"/>
    </row>
    <row r="10" spans="1:8" ht="15.75" customHeight="1" thickBot="1">
      <c r="A10" s="170" t="s">
        <v>0</v>
      </c>
      <c r="B10" s="171"/>
      <c r="C10" s="72" t="s">
        <v>6</v>
      </c>
      <c r="D10" s="72" t="s">
        <v>10</v>
      </c>
      <c r="E10" s="73" t="s">
        <v>12</v>
      </c>
      <c r="F10" s="74" t="s">
        <v>80</v>
      </c>
      <c r="G10" s="124"/>
      <c r="H10" s="124"/>
    </row>
    <row r="11" spans="1:13" s="19" customFormat="1" ht="19.5" thickBot="1">
      <c r="A11" s="53" t="s">
        <v>23</v>
      </c>
      <c r="B11" s="54" t="s">
        <v>22</v>
      </c>
      <c r="C11" s="55"/>
      <c r="D11" s="55"/>
      <c r="E11" s="79"/>
      <c r="F11" s="81">
        <f>F20+F25+F29+F12+F33</f>
        <v>0</v>
      </c>
      <c r="G11" s="126"/>
      <c r="H11" s="126"/>
      <c r="I11" s="51"/>
      <c r="J11" s="51"/>
      <c r="K11" s="1"/>
      <c r="L11" s="1"/>
      <c r="M11" s="18"/>
    </row>
    <row r="12" spans="1:12" s="20" customFormat="1" ht="15">
      <c r="A12" s="75" t="s">
        <v>3</v>
      </c>
      <c r="B12" s="76"/>
      <c r="C12" s="97" t="s">
        <v>6</v>
      </c>
      <c r="D12" s="97" t="s">
        <v>2</v>
      </c>
      <c r="E12" s="98" t="s">
        <v>12</v>
      </c>
      <c r="F12" s="82">
        <f>SUM(F13:F19)</f>
        <v>0</v>
      </c>
      <c r="G12" s="127"/>
      <c r="H12" s="127"/>
      <c r="I12" s="99"/>
      <c r="J12" s="99"/>
      <c r="K12" s="9"/>
      <c r="L12" s="9"/>
    </row>
    <row r="13" spans="1:12" s="6" customFormat="1" ht="15">
      <c r="A13" s="22"/>
      <c r="B13" s="23" t="s">
        <v>11</v>
      </c>
      <c r="C13" s="42">
        <v>1</v>
      </c>
      <c r="D13" s="42">
        <v>11</v>
      </c>
      <c r="E13" s="151"/>
      <c r="F13" s="83">
        <f>E13*D13</f>
        <v>0</v>
      </c>
      <c r="G13" s="111"/>
      <c r="H13" s="111"/>
      <c r="I13" s="99"/>
      <c r="J13" s="99"/>
      <c r="K13" s="10"/>
      <c r="L13" s="10"/>
    </row>
    <row r="14" spans="1:12" s="6" customFormat="1" ht="15">
      <c r="A14" s="22"/>
      <c r="B14" s="23" t="s">
        <v>84</v>
      </c>
      <c r="C14" s="42">
        <v>1</v>
      </c>
      <c r="D14" s="158">
        <v>0.2</v>
      </c>
      <c r="E14" s="151"/>
      <c r="F14" s="83">
        <f aca="true" t="shared" si="0" ref="F14:F15">E14*D14</f>
        <v>0</v>
      </c>
      <c r="G14" s="111"/>
      <c r="H14" s="111"/>
      <c r="I14" s="99"/>
      <c r="J14" s="99"/>
      <c r="K14" s="10"/>
      <c r="L14" s="10"/>
    </row>
    <row r="15" spans="1:12" s="6" customFormat="1" ht="15">
      <c r="A15" s="22"/>
      <c r="B15" s="23" t="s">
        <v>91</v>
      </c>
      <c r="C15" s="42">
        <v>1</v>
      </c>
      <c r="D15" s="158">
        <v>0.2</v>
      </c>
      <c r="E15" s="151"/>
      <c r="F15" s="83">
        <f t="shared" si="0"/>
        <v>0</v>
      </c>
      <c r="G15" s="111"/>
      <c r="H15" s="111"/>
      <c r="I15" s="99"/>
      <c r="J15" s="99"/>
      <c r="K15" s="10"/>
      <c r="L15" s="10"/>
    </row>
    <row r="16" spans="1:12" s="6" customFormat="1" ht="15">
      <c r="A16" s="22"/>
      <c r="B16" s="23" t="s">
        <v>92</v>
      </c>
      <c r="C16" s="42">
        <v>1</v>
      </c>
      <c r="D16" s="158">
        <v>0.2</v>
      </c>
      <c r="E16" s="151"/>
      <c r="F16" s="83">
        <f>E16*D16</f>
        <v>0</v>
      </c>
      <c r="G16" s="111"/>
      <c r="H16" s="111"/>
      <c r="I16" s="99"/>
      <c r="J16" s="99"/>
      <c r="K16" s="10"/>
      <c r="L16" s="10"/>
    </row>
    <row r="17" spans="1:12" s="6" customFormat="1" ht="15">
      <c r="A17" s="22"/>
      <c r="B17" s="23" t="s">
        <v>93</v>
      </c>
      <c r="C17" s="42">
        <v>1</v>
      </c>
      <c r="D17" s="158">
        <v>0.2</v>
      </c>
      <c r="E17" s="151"/>
      <c r="F17" s="83">
        <f>E17*D17</f>
        <v>0</v>
      </c>
      <c r="G17" s="111"/>
      <c r="H17" s="111"/>
      <c r="I17" s="99"/>
      <c r="J17" s="99"/>
      <c r="K17" s="10"/>
      <c r="L17" s="10"/>
    </row>
    <row r="18" spans="1:12" s="6" customFormat="1" ht="15">
      <c r="A18" s="22"/>
      <c r="B18" s="23" t="s">
        <v>94</v>
      </c>
      <c r="C18" s="42">
        <v>1</v>
      </c>
      <c r="D18" s="158">
        <v>0.2</v>
      </c>
      <c r="E18" s="151"/>
      <c r="F18" s="83">
        <f>E18*D18</f>
        <v>0</v>
      </c>
      <c r="G18" s="111"/>
      <c r="H18" s="111"/>
      <c r="I18" s="99"/>
      <c r="J18" s="99"/>
      <c r="K18" s="10"/>
      <c r="L18" s="10"/>
    </row>
    <row r="19" spans="1:12" s="6" customFormat="1" ht="15">
      <c r="A19" s="22"/>
      <c r="B19" s="23" t="s">
        <v>42</v>
      </c>
      <c r="C19" s="42">
        <v>1</v>
      </c>
      <c r="D19" s="42">
        <v>1</v>
      </c>
      <c r="E19" s="151"/>
      <c r="F19" s="83">
        <f>E19*D19</f>
        <v>0</v>
      </c>
      <c r="G19" s="111"/>
      <c r="H19" s="111"/>
      <c r="I19" s="99"/>
      <c r="J19" s="99"/>
      <c r="K19" s="10"/>
      <c r="L19" s="10"/>
    </row>
    <row r="20" spans="1:12" s="20" customFormat="1" ht="15">
      <c r="A20" s="56" t="s">
        <v>13</v>
      </c>
      <c r="B20" s="57" t="s">
        <v>32</v>
      </c>
      <c r="C20" s="94" t="s">
        <v>6</v>
      </c>
      <c r="D20" s="94" t="s">
        <v>2</v>
      </c>
      <c r="E20" s="95" t="s">
        <v>12</v>
      </c>
      <c r="F20" s="84">
        <f>SUM(F21:F24)</f>
        <v>0</v>
      </c>
      <c r="G20" s="128"/>
      <c r="H20" s="128"/>
      <c r="I20" s="99"/>
      <c r="J20" s="99"/>
      <c r="K20" s="9"/>
      <c r="L20" s="9"/>
    </row>
    <row r="21" spans="1:12" s="6" customFormat="1" ht="15">
      <c r="A21" s="22"/>
      <c r="B21" s="23" t="s">
        <v>70</v>
      </c>
      <c r="C21" s="42">
        <v>4</v>
      </c>
      <c r="D21" s="42">
        <v>8</v>
      </c>
      <c r="E21" s="152"/>
      <c r="F21" s="83">
        <f>E21*D21</f>
        <v>0</v>
      </c>
      <c r="G21" s="111"/>
      <c r="H21" s="111"/>
      <c r="I21" s="99"/>
      <c r="J21" s="99"/>
      <c r="K21" s="10"/>
      <c r="L21" s="10"/>
    </row>
    <row r="22" spans="1:12" s="7" customFormat="1" ht="15.75" customHeight="1">
      <c r="A22" s="2"/>
      <c r="B22" s="23" t="s">
        <v>85</v>
      </c>
      <c r="C22" s="42">
        <v>4</v>
      </c>
      <c r="D22" s="42">
        <v>3</v>
      </c>
      <c r="E22" s="152"/>
      <c r="F22" s="83">
        <f>E22*D22</f>
        <v>0</v>
      </c>
      <c r="G22" s="111"/>
      <c r="H22" s="111"/>
      <c r="I22" s="99"/>
      <c r="J22" s="99"/>
      <c r="K22" s="10"/>
      <c r="L22" s="10"/>
    </row>
    <row r="23" spans="1:12" s="5" customFormat="1" ht="15">
      <c r="A23" s="2"/>
      <c r="B23" s="46" t="s">
        <v>31</v>
      </c>
      <c r="C23" s="42">
        <v>4</v>
      </c>
      <c r="D23" s="42">
        <v>1</v>
      </c>
      <c r="E23" s="152"/>
      <c r="F23" s="83">
        <f>E23*D23</f>
        <v>0</v>
      </c>
      <c r="G23" s="111"/>
      <c r="H23" s="111"/>
      <c r="I23" s="99"/>
      <c r="J23" s="99"/>
      <c r="K23" s="9"/>
      <c r="L23" s="9"/>
    </row>
    <row r="24" spans="1:12" s="4" customFormat="1" ht="15.75" customHeight="1">
      <c r="A24" s="2"/>
      <c r="B24" s="33" t="s">
        <v>89</v>
      </c>
      <c r="C24" s="42"/>
      <c r="D24" s="42">
        <v>1</v>
      </c>
      <c r="E24" s="152"/>
      <c r="F24" s="83">
        <f>E24*D24</f>
        <v>0</v>
      </c>
      <c r="G24" s="111"/>
      <c r="H24" s="111"/>
      <c r="I24" s="99"/>
      <c r="J24" s="99"/>
      <c r="K24" s="9"/>
      <c r="L24" s="9"/>
    </row>
    <row r="25" spans="1:12" s="4" customFormat="1" ht="15.75" customHeight="1">
      <c r="A25" s="56" t="s">
        <v>35</v>
      </c>
      <c r="B25" s="57" t="s">
        <v>21</v>
      </c>
      <c r="C25" s="94" t="s">
        <v>6</v>
      </c>
      <c r="D25" s="94" t="s">
        <v>2</v>
      </c>
      <c r="E25" s="95" t="s">
        <v>12</v>
      </c>
      <c r="F25" s="84">
        <f>SUM(F26:F28)</f>
        <v>0</v>
      </c>
      <c r="G25" s="128"/>
      <c r="H25" s="128"/>
      <c r="I25" s="99"/>
      <c r="J25" s="99"/>
      <c r="K25" s="9"/>
      <c r="L25" s="9"/>
    </row>
    <row r="26" spans="1:12" s="4" customFormat="1" ht="15.75" customHeight="1">
      <c r="A26" s="22"/>
      <c r="B26" s="23" t="s">
        <v>8</v>
      </c>
      <c r="C26" s="42">
        <v>3</v>
      </c>
      <c r="D26" s="42">
        <v>8</v>
      </c>
      <c r="E26" s="152"/>
      <c r="F26" s="83">
        <f>E26*D26</f>
        <v>0</v>
      </c>
      <c r="G26" s="111"/>
      <c r="H26" s="111"/>
      <c r="I26" s="99"/>
      <c r="J26" s="99"/>
      <c r="K26" s="9"/>
      <c r="L26" s="9"/>
    </row>
    <row r="27" spans="1:12" s="4" customFormat="1" ht="15.75" customHeight="1">
      <c r="A27" s="2"/>
      <c r="B27" s="23" t="s">
        <v>86</v>
      </c>
      <c r="C27" s="42">
        <v>3</v>
      </c>
      <c r="D27" s="42">
        <v>4</v>
      </c>
      <c r="E27" s="152"/>
      <c r="F27" s="83">
        <f>E27*D27</f>
        <v>0</v>
      </c>
      <c r="G27" s="111"/>
      <c r="H27" s="111"/>
      <c r="I27" s="99"/>
      <c r="J27" s="99"/>
      <c r="K27" s="9"/>
      <c r="L27" s="9"/>
    </row>
    <row r="28" spans="1:12" s="19" customFormat="1" ht="15.75">
      <c r="A28" s="2"/>
      <c r="B28" s="33" t="s">
        <v>87</v>
      </c>
      <c r="C28" s="42">
        <v>3</v>
      </c>
      <c r="D28" s="42">
        <v>1</v>
      </c>
      <c r="E28" s="152"/>
      <c r="F28" s="83">
        <f>E28*D28</f>
        <v>0</v>
      </c>
      <c r="G28" s="111"/>
      <c r="H28" s="111"/>
      <c r="I28" s="100"/>
      <c r="J28" s="101"/>
      <c r="K28" s="21"/>
      <c r="L28" s="21"/>
    </row>
    <row r="29" spans="1:12" s="19" customFormat="1" ht="15.75">
      <c r="A29" s="56" t="s">
        <v>36</v>
      </c>
      <c r="B29" s="57" t="s">
        <v>24</v>
      </c>
      <c r="C29" s="94" t="s">
        <v>6</v>
      </c>
      <c r="D29" s="94" t="s">
        <v>2</v>
      </c>
      <c r="E29" s="95" t="s">
        <v>12</v>
      </c>
      <c r="F29" s="84">
        <f>SUM(F30:F32)</f>
        <v>0</v>
      </c>
      <c r="G29" s="128"/>
      <c r="H29" s="128"/>
      <c r="I29" s="100"/>
      <c r="J29" s="101"/>
      <c r="K29" s="21"/>
      <c r="L29" s="21"/>
    </row>
    <row r="30" spans="1:12" s="19" customFormat="1" ht="15.75">
      <c r="A30" s="22"/>
      <c r="B30" s="23" t="s">
        <v>25</v>
      </c>
      <c r="C30" s="42">
        <v>2</v>
      </c>
      <c r="D30" s="42">
        <v>8</v>
      </c>
      <c r="E30" s="152"/>
      <c r="F30" s="83">
        <f>E30*D30</f>
        <v>0</v>
      </c>
      <c r="G30" s="111"/>
      <c r="H30" s="111"/>
      <c r="I30" s="100"/>
      <c r="J30" s="101"/>
      <c r="K30" s="21"/>
      <c r="L30" s="21"/>
    </row>
    <row r="31" spans="1:12" s="19" customFormat="1" ht="15.75">
      <c r="A31" s="2"/>
      <c r="B31" s="23" t="s">
        <v>88</v>
      </c>
      <c r="C31" s="42">
        <v>2</v>
      </c>
      <c r="D31" s="42">
        <v>4</v>
      </c>
      <c r="E31" s="152"/>
      <c r="F31" s="83">
        <f>E31*D31</f>
        <v>0</v>
      </c>
      <c r="G31" s="111"/>
      <c r="H31" s="111"/>
      <c r="I31" s="100"/>
      <c r="J31" s="101"/>
      <c r="K31" s="21"/>
      <c r="L31" s="21"/>
    </row>
    <row r="32" spans="1:12" s="19" customFormat="1" ht="15.75" customHeight="1">
      <c r="A32" s="103"/>
      <c r="B32" s="104" t="s">
        <v>87</v>
      </c>
      <c r="C32" s="105">
        <v>2</v>
      </c>
      <c r="D32" s="105">
        <v>1</v>
      </c>
      <c r="E32" s="153"/>
      <c r="F32" s="106">
        <f>E32*D32</f>
        <v>0</v>
      </c>
      <c r="G32" s="111"/>
      <c r="H32" s="111"/>
      <c r="I32" s="100"/>
      <c r="J32" s="101"/>
      <c r="K32" s="21"/>
      <c r="L32" s="21"/>
    </row>
    <row r="33" spans="1:12" s="19" customFormat="1" ht="15.75">
      <c r="A33" s="56" t="s">
        <v>36</v>
      </c>
      <c r="B33" s="57" t="s">
        <v>43</v>
      </c>
      <c r="C33" s="94" t="s">
        <v>6</v>
      </c>
      <c r="D33" s="94" t="s">
        <v>2</v>
      </c>
      <c r="E33" s="95" t="s">
        <v>12</v>
      </c>
      <c r="F33" s="84">
        <f>SUM(F34:F34)</f>
        <v>0</v>
      </c>
      <c r="G33" s="128"/>
      <c r="H33" s="128"/>
      <c r="I33" s="100"/>
      <c r="J33" s="101"/>
      <c r="K33" s="21"/>
      <c r="L33" s="21"/>
    </row>
    <row r="34" spans="1:12" s="19" customFormat="1" ht="16.5" thickBot="1">
      <c r="A34" s="22"/>
      <c r="B34" s="23" t="s">
        <v>71</v>
      </c>
      <c r="C34" s="42">
        <v>1</v>
      </c>
      <c r="D34" s="42">
        <v>1</v>
      </c>
      <c r="E34" s="152"/>
      <c r="F34" s="83">
        <f>E34*D34</f>
        <v>0</v>
      </c>
      <c r="G34" s="111"/>
      <c r="H34" s="111"/>
      <c r="I34" s="100"/>
      <c r="J34" s="101"/>
      <c r="K34" s="21"/>
      <c r="L34" s="21"/>
    </row>
    <row r="35" spans="1:12" s="19" customFormat="1" ht="19.5" thickBot="1">
      <c r="A35" s="53" t="s">
        <v>14</v>
      </c>
      <c r="B35" s="54" t="s">
        <v>15</v>
      </c>
      <c r="C35" s="55"/>
      <c r="D35" s="55"/>
      <c r="E35" s="79"/>
      <c r="F35" s="81">
        <f>F36+F40+F43+F46</f>
        <v>0</v>
      </c>
      <c r="G35" s="126"/>
      <c r="H35" s="126"/>
      <c r="I35" s="100"/>
      <c r="J35" s="101"/>
      <c r="K35" s="21"/>
      <c r="L35" s="21"/>
    </row>
    <row r="36" spans="1:12" s="20" customFormat="1" ht="15">
      <c r="A36" s="58" t="s">
        <v>16</v>
      </c>
      <c r="B36" s="59" t="s">
        <v>17</v>
      </c>
      <c r="C36" s="96" t="s">
        <v>6</v>
      </c>
      <c r="D36" s="96" t="s">
        <v>2</v>
      </c>
      <c r="E36" s="93" t="s">
        <v>12</v>
      </c>
      <c r="F36" s="86">
        <f>SUM(F37:F39)</f>
        <v>0</v>
      </c>
      <c r="G36" s="127"/>
      <c r="H36" s="127"/>
      <c r="I36" s="99"/>
      <c r="J36" s="99"/>
      <c r="K36" s="9"/>
      <c r="L36" s="9"/>
    </row>
    <row r="37" spans="1:12" s="6" customFormat="1" ht="15">
      <c r="A37" s="22"/>
      <c r="B37" s="23" t="s">
        <v>1</v>
      </c>
      <c r="C37" s="42">
        <v>27</v>
      </c>
      <c r="D37" s="42">
        <v>10</v>
      </c>
      <c r="E37" s="152"/>
      <c r="F37" s="83">
        <f>E37*D37</f>
        <v>0</v>
      </c>
      <c r="G37" s="111"/>
      <c r="H37" s="111"/>
      <c r="I37" s="99"/>
      <c r="J37" s="99"/>
      <c r="K37" s="10"/>
      <c r="L37" s="10"/>
    </row>
    <row r="38" spans="1:12" s="6" customFormat="1" ht="15">
      <c r="A38" s="22"/>
      <c r="B38" s="23" t="s">
        <v>29</v>
      </c>
      <c r="C38" s="42">
        <v>27</v>
      </c>
      <c r="D38" s="42">
        <v>2</v>
      </c>
      <c r="E38" s="152"/>
      <c r="F38" s="83">
        <f>E38*D38</f>
        <v>0</v>
      </c>
      <c r="G38" s="111"/>
      <c r="H38" s="111"/>
      <c r="I38" s="99"/>
      <c r="J38" s="99"/>
      <c r="K38" s="10"/>
      <c r="L38" s="10"/>
    </row>
    <row r="39" spans="1:12" s="6" customFormat="1" ht="15">
      <c r="A39" s="22"/>
      <c r="B39" s="23" t="s">
        <v>7</v>
      </c>
      <c r="C39" s="42">
        <v>27</v>
      </c>
      <c r="D39" s="42">
        <v>1</v>
      </c>
      <c r="E39" s="152"/>
      <c r="F39" s="83">
        <f>E39*D39</f>
        <v>0</v>
      </c>
      <c r="G39" s="111"/>
      <c r="H39" s="111"/>
      <c r="I39" s="99"/>
      <c r="J39" s="99"/>
      <c r="K39" s="10"/>
      <c r="L39" s="10"/>
    </row>
    <row r="40" spans="1:12" s="20" customFormat="1" ht="15">
      <c r="A40" s="56" t="s">
        <v>38</v>
      </c>
      <c r="B40" s="57" t="s">
        <v>18</v>
      </c>
      <c r="C40" s="94" t="s">
        <v>6</v>
      </c>
      <c r="D40" s="94" t="s">
        <v>2</v>
      </c>
      <c r="E40" s="95" t="s">
        <v>12</v>
      </c>
      <c r="F40" s="87">
        <f>F41+F42</f>
        <v>0</v>
      </c>
      <c r="G40" s="127"/>
      <c r="H40" s="127"/>
      <c r="I40" s="99"/>
      <c r="J40" s="99"/>
      <c r="K40" s="9"/>
      <c r="L40" s="9"/>
    </row>
    <row r="41" spans="1:12" s="20" customFormat="1" ht="15.75" customHeight="1">
      <c r="A41" s="24"/>
      <c r="B41" s="23" t="s">
        <v>1</v>
      </c>
      <c r="C41" s="42">
        <v>4</v>
      </c>
      <c r="D41" s="42">
        <v>12</v>
      </c>
      <c r="E41" s="152"/>
      <c r="F41" s="83">
        <f>E41*D41</f>
        <v>0</v>
      </c>
      <c r="G41" s="111"/>
      <c r="H41" s="111"/>
      <c r="I41" s="99"/>
      <c r="J41" s="99"/>
      <c r="K41" s="9"/>
      <c r="L41" s="9"/>
    </row>
    <row r="42" spans="1:12" s="25" customFormat="1" ht="15.75" customHeight="1">
      <c r="A42" s="22"/>
      <c r="B42" s="23" t="s">
        <v>90</v>
      </c>
      <c r="C42" s="42">
        <v>4</v>
      </c>
      <c r="D42" s="42">
        <v>1</v>
      </c>
      <c r="E42" s="152"/>
      <c r="F42" s="88">
        <f>E42*D42</f>
        <v>0</v>
      </c>
      <c r="G42" s="112"/>
      <c r="H42" s="112"/>
      <c r="I42" s="35"/>
      <c r="J42" s="99"/>
      <c r="K42" s="10"/>
      <c r="L42" s="10"/>
    </row>
    <row r="43" spans="1:12" s="20" customFormat="1" ht="15">
      <c r="A43" s="56" t="s">
        <v>34</v>
      </c>
      <c r="B43" s="57" t="s">
        <v>19</v>
      </c>
      <c r="C43" s="94" t="s">
        <v>6</v>
      </c>
      <c r="D43" s="94" t="s">
        <v>2</v>
      </c>
      <c r="E43" s="95" t="s">
        <v>12</v>
      </c>
      <c r="F43" s="87">
        <f>F44+F45</f>
        <v>0</v>
      </c>
      <c r="G43" s="127"/>
      <c r="H43" s="127"/>
      <c r="I43" s="99"/>
      <c r="J43" s="99"/>
      <c r="K43" s="9"/>
      <c r="L43" s="9"/>
    </row>
    <row r="44" spans="1:12" s="20" customFormat="1" ht="15">
      <c r="A44" s="24"/>
      <c r="B44" s="23" t="s">
        <v>1</v>
      </c>
      <c r="C44" s="42">
        <v>19</v>
      </c>
      <c r="D44" s="42">
        <v>12</v>
      </c>
      <c r="E44" s="152"/>
      <c r="F44" s="83">
        <f>E44*D44</f>
        <v>0</v>
      </c>
      <c r="G44" s="111"/>
      <c r="H44" s="111"/>
      <c r="I44" s="99"/>
      <c r="J44" s="99"/>
      <c r="K44" s="9"/>
      <c r="L44" s="9"/>
    </row>
    <row r="45" spans="1:12" s="20" customFormat="1" ht="15">
      <c r="A45" s="118"/>
      <c r="B45" s="119" t="s">
        <v>7</v>
      </c>
      <c r="C45" s="105">
        <v>19</v>
      </c>
      <c r="D45" s="105">
        <v>1</v>
      </c>
      <c r="E45" s="153"/>
      <c r="F45" s="83">
        <f>E45*D45</f>
        <v>0</v>
      </c>
      <c r="G45" s="111"/>
      <c r="H45" s="111"/>
      <c r="I45" s="99"/>
      <c r="J45" s="99"/>
      <c r="K45" s="9"/>
      <c r="L45" s="9"/>
    </row>
    <row r="46" spans="1:12" s="20" customFormat="1" ht="15">
      <c r="A46" s="56" t="s">
        <v>72</v>
      </c>
      <c r="B46" s="57" t="s">
        <v>73</v>
      </c>
      <c r="C46" s="94"/>
      <c r="D46" s="94" t="s">
        <v>2</v>
      </c>
      <c r="E46" s="95"/>
      <c r="F46" s="87">
        <f>F47</f>
        <v>0</v>
      </c>
      <c r="G46" s="127"/>
      <c r="H46" s="127"/>
      <c r="I46" s="99"/>
      <c r="J46" s="99"/>
      <c r="K46" s="9"/>
      <c r="L46" s="9"/>
    </row>
    <row r="47" spans="1:12" s="20" customFormat="1" ht="15.75" thickBot="1">
      <c r="A47" s="3"/>
      <c r="B47" s="45" t="s">
        <v>1</v>
      </c>
      <c r="C47" s="44"/>
      <c r="D47" s="44">
        <v>1</v>
      </c>
      <c r="E47" s="150"/>
      <c r="F47" s="85">
        <f>E47*D47</f>
        <v>0</v>
      </c>
      <c r="G47" s="111"/>
      <c r="H47" s="111"/>
      <c r="I47" s="99"/>
      <c r="J47" s="99"/>
      <c r="K47" s="9"/>
      <c r="L47" s="9"/>
    </row>
    <row r="48" spans="1:15" s="19" customFormat="1" ht="19.5" thickBot="1">
      <c r="A48" s="60" t="s">
        <v>20</v>
      </c>
      <c r="B48" s="61" t="s">
        <v>30</v>
      </c>
      <c r="C48" s="62"/>
      <c r="D48" s="62"/>
      <c r="E48" s="80"/>
      <c r="F48" s="89">
        <f>F51+F54+F49</f>
        <v>0</v>
      </c>
      <c r="G48" s="126"/>
      <c r="H48" s="126"/>
      <c r="I48" s="129"/>
      <c r="J48" s="129"/>
      <c r="K48" s="11"/>
      <c r="L48" s="11"/>
      <c r="M48" s="26"/>
      <c r="N48" s="27"/>
      <c r="O48" s="26"/>
    </row>
    <row r="49" spans="1:12" s="20" customFormat="1" ht="15">
      <c r="A49" s="58" t="s">
        <v>4</v>
      </c>
      <c r="B49" s="59" t="s">
        <v>68</v>
      </c>
      <c r="C49" s="96"/>
      <c r="D49" s="96" t="s">
        <v>2</v>
      </c>
      <c r="E49" s="93" t="s">
        <v>12</v>
      </c>
      <c r="F49" s="86">
        <f>F50</f>
        <v>0</v>
      </c>
      <c r="G49" s="127"/>
      <c r="H49" s="127"/>
      <c r="I49" s="99"/>
      <c r="J49" s="99"/>
      <c r="K49" s="9"/>
      <c r="L49" s="9"/>
    </row>
    <row r="50" spans="1:15" s="4" customFormat="1" ht="30.75" customHeight="1">
      <c r="A50" s="22"/>
      <c r="B50" s="117" t="s">
        <v>69</v>
      </c>
      <c r="C50" s="42"/>
      <c r="D50" s="42">
        <v>12</v>
      </c>
      <c r="E50" s="151"/>
      <c r="F50" s="83">
        <f>E50*D50</f>
        <v>0</v>
      </c>
      <c r="G50" s="111"/>
      <c r="H50" s="111"/>
      <c r="I50" s="99"/>
      <c r="J50" s="99"/>
      <c r="K50" s="9"/>
      <c r="L50" s="9"/>
      <c r="M50" s="28"/>
      <c r="N50" s="28"/>
      <c r="O50" s="28"/>
    </row>
    <row r="51" spans="1:12" s="20" customFormat="1" ht="15">
      <c r="A51" s="56" t="s">
        <v>5</v>
      </c>
      <c r="B51" s="57" t="s">
        <v>28</v>
      </c>
      <c r="C51" s="94" t="s">
        <v>41</v>
      </c>
      <c r="D51" s="94" t="s">
        <v>2</v>
      </c>
      <c r="E51" s="95" t="s">
        <v>12</v>
      </c>
      <c r="F51" s="87">
        <f>SUM(F52:F53)</f>
        <v>0</v>
      </c>
      <c r="G51" s="127"/>
      <c r="H51" s="127"/>
      <c r="I51" s="99"/>
      <c r="J51" s="99"/>
      <c r="K51" s="9"/>
      <c r="L51" s="9"/>
    </row>
    <row r="52" spans="1:15" s="4" customFormat="1" ht="15">
      <c r="A52" s="22"/>
      <c r="B52" s="23" t="s">
        <v>37</v>
      </c>
      <c r="C52" s="42">
        <v>5345</v>
      </c>
      <c r="D52" s="42">
        <v>3</v>
      </c>
      <c r="E52" s="151"/>
      <c r="F52" s="83">
        <f>E52*D52</f>
        <v>0</v>
      </c>
      <c r="G52" s="111"/>
      <c r="H52" s="111"/>
      <c r="I52" s="99"/>
      <c r="J52" s="99"/>
      <c r="K52" s="9"/>
      <c r="L52" s="9"/>
      <c r="M52" s="28"/>
      <c r="N52" s="28"/>
      <c r="O52" s="28"/>
    </row>
    <row r="53" spans="1:15" s="4" customFormat="1" ht="15">
      <c r="A53" s="22"/>
      <c r="B53" s="23" t="s">
        <v>33</v>
      </c>
      <c r="C53" s="42">
        <v>5345</v>
      </c>
      <c r="D53" s="42">
        <v>2</v>
      </c>
      <c r="E53" s="151"/>
      <c r="F53" s="83">
        <f>E53*D53</f>
        <v>0</v>
      </c>
      <c r="G53" s="111"/>
      <c r="H53" s="111"/>
      <c r="I53" s="99"/>
      <c r="J53" s="99"/>
      <c r="K53" s="9"/>
      <c r="L53" s="9"/>
      <c r="M53" s="28"/>
      <c r="N53" s="28"/>
      <c r="O53" s="28"/>
    </row>
    <row r="54" spans="1:15" s="20" customFormat="1" ht="15" customHeight="1">
      <c r="A54" s="77" t="s">
        <v>67</v>
      </c>
      <c r="B54" s="78" t="s">
        <v>75</v>
      </c>
      <c r="C54" s="91"/>
      <c r="D54" s="91" t="s">
        <v>2</v>
      </c>
      <c r="E54" s="92" t="s">
        <v>12</v>
      </c>
      <c r="F54" s="90">
        <f>SUM(F55:F55)</f>
        <v>0</v>
      </c>
      <c r="G54" s="127"/>
      <c r="H54" s="127"/>
      <c r="I54" s="99"/>
      <c r="J54" s="99"/>
      <c r="K54" s="9"/>
      <c r="L54" s="9"/>
      <c r="M54" s="28"/>
      <c r="N54" s="29"/>
      <c r="O54" s="28"/>
    </row>
    <row r="55" spans="1:15" s="20" customFormat="1" ht="30.75" thickBot="1">
      <c r="A55" s="3"/>
      <c r="B55" s="8" t="s">
        <v>76</v>
      </c>
      <c r="C55" s="44"/>
      <c r="D55" s="44">
        <v>1</v>
      </c>
      <c r="E55" s="150"/>
      <c r="F55" s="85">
        <f>E55*D55</f>
        <v>0</v>
      </c>
      <c r="G55" s="111"/>
      <c r="H55" s="111"/>
      <c r="I55" s="101"/>
      <c r="J55" s="101"/>
      <c r="K55" s="30"/>
      <c r="L55" s="31"/>
      <c r="M55" s="29"/>
      <c r="N55" s="32"/>
      <c r="O55" s="28"/>
    </row>
    <row r="56" spans="1:12" ht="18.75" customHeight="1" thickBot="1">
      <c r="A56" s="63" t="s">
        <v>98</v>
      </c>
      <c r="B56" s="64"/>
      <c r="C56" s="65"/>
      <c r="D56" s="65"/>
      <c r="E56" s="66"/>
      <c r="F56" s="71">
        <f>F11+F35+F48</f>
        <v>0</v>
      </c>
      <c r="G56" s="130"/>
      <c r="H56" s="130"/>
      <c r="I56" s="129"/>
      <c r="J56" s="129"/>
      <c r="K56" s="34"/>
      <c r="L56" s="34"/>
    </row>
    <row r="57" spans="1:12" s="36" customFormat="1" ht="30.75" customHeight="1" thickBot="1">
      <c r="A57" s="67" t="s">
        <v>9</v>
      </c>
      <c r="B57" s="68"/>
      <c r="C57" s="69"/>
      <c r="D57" s="69"/>
      <c r="E57" s="70"/>
      <c r="F57" s="147">
        <f>F56/12</f>
        <v>0</v>
      </c>
      <c r="G57" s="131"/>
      <c r="H57" s="131"/>
      <c r="J57" s="35"/>
      <c r="K57" s="35"/>
      <c r="L57" s="35"/>
    </row>
    <row r="58" spans="1:8" ht="37.5" customHeight="1" thickBot="1">
      <c r="A58" s="159" t="s">
        <v>99</v>
      </c>
      <c r="B58" s="160"/>
      <c r="C58" s="160"/>
      <c r="D58" s="160"/>
      <c r="E58" s="160"/>
      <c r="F58" s="156">
        <f>F56/12*64</f>
        <v>0</v>
      </c>
      <c r="G58" s="49"/>
      <c r="H58" s="49"/>
    </row>
    <row r="59" spans="1:10" s="14" customFormat="1" ht="14.25" customHeight="1">
      <c r="A59" s="141" t="s">
        <v>78</v>
      </c>
      <c r="B59" s="142"/>
      <c r="C59" s="142"/>
      <c r="D59" s="142"/>
      <c r="E59" s="142"/>
      <c r="F59" s="143"/>
      <c r="G59" s="144"/>
      <c r="H59" s="144"/>
      <c r="I59" s="51"/>
      <c r="J59" s="51"/>
    </row>
    <row r="60" spans="1:10" s="14" customFormat="1" ht="14.25" customHeight="1" thickBot="1">
      <c r="A60" s="154"/>
      <c r="B60" s="155"/>
      <c r="C60" s="155"/>
      <c r="D60" s="155"/>
      <c r="E60" s="155"/>
      <c r="F60" s="144"/>
      <c r="G60" s="144"/>
      <c r="H60" s="144"/>
      <c r="I60" s="51"/>
      <c r="J60" s="51"/>
    </row>
    <row r="61" spans="1:10" s="14" customFormat="1" ht="37.5" customHeight="1" thickBot="1">
      <c r="A61" s="159" t="s">
        <v>100</v>
      </c>
      <c r="B61" s="160"/>
      <c r="C61" s="160"/>
      <c r="D61" s="160"/>
      <c r="E61" s="160"/>
      <c r="F61" s="146">
        <f>F58+F6</f>
        <v>0</v>
      </c>
      <c r="G61" s="144"/>
      <c r="H61" s="144"/>
      <c r="I61" s="51"/>
      <c r="J61" s="51"/>
    </row>
    <row r="62" spans="1:10" s="14" customFormat="1" ht="14.25" customHeight="1">
      <c r="A62" s="154"/>
      <c r="B62" s="155"/>
      <c r="C62" s="155"/>
      <c r="D62" s="155"/>
      <c r="E62" s="155"/>
      <c r="F62" s="144"/>
      <c r="G62" s="144"/>
      <c r="H62" s="144"/>
      <c r="I62" s="51"/>
      <c r="J62" s="51"/>
    </row>
    <row r="63" ht="13.5" thickBot="1"/>
    <row r="64" spans="1:8" ht="37.5" customHeight="1" thickBot="1">
      <c r="A64" s="161" t="s">
        <v>79</v>
      </c>
      <c r="B64" s="162"/>
      <c r="C64" s="162"/>
      <c r="D64" s="162"/>
      <c r="E64" s="162"/>
      <c r="F64" s="163"/>
      <c r="G64" s="123"/>
      <c r="H64" s="123"/>
    </row>
    <row r="65" spans="1:8" ht="26.25" thickBot="1">
      <c r="A65" s="183" t="s">
        <v>0</v>
      </c>
      <c r="B65" s="184"/>
      <c r="C65" s="114" t="s">
        <v>65</v>
      </c>
      <c r="D65" s="102" t="s">
        <v>81</v>
      </c>
      <c r="E65" s="166" t="s">
        <v>95</v>
      </c>
      <c r="F65" s="167"/>
      <c r="G65" s="132"/>
      <c r="H65" s="132"/>
    </row>
    <row r="66" spans="1:8" ht="37.5" customHeight="1" thickBot="1">
      <c r="A66" s="107" t="s">
        <v>45</v>
      </c>
      <c r="B66" s="108" t="s">
        <v>50</v>
      </c>
      <c r="C66" s="113">
        <v>17</v>
      </c>
      <c r="D66" s="149"/>
      <c r="E66" s="188">
        <f>D66*C66</f>
        <v>0</v>
      </c>
      <c r="F66" s="189"/>
      <c r="G66" s="125"/>
      <c r="H66" s="125"/>
    </row>
    <row r="67" spans="1:8" ht="37.5" customHeight="1" thickBot="1">
      <c r="A67" s="107" t="s">
        <v>46</v>
      </c>
      <c r="B67" s="108" t="s">
        <v>51</v>
      </c>
      <c r="C67" s="113">
        <v>11</v>
      </c>
      <c r="D67" s="149"/>
      <c r="E67" s="188">
        <f aca="true" t="shared" si="1" ref="E67:E70">D67*C67</f>
        <v>0</v>
      </c>
      <c r="F67" s="189"/>
      <c r="G67" s="125"/>
      <c r="H67" s="125"/>
    </row>
    <row r="68" spans="1:8" ht="37.5" customHeight="1" thickBot="1">
      <c r="A68" s="107" t="s">
        <v>47</v>
      </c>
      <c r="B68" s="108" t="s">
        <v>52</v>
      </c>
      <c r="C68" s="113">
        <v>6</v>
      </c>
      <c r="D68" s="149"/>
      <c r="E68" s="188">
        <f t="shared" si="1"/>
        <v>0</v>
      </c>
      <c r="F68" s="189"/>
      <c r="G68" s="125"/>
      <c r="H68" s="125"/>
    </row>
    <row r="69" spans="1:8" ht="37.5" customHeight="1" thickBot="1">
      <c r="A69" s="107" t="s">
        <v>48</v>
      </c>
      <c r="B69" s="108" t="s">
        <v>53</v>
      </c>
      <c r="C69" s="113">
        <v>2</v>
      </c>
      <c r="D69" s="149"/>
      <c r="E69" s="188">
        <f t="shared" si="1"/>
        <v>0</v>
      </c>
      <c r="F69" s="189"/>
      <c r="G69" s="125"/>
      <c r="H69" s="125"/>
    </row>
    <row r="70" spans="1:9" ht="37.5" customHeight="1" thickBot="1">
      <c r="A70" s="107" t="s">
        <v>49</v>
      </c>
      <c r="B70" s="108" t="s">
        <v>64</v>
      </c>
      <c r="C70" s="113">
        <v>6</v>
      </c>
      <c r="D70" s="149"/>
      <c r="E70" s="188">
        <f t="shared" si="1"/>
        <v>0</v>
      </c>
      <c r="F70" s="189"/>
      <c r="I70" s="125"/>
    </row>
    <row r="71" spans="1:9" ht="37.5" customHeight="1" thickBot="1">
      <c r="A71" s="159" t="s">
        <v>101</v>
      </c>
      <c r="B71" s="160"/>
      <c r="C71" s="160"/>
      <c r="D71" s="160"/>
      <c r="E71" s="164">
        <f>SUM(E66:F70)</f>
        <v>0</v>
      </c>
      <c r="F71" s="165"/>
      <c r="G71" s="49"/>
      <c r="H71" s="49"/>
      <c r="I71" s="133"/>
    </row>
    <row r="72" spans="1:10" s="14" customFormat="1" ht="14.25" customHeight="1">
      <c r="A72" s="141" t="s">
        <v>78</v>
      </c>
      <c r="B72" s="142"/>
      <c r="C72" s="142"/>
      <c r="D72" s="142"/>
      <c r="E72" s="142"/>
      <c r="F72" s="143"/>
      <c r="G72" s="144"/>
      <c r="H72" s="144"/>
      <c r="I72" s="51"/>
      <c r="J72" s="51"/>
    </row>
    <row r="73" spans="1:8" ht="13.5" customHeight="1" thickBot="1">
      <c r="A73" s="109"/>
      <c r="B73" s="110"/>
      <c r="C73" s="110"/>
      <c r="D73" s="110"/>
      <c r="E73" s="110"/>
      <c r="F73" s="49"/>
      <c r="G73" s="49"/>
      <c r="H73" s="49"/>
    </row>
    <row r="74" spans="1:8" ht="37.5" customHeight="1" thickBot="1">
      <c r="A74" s="161" t="s">
        <v>83</v>
      </c>
      <c r="B74" s="162"/>
      <c r="C74" s="162"/>
      <c r="D74" s="162"/>
      <c r="E74" s="162"/>
      <c r="F74" s="163"/>
      <c r="G74" s="123"/>
      <c r="H74" s="123"/>
    </row>
    <row r="75" spans="1:10" ht="26.25" thickBot="1">
      <c r="A75" s="183" t="s">
        <v>0</v>
      </c>
      <c r="B75" s="184"/>
      <c r="C75" s="114" t="s">
        <v>66</v>
      </c>
      <c r="D75" s="138" t="s">
        <v>81</v>
      </c>
      <c r="E75" s="166" t="s">
        <v>95</v>
      </c>
      <c r="F75" s="167"/>
      <c r="G75" s="132"/>
      <c r="H75" s="134"/>
      <c r="I75" s="52"/>
      <c r="J75" s="134"/>
    </row>
    <row r="76" spans="1:10" ht="37.5" customHeight="1" thickBot="1">
      <c r="A76" s="107" t="s">
        <v>54</v>
      </c>
      <c r="B76" s="108" t="s">
        <v>59</v>
      </c>
      <c r="C76" s="43">
        <v>132</v>
      </c>
      <c r="D76" s="149"/>
      <c r="E76" s="188">
        <f>C76*D76</f>
        <v>0</v>
      </c>
      <c r="F76" s="189"/>
      <c r="G76" s="125"/>
      <c r="H76" s="135"/>
      <c r="I76" s="52"/>
      <c r="J76" s="52"/>
    </row>
    <row r="77" spans="1:10" ht="37.5" customHeight="1" thickBot="1">
      <c r="A77" s="107" t="s">
        <v>55</v>
      </c>
      <c r="B77" s="108" t="s">
        <v>60</v>
      </c>
      <c r="C77" s="43">
        <v>110</v>
      </c>
      <c r="D77" s="149"/>
      <c r="E77" s="188">
        <f aca="true" t="shared" si="2" ref="E77:E80">C77*D77</f>
        <v>0</v>
      </c>
      <c r="F77" s="189"/>
      <c r="G77" s="125"/>
      <c r="H77" s="135"/>
      <c r="I77" s="52"/>
      <c r="J77" s="52"/>
    </row>
    <row r="78" spans="1:10" ht="37.5" customHeight="1" thickBot="1">
      <c r="A78" s="107" t="s">
        <v>56</v>
      </c>
      <c r="B78" s="108" t="s">
        <v>61</v>
      </c>
      <c r="C78" s="43">
        <v>77</v>
      </c>
      <c r="D78" s="149"/>
      <c r="E78" s="188">
        <f t="shared" si="2"/>
        <v>0</v>
      </c>
      <c r="F78" s="189"/>
      <c r="G78" s="125"/>
      <c r="H78" s="135"/>
      <c r="I78" s="52"/>
      <c r="J78" s="52"/>
    </row>
    <row r="79" spans="1:10" ht="37.5" customHeight="1" thickBot="1">
      <c r="A79" s="107" t="s">
        <v>57</v>
      </c>
      <c r="B79" s="108" t="s">
        <v>62</v>
      </c>
      <c r="C79" s="43">
        <v>55</v>
      </c>
      <c r="D79" s="149"/>
      <c r="E79" s="188">
        <f t="shared" si="2"/>
        <v>0</v>
      </c>
      <c r="F79" s="189"/>
      <c r="G79" s="125"/>
      <c r="H79" s="135"/>
      <c r="I79" s="52"/>
      <c r="J79" s="52"/>
    </row>
    <row r="80" spans="1:10" ht="37.5" customHeight="1" thickBot="1">
      <c r="A80" s="107" t="s">
        <v>58</v>
      </c>
      <c r="B80" s="108" t="s">
        <v>63</v>
      </c>
      <c r="C80" s="43">
        <v>77</v>
      </c>
      <c r="D80" s="149"/>
      <c r="E80" s="188">
        <f t="shared" si="2"/>
        <v>0</v>
      </c>
      <c r="F80" s="189"/>
      <c r="G80" s="125"/>
      <c r="H80" s="135"/>
      <c r="I80" s="52"/>
      <c r="J80" s="52"/>
    </row>
    <row r="81" spans="1:8" ht="37.5" customHeight="1" thickBot="1">
      <c r="A81" s="159" t="s">
        <v>102</v>
      </c>
      <c r="B81" s="160"/>
      <c r="C81" s="160"/>
      <c r="D81" s="160"/>
      <c r="E81" s="164">
        <f>SUM(E76:F80)</f>
        <v>0</v>
      </c>
      <c r="F81" s="165"/>
      <c r="G81" s="49"/>
      <c r="H81" s="49"/>
    </row>
    <row r="82" spans="1:10" s="14" customFormat="1" ht="14.25" customHeight="1">
      <c r="A82" s="141" t="s">
        <v>78</v>
      </c>
      <c r="B82" s="142"/>
      <c r="C82" s="142"/>
      <c r="D82" s="142"/>
      <c r="E82" s="142"/>
      <c r="F82" s="143"/>
      <c r="G82" s="144"/>
      <c r="H82" s="144"/>
      <c r="I82" s="51"/>
      <c r="J82" s="51"/>
    </row>
    <row r="83" spans="1:8" ht="13.5" customHeight="1" thickBot="1">
      <c r="A83" s="47"/>
      <c r="B83" s="48"/>
      <c r="C83" s="48"/>
      <c r="D83" s="48"/>
      <c r="E83" s="48"/>
      <c r="F83" s="49"/>
      <c r="G83" s="49"/>
      <c r="H83" s="49"/>
    </row>
    <row r="84" spans="1:8" ht="24.75" customHeight="1" thickBot="1">
      <c r="A84" s="185" t="s">
        <v>27</v>
      </c>
      <c r="B84" s="186"/>
      <c r="C84" s="186"/>
      <c r="D84" s="186"/>
      <c r="E84" s="186"/>
      <c r="F84" s="187"/>
      <c r="G84" s="136"/>
      <c r="H84" s="136"/>
    </row>
    <row r="85" spans="1:8" ht="56.25" customHeight="1" thickBot="1">
      <c r="A85" s="180" t="s">
        <v>82</v>
      </c>
      <c r="B85" s="181"/>
      <c r="C85" s="181"/>
      <c r="D85" s="181"/>
      <c r="E85" s="182"/>
      <c r="F85" s="145">
        <f>E81+F58+F6+E71</f>
        <v>0</v>
      </c>
      <c r="G85" s="137"/>
      <c r="H85" s="137"/>
    </row>
    <row r="86" ht="21">
      <c r="A86" s="115" t="s">
        <v>40</v>
      </c>
    </row>
    <row r="87" ht="21">
      <c r="A87" s="116"/>
    </row>
  </sheetData>
  <sheetProtection algorithmName="SHA-512" hashValue="MHx3j8mFShBMsm5s7qhtO1069+SMuOw9s5eyILoaL+T7ihLRkVcSiyXJevXTCQWAUqqYUw4qFmxELYs09CQBrQ==" saltValue="KCWkpNhqKw/D3m3H94GyNQ==" spinCount="100000" sheet="1" objects="1" scenarios="1"/>
  <mergeCells count="34">
    <mergeCell ref="A85:E85"/>
    <mergeCell ref="A75:B75"/>
    <mergeCell ref="A74:F74"/>
    <mergeCell ref="A65:B65"/>
    <mergeCell ref="A84:F84"/>
    <mergeCell ref="E66:F66"/>
    <mergeCell ref="E67:F67"/>
    <mergeCell ref="E68:F68"/>
    <mergeCell ref="E69:F69"/>
    <mergeCell ref="E70:F70"/>
    <mergeCell ref="E76:F76"/>
    <mergeCell ref="E77:F77"/>
    <mergeCell ref="E78:F78"/>
    <mergeCell ref="E79:F79"/>
    <mergeCell ref="E80:F80"/>
    <mergeCell ref="E65:F65"/>
    <mergeCell ref="A1:F1"/>
    <mergeCell ref="A2:F2"/>
    <mergeCell ref="A3:F3"/>
    <mergeCell ref="A4:B4"/>
    <mergeCell ref="D4:E4"/>
    <mergeCell ref="A5:B5"/>
    <mergeCell ref="D5:E5"/>
    <mergeCell ref="A6:E6"/>
    <mergeCell ref="A9:F9"/>
    <mergeCell ref="A10:B10"/>
    <mergeCell ref="A58:E58"/>
    <mergeCell ref="A64:F64"/>
    <mergeCell ref="E71:F71"/>
    <mergeCell ref="A71:D71"/>
    <mergeCell ref="E81:F81"/>
    <mergeCell ref="A81:D81"/>
    <mergeCell ref="E75:F75"/>
    <mergeCell ref="A61:E61"/>
  </mergeCells>
  <printOptions/>
  <pageMargins left="0.31496062992125984" right="0.31496062992125984" top="0.5905511811023623" bottom="0.5905511811023623" header="0.31496062992125984" footer="0.31496062992125984"/>
  <pageSetup fitToHeight="0" fitToWidth="1" horizontalDpi="600" verticalDpi="600" orientation="portrait" paperSize="9" scale="66" r:id="rId1"/>
  <headerFooter alignWithMargins="0">
    <oddHeader>&amp;Rpříloha č. 4 smlouvy .......................</oddHeader>
    <oddFooter>&amp;R&amp;P</oddFooter>
  </headerFooter>
  <rowBreaks count="1" manualBreakCount="1">
    <brk id="63" max="16383" man="1"/>
  </rowBreaks>
  <ignoredErrors>
    <ignoredError sqref="F20 F25 F29 F33 F40 F54 F51 F46 F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Zdrubecký</dc:creator>
  <cp:keywords/>
  <dc:description/>
  <cp:lastModifiedBy>Administrator</cp:lastModifiedBy>
  <cp:lastPrinted>2018-10-31T11:58:45Z</cp:lastPrinted>
  <dcterms:created xsi:type="dcterms:W3CDTF">2014-01-20T21:19:09Z</dcterms:created>
  <dcterms:modified xsi:type="dcterms:W3CDTF">2019-05-23T12:09:19Z</dcterms:modified>
  <cp:category/>
  <cp:version/>
  <cp:contentType/>
  <cp:contentStatus/>
</cp:coreProperties>
</file>