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990" activeTab="0"/>
  </bookViews>
  <sheets>
    <sheet name="Vykaz vymer" sheetId="1" r:id="rId1"/>
    <sheet name="Hmotova tabulka" sheetId="2" r:id="rId2"/>
  </sheets>
  <definedNames>
    <definedName name="_xlnm.Print_Titles" localSheetId="0">'Vykaz vymer'!$1:$7</definedName>
  </definedNames>
  <calcPr fullCalcOnLoad="1"/>
</workbook>
</file>

<file path=xl/sharedStrings.xml><?xml version="1.0" encoding="utf-8"?>
<sst xmlns="http://schemas.openxmlformats.org/spreadsheetml/2006/main" count="342" uniqueCount="198">
  <si>
    <t>Zadání s výkazem výměr</t>
  </si>
  <si>
    <t xml:space="preserve">Stavba: </t>
  </si>
  <si>
    <t>Protipovodňová opatření v k.ú. Pravlov</t>
  </si>
  <si>
    <t xml:space="preserve">Objekt: </t>
  </si>
  <si>
    <t xml:space="preserve">JKSO: </t>
  </si>
  <si>
    <t xml:space="preserve">Datum: </t>
  </si>
  <si>
    <t>21.4.2009</t>
  </si>
  <si>
    <t>P.Č.</t>
  </si>
  <si>
    <t>KCN</t>
  </si>
  <si>
    <t>Kód položky</t>
  </si>
  <si>
    <t>Zkrácený popis</t>
  </si>
  <si>
    <t>MJ</t>
  </si>
  <si>
    <t>Výměra</t>
  </si>
  <si>
    <t>Cena jednotková</t>
  </si>
  <si>
    <t>Cena celkem</t>
  </si>
  <si>
    <t>Práce a dodávky HSV</t>
  </si>
  <si>
    <t>1</t>
  </si>
  <si>
    <t>Zemní práce</t>
  </si>
  <si>
    <t>001</t>
  </si>
  <si>
    <t>111201101</t>
  </si>
  <si>
    <t>Odstranění křovin a stromů průměru kmene do 100 mm i s kořeny z celkové plochy do 1000 m2</t>
  </si>
  <si>
    <t>m2</t>
  </si>
  <si>
    <t>231</t>
  </si>
  <si>
    <t>111251111</t>
  </si>
  <si>
    <t>Drcení ořezaných větví D do 100 mm s odvozem do 20 km</t>
  </si>
  <si>
    <t>m3</t>
  </si>
  <si>
    <t>112101101</t>
  </si>
  <si>
    <t>Kácení stromů listnatých D kmene do 300 mm</t>
  </si>
  <si>
    <t>kus</t>
  </si>
  <si>
    <t>112101102</t>
  </si>
  <si>
    <t>Kácení stromů listnatých D kmene do 500 mm</t>
  </si>
  <si>
    <t>112201101</t>
  </si>
  <si>
    <t>Odstranění pařezů D do 300 mm</t>
  </si>
  <si>
    <t>112201102</t>
  </si>
  <si>
    <t>Odstranění pařezů D do 500 mm</t>
  </si>
  <si>
    <t>121101102</t>
  </si>
  <si>
    <t>Sejmutí ornice s přemístěním na vzdálenost do 100 m</t>
  </si>
  <si>
    <t>7269,34*0.2</t>
  </si>
  <si>
    <t>122101403</t>
  </si>
  <si>
    <t>Vykopávky v zemníku na suchu v hornině tř. 1 a 2 objem do 5000 m3</t>
  </si>
  <si>
    <t>7164,99*0,15</t>
  </si>
  <si>
    <t>122201103</t>
  </si>
  <si>
    <t>Odkopávky a prokopávky nezapažené v hornině tř. 3 objem do 5000 m3</t>
  </si>
  <si>
    <t>122201404</t>
  </si>
  <si>
    <t>Vykopávky v zemníku na suchu v hornině tř. 3 objem přes 5000 m3</t>
  </si>
  <si>
    <t>162301101</t>
  </si>
  <si>
    <t>Vodorovné přemístění do 500 m výkopku z horniny tř. 1 až 4</t>
  </si>
  <si>
    <t>6132,43+1074,749</t>
  </si>
  <si>
    <t>162301421</t>
  </si>
  <si>
    <t>Vodorovné přemístění pařezů do 5 km D do 300 mm</t>
  </si>
  <si>
    <t>162301422</t>
  </si>
  <si>
    <t>Vodorovné přemístění pařezů do 5 km D do 500 mm</t>
  </si>
  <si>
    <t>162301921</t>
  </si>
  <si>
    <t>Příplatek k vodorovnému přemístění pařezů D 300 mm ZKD 5 km</t>
  </si>
  <si>
    <t>162301922</t>
  </si>
  <si>
    <t>Příplatek k vodorovnému přemístění pařezů D 500 mm ZKD 5 km</t>
  </si>
  <si>
    <t>162601102</t>
  </si>
  <si>
    <t>Vodorovné přemístění do 5000 m výkopku z horniny tř. 1 až 4</t>
  </si>
  <si>
    <t>1453,868+1087,52</t>
  </si>
  <si>
    <t>162701105</t>
  </si>
  <si>
    <t>Vodorovné přemístění do 10000 m výkopku z horniny tř. 1 až 4</t>
  </si>
  <si>
    <t>162701109</t>
  </si>
  <si>
    <t>Příplatek k vodorovnému přemístění výkopku z horniny tř. 1 až 4 ZKD 1000 m přes 10000 m</t>
  </si>
  <si>
    <t>7207,179*10</t>
  </si>
  <si>
    <t>167101102</t>
  </si>
  <si>
    <t>Nakládání výkopku z hornin tř. 1 až 4 přes 100 m3</t>
  </si>
  <si>
    <t>171103201</t>
  </si>
  <si>
    <t>6132,43*0,7</t>
  </si>
  <si>
    <t>171201201</t>
  </si>
  <si>
    <t>Uložení sypaniny na skládky</t>
  </si>
  <si>
    <t>172103102</t>
  </si>
  <si>
    <t>6132,43*0,3</t>
  </si>
  <si>
    <t>180401212</t>
  </si>
  <si>
    <t>Založení lučního trávníku výsevem ve svahu do 1:2</t>
  </si>
  <si>
    <t>005</t>
  </si>
  <si>
    <t>005724700</t>
  </si>
  <si>
    <t>osivo směs travní krajinná - technická</t>
  </si>
  <si>
    <t>kg</t>
  </si>
  <si>
    <t>181101102</t>
  </si>
  <si>
    <t>Úprava pláně v zářezech v hornině tř. 1 až 4 se zhutněním</t>
  </si>
  <si>
    <t>182101101</t>
  </si>
  <si>
    <t>Svahování v zářezech v hornině tř. 1 až 4</t>
  </si>
  <si>
    <t>182201101</t>
  </si>
  <si>
    <t>Svahování násypů</t>
  </si>
  <si>
    <t>182301132</t>
  </si>
  <si>
    <t>Rozprostření ornice pl přes 500 m2 ve svahu přes 1:5 tl vrstvy do 150 mm</t>
  </si>
  <si>
    <t>183101114</t>
  </si>
  <si>
    <t>Jamky pro výsadbu bez výměny půdy zeminy tř 1 až 4 objem do 0,125 m3 v rovině a svahu do 1:5</t>
  </si>
  <si>
    <t>184102112</t>
  </si>
  <si>
    <t>Výsadba dřeviny s balem D do 0,3 m do jamky se zalitím v rovině a svahu do 1:5</t>
  </si>
  <si>
    <t>026</t>
  </si>
  <si>
    <t>026503070</t>
  </si>
  <si>
    <t>javor-Acer pseudoplatanus 100-120 cm</t>
  </si>
  <si>
    <t>026524280</t>
  </si>
  <si>
    <t>dub-Quercus robur 80-100</t>
  </si>
  <si>
    <t>184202123</t>
  </si>
  <si>
    <t>Ukotvení kmene dřevin kůly D do 0,1 m a délky do 3 m</t>
  </si>
  <si>
    <t>052</t>
  </si>
  <si>
    <t>052171180</t>
  </si>
  <si>
    <t>tyče dřevěné v kůře 8 m tl. 10 cm</t>
  </si>
  <si>
    <t>(40*3)*3,14*0,0025</t>
  </si>
  <si>
    <t>184501114.R</t>
  </si>
  <si>
    <t>Zhotovení obalu kmene stromu z pletiva v rovině a svahu do 1 : 5</t>
  </si>
  <si>
    <t>2</t>
  </si>
  <si>
    <t>Zakládání</t>
  </si>
  <si>
    <t>002</t>
  </si>
  <si>
    <t>211511111</t>
  </si>
  <si>
    <t>Výplň odvodňovacích žeber lomovým kamenem</t>
  </si>
  <si>
    <t>2*1*1</t>
  </si>
  <si>
    <t>211971110</t>
  </si>
  <si>
    <t>Zřízení opláštění žeber nebo trativodů geotextilií v rýze nebo zářezu sklonu do 1 : 2,5</t>
  </si>
  <si>
    <t>693</t>
  </si>
  <si>
    <t>693660560</t>
  </si>
  <si>
    <t>textilie GEOFILTEX 63 63/35 350 g/m2 do š 8,8 m</t>
  </si>
  <si>
    <t>213141111</t>
  </si>
  <si>
    <t>Zřízení vrstvy z geotextilie v rovině nebo ve sklonu do 1:5 š do 3 m</t>
  </si>
  <si>
    <t>673</t>
  </si>
  <si>
    <t>673905210</t>
  </si>
  <si>
    <t>geotextilie netkaná geoNetex M, 300 g/m2, šíře 300 cm</t>
  </si>
  <si>
    <t>m</t>
  </si>
  <si>
    <t>4</t>
  </si>
  <si>
    <t>Vodorovné konstrukce</t>
  </si>
  <si>
    <t>312</t>
  </si>
  <si>
    <t>462512161</t>
  </si>
  <si>
    <t>Zához z lomového kamene záhozového hmotnost kamenů do 200 kg bez výplně</t>
  </si>
  <si>
    <t>5</t>
  </si>
  <si>
    <t>Komunikace</t>
  </si>
  <si>
    <t>221</t>
  </si>
  <si>
    <t>564211111</t>
  </si>
  <si>
    <t>Podklad nebo podsyp ze štěrkopísku ŠP tl 50 mm</t>
  </si>
  <si>
    <t>564861111</t>
  </si>
  <si>
    <t>Podklad ze štěrkodrtě ŠD tl 200 mm</t>
  </si>
  <si>
    <t>9</t>
  </si>
  <si>
    <t>Ostatní konstrukce a práce-bourání</t>
  </si>
  <si>
    <t>912111112</t>
  </si>
  <si>
    <t>Montáž zábrany parkovací sloupku v do 800 mm se zabetonovanou patkou</t>
  </si>
  <si>
    <t>749</t>
  </si>
  <si>
    <t>749101710</t>
  </si>
  <si>
    <t>sloupek parkovací sklopný, uzamykatelný, U80  pozink /3 nohy/, 50 x 80 x 35 cm</t>
  </si>
  <si>
    <t>919721131</t>
  </si>
  <si>
    <t>(20*5)*3</t>
  </si>
  <si>
    <t>935111311</t>
  </si>
  <si>
    <t>Osazení příkopového žlabu do štěrkopísku tl 100 mm z betonových tvárnic š 1200 mm</t>
  </si>
  <si>
    <t>592</t>
  </si>
  <si>
    <t>592277290</t>
  </si>
  <si>
    <t>žlab betonový odvodňovací TBZ 50/110/33 51,5 x 110 x 32,85 cm</t>
  </si>
  <si>
    <t>99</t>
  </si>
  <si>
    <t>Přesun hmot</t>
  </si>
  <si>
    <t>321</t>
  </si>
  <si>
    <t>998321011</t>
  </si>
  <si>
    <t>Přesun hmot pro hráze přehradní zemní a kamenité</t>
  </si>
  <si>
    <t>t</t>
  </si>
  <si>
    <t>013</t>
  </si>
  <si>
    <t>979098231</t>
  </si>
  <si>
    <t>Poplatek za uložení stavebního směsného odpadu na skládce (skládkovné)</t>
  </si>
  <si>
    <t>"pařezy a stavební suť" 85</t>
  </si>
  <si>
    <t>Celkem</t>
  </si>
  <si>
    <t>PROTIPOVODŇOVÁ OPATŘENÍ V k. ú. PRAVLOV - NOVÁ HRÁZ</t>
  </si>
  <si>
    <t>HMOTOVÁ TABULKA</t>
  </si>
  <si>
    <t>profil č.</t>
  </si>
  <si>
    <t>staničení v km</t>
  </si>
  <si>
    <r>
      <t>výkop                m</t>
    </r>
    <r>
      <rPr>
        <b/>
        <vertAlign val="superscript"/>
        <sz val="10"/>
        <rFont val="Arial"/>
        <family val="2"/>
      </rPr>
      <t>2</t>
    </r>
  </si>
  <si>
    <r>
      <t>násyp              m</t>
    </r>
    <r>
      <rPr>
        <b/>
        <vertAlign val="superscript"/>
        <sz val="10"/>
        <rFont val="Arial"/>
        <family val="2"/>
      </rPr>
      <t>2</t>
    </r>
  </si>
  <si>
    <t>svahování</t>
  </si>
  <si>
    <t>odhumusování                   m</t>
  </si>
  <si>
    <t>ohumusování                     m</t>
  </si>
  <si>
    <t>úprava pláně            m</t>
  </si>
  <si>
    <t>zábor půdy             m</t>
  </si>
  <si>
    <t>vzdálenost profilů          v m</t>
  </si>
  <si>
    <t>hmota</t>
  </si>
  <si>
    <t>plocha</t>
  </si>
  <si>
    <t>přebytky</t>
  </si>
  <si>
    <t>nedostatky</t>
  </si>
  <si>
    <r>
      <t>podélná doprava m</t>
    </r>
    <r>
      <rPr>
        <b/>
        <vertAlign val="superscript"/>
        <sz val="10"/>
        <rFont val="Arial"/>
        <family val="2"/>
      </rPr>
      <t>3</t>
    </r>
  </si>
  <si>
    <t>výkopu               m</t>
  </si>
  <si>
    <t>násypu                m</t>
  </si>
  <si>
    <r>
      <t>výkopy m</t>
    </r>
    <r>
      <rPr>
        <b/>
        <vertAlign val="superscript"/>
        <sz val="10"/>
        <rFont val="Arial"/>
        <family val="2"/>
      </rPr>
      <t>3</t>
    </r>
  </si>
  <si>
    <r>
      <t>násypy m</t>
    </r>
    <r>
      <rPr>
        <b/>
        <vertAlign val="superscript"/>
        <sz val="10"/>
        <rFont val="Arial"/>
        <family val="2"/>
      </rPr>
      <t>3</t>
    </r>
  </si>
  <si>
    <r>
      <t>příčný přehoz m</t>
    </r>
    <r>
      <rPr>
        <b/>
        <vertAlign val="superscript"/>
        <sz val="10"/>
        <rFont val="Arial"/>
        <family val="2"/>
      </rPr>
      <t>3</t>
    </r>
  </si>
  <si>
    <r>
      <t>odhumusování m</t>
    </r>
    <r>
      <rPr>
        <b/>
        <vertAlign val="superscript"/>
        <sz val="10"/>
        <rFont val="Arial"/>
        <family val="2"/>
      </rPr>
      <t>2</t>
    </r>
  </si>
  <si>
    <r>
      <t>ohumusování m</t>
    </r>
    <r>
      <rPr>
        <b/>
        <vertAlign val="superscript"/>
        <sz val="10"/>
        <rFont val="Arial"/>
        <family val="2"/>
      </rPr>
      <t>2</t>
    </r>
  </si>
  <si>
    <r>
      <t>úprava pláně  m</t>
    </r>
    <r>
      <rPr>
        <b/>
        <vertAlign val="superscript"/>
        <sz val="10"/>
        <rFont val="Arial"/>
        <family val="2"/>
      </rPr>
      <t>2</t>
    </r>
  </si>
  <si>
    <r>
      <t>zábor půdy   m</t>
    </r>
    <r>
      <rPr>
        <b/>
        <vertAlign val="superscript"/>
        <sz val="10"/>
        <rFont val="Arial"/>
        <family val="2"/>
      </rPr>
      <t>2</t>
    </r>
  </si>
  <si>
    <t>profil</t>
  </si>
  <si>
    <t>průměr</t>
  </si>
  <si>
    <r>
      <t>výkop  m</t>
    </r>
    <r>
      <rPr>
        <b/>
        <vertAlign val="superscript"/>
        <sz val="10"/>
        <rFont val="Arial"/>
        <family val="2"/>
      </rPr>
      <t>2</t>
    </r>
  </si>
  <si>
    <r>
      <t>násyp  m</t>
    </r>
    <r>
      <rPr>
        <b/>
        <vertAlign val="superscript"/>
        <sz val="10"/>
        <rFont val="Arial"/>
        <family val="2"/>
      </rPr>
      <t>2</t>
    </r>
  </si>
  <si>
    <r>
      <t>výkop +    m</t>
    </r>
    <r>
      <rPr>
        <b/>
        <vertAlign val="superscript"/>
        <sz val="10"/>
        <rFont val="Arial"/>
        <family val="2"/>
      </rPr>
      <t>3</t>
    </r>
  </si>
  <si>
    <r>
      <t>násyp -     m</t>
    </r>
    <r>
      <rPr>
        <b/>
        <vertAlign val="superscript"/>
        <sz val="10"/>
        <rFont val="Arial"/>
        <family val="2"/>
      </rPr>
      <t>3</t>
    </r>
  </si>
  <si>
    <t>CELKEM</t>
  </si>
  <si>
    <t>PROTIPOVODŇOVÁ OPATŘENÍ V k. ú. PRAVLOV - REKONSTRUOVANÁ HRÁZ</t>
  </si>
  <si>
    <r>
      <t>celkem m</t>
    </r>
    <r>
      <rPr>
        <b/>
        <vertAlign val="superscript"/>
        <sz val="10"/>
        <rFont val="Arial"/>
        <family val="2"/>
      </rPr>
      <t>3</t>
    </r>
  </si>
  <si>
    <r>
      <t>Uložení sypanin z horniny tř. 1 až 4 do hrází nádrží se zhutněním 100 % PS C s příměsí jílu do 20 %</t>
    </r>
    <r>
      <rPr>
        <sz val="8"/>
        <color indexed="10"/>
        <rFont val="Arial CE"/>
        <family val="0"/>
      </rPr>
      <t>, včetně zajištění materiálu pro hráz</t>
    </r>
  </si>
  <si>
    <r>
      <t>Zřízení těsnicího jádra nebo vrstvy š do 3 m z hornin tř. 1 až 4 zhutněných do 100 % PS C,</t>
    </r>
    <r>
      <rPr>
        <sz val="8"/>
        <color indexed="10"/>
        <rFont val="Arial CE"/>
        <family val="0"/>
      </rPr>
      <t xml:space="preserve"> včetně zajištění materiálu pro hráz</t>
    </r>
  </si>
  <si>
    <t>7164.990*0.015</t>
  </si>
  <si>
    <t>230*2</t>
  </si>
  <si>
    <t>230 * 1.15</t>
  </si>
  <si>
    <t>Geobuňky z PE, tl. 300 mm včetně výplně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</si>
</sst>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##0.000;\-###0.000"/>
    <numFmt numFmtId="166" formatCode="0.00000"/>
  </numFmts>
  <fonts count="34">
    <font>
      <sz val="8"/>
      <name val="MS Sans Serif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sz val="8"/>
      <color indexed="63"/>
      <name val="Arial CE"/>
      <family val="0"/>
    </font>
    <font>
      <i/>
      <sz val="8"/>
      <color indexed="12"/>
      <name val="Arial CE"/>
      <family val="0"/>
    </font>
    <font>
      <i/>
      <sz val="8"/>
      <color indexed="12"/>
      <name val="Arial"/>
      <family val="0"/>
    </font>
    <font>
      <sz val="8"/>
      <color indexed="10"/>
      <name val="Arial CE"/>
      <family val="0"/>
    </font>
    <font>
      <b/>
      <sz val="7"/>
      <name val="Arial CE"/>
      <family val="0"/>
    </font>
    <font>
      <b/>
      <u val="single"/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2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6" fillId="18" borderId="0" xfId="0" applyFont="1" applyFill="1" applyAlignment="1" applyProtection="1">
      <alignment horizontal="left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164" fontId="6" fillId="0" borderId="11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165" fontId="6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65" fontId="9" fillId="0" borderId="11" xfId="0" applyNumberFormat="1" applyFont="1" applyBorder="1" applyAlignment="1">
      <alignment horizontal="right" vertical="top"/>
    </xf>
    <xf numFmtId="164" fontId="10" fillId="0" borderId="11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165" fontId="10" fillId="0" borderId="11" xfId="0" applyNumberFormat="1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165" fontId="12" fillId="0" borderId="11" xfId="0" applyNumberFormat="1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32" fillId="0" borderId="0" xfId="46" applyFont="1" applyFill="1" applyAlignment="1">
      <alignment horizontal="left" vertical="center"/>
      <protection/>
    </xf>
    <xf numFmtId="0" fontId="2" fillId="0" borderId="0" xfId="46" applyFont="1" applyFill="1" applyAlignment="1">
      <alignment horizontal="center"/>
      <protection/>
    </xf>
    <xf numFmtId="0" fontId="7" fillId="0" borderId="12" xfId="46" applyFont="1" applyBorder="1" applyAlignment="1">
      <alignment horizontal="center" vertical="center" wrapText="1"/>
      <protection/>
    </xf>
    <xf numFmtId="0" fontId="7" fillId="0" borderId="13" xfId="46" applyFont="1" applyBorder="1" applyAlignment="1">
      <alignment horizontal="center" vertical="center" wrapText="1"/>
      <protection/>
    </xf>
    <xf numFmtId="0" fontId="7" fillId="0" borderId="14" xfId="46" applyFont="1" applyBorder="1" applyAlignment="1">
      <alignment horizontal="center" vertical="center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7" fillId="0" borderId="16" xfId="46" applyFont="1" applyBorder="1" applyAlignment="1">
      <alignment horizontal="center" vertical="center" wrapText="1"/>
      <protection/>
    </xf>
    <xf numFmtId="0" fontId="7" fillId="0" borderId="17" xfId="46" applyFont="1" applyBorder="1" applyAlignment="1">
      <alignment horizontal="center" vertical="center" wrapText="1"/>
      <protection/>
    </xf>
    <xf numFmtId="0" fontId="7" fillId="0" borderId="18" xfId="46" applyFont="1" applyBorder="1" applyAlignment="1">
      <alignment horizontal="center" vertical="center" wrapText="1"/>
      <protection/>
    </xf>
    <xf numFmtId="0" fontId="7" fillId="0" borderId="19" xfId="46" applyFont="1" applyBorder="1" applyAlignment="1">
      <alignment horizontal="center" vertical="center" wrapText="1"/>
      <protection/>
    </xf>
    <xf numFmtId="0" fontId="7" fillId="0" borderId="20" xfId="46" applyFont="1" applyBorder="1" applyAlignment="1">
      <alignment horizontal="center" vertical="center" wrapText="1"/>
      <protection/>
    </xf>
    <xf numFmtId="0" fontId="7" fillId="0" borderId="21" xfId="46" applyFont="1" applyBorder="1" applyAlignment="1">
      <alignment horizontal="center" vertical="center" wrapText="1"/>
      <protection/>
    </xf>
    <xf numFmtId="0" fontId="7" fillId="0" borderId="22" xfId="46" applyFont="1" applyBorder="1" applyAlignment="1">
      <alignment horizontal="center" vertical="center" wrapText="1"/>
      <protection/>
    </xf>
    <xf numFmtId="0" fontId="7" fillId="0" borderId="23" xfId="46" applyFont="1" applyBorder="1" applyAlignment="1">
      <alignment horizontal="center" vertical="center" wrapText="1"/>
      <protection/>
    </xf>
    <xf numFmtId="2" fontId="2" fillId="0" borderId="24" xfId="46" applyNumberFormat="1" applyFont="1" applyBorder="1" applyAlignment="1">
      <alignment horizontal="center"/>
      <protection/>
    </xf>
    <xf numFmtId="2" fontId="2" fillId="0" borderId="25" xfId="46" applyNumberFormat="1" applyFont="1" applyBorder="1" applyAlignment="1">
      <alignment horizontal="center"/>
      <protection/>
    </xf>
    <xf numFmtId="2" fontId="2" fillId="0" borderId="14" xfId="46" applyNumberFormat="1" applyFont="1" applyBorder="1" applyAlignment="1">
      <alignment horizontal="center"/>
      <protection/>
    </xf>
    <xf numFmtId="2" fontId="2" fillId="0" borderId="26" xfId="46" applyNumberFormat="1" applyFont="1" applyBorder="1" applyAlignment="1">
      <alignment horizontal="center"/>
      <protection/>
    </xf>
    <xf numFmtId="2" fontId="2" fillId="0" borderId="27" xfId="46" applyNumberFormat="1" applyFont="1" applyBorder="1" applyAlignment="1">
      <alignment horizontal="center"/>
      <protection/>
    </xf>
    <xf numFmtId="2" fontId="2" fillId="0" borderId="28" xfId="46" applyNumberFormat="1" applyFont="1" applyBorder="1" applyAlignment="1">
      <alignment horizontal="center"/>
      <protection/>
    </xf>
    <xf numFmtId="2" fontId="2" fillId="0" borderId="29" xfId="46" applyNumberFormat="1" applyFont="1" applyBorder="1" applyAlignment="1">
      <alignment horizontal="center"/>
      <protection/>
    </xf>
    <xf numFmtId="2" fontId="2" fillId="0" borderId="12" xfId="46" applyNumberFormat="1" applyFont="1" applyBorder="1" applyAlignment="1">
      <alignment horizontal="center"/>
      <protection/>
    </xf>
    <xf numFmtId="2" fontId="2" fillId="0" borderId="30" xfId="46" applyNumberFormat="1" applyFont="1" applyBorder="1" applyAlignment="1">
      <alignment horizontal="center"/>
      <protection/>
    </xf>
    <xf numFmtId="2" fontId="2" fillId="0" borderId="16" xfId="46" applyNumberFormat="1" applyFont="1" applyBorder="1" applyAlignment="1">
      <alignment/>
      <protection/>
    </xf>
    <xf numFmtId="0" fontId="2" fillId="0" borderId="16" xfId="46" applyFont="1" applyFill="1" applyBorder="1" applyAlignment="1">
      <alignment horizontal="center"/>
      <protection/>
    </xf>
    <xf numFmtId="0" fontId="2" fillId="0" borderId="19" xfId="46" applyFont="1" applyFill="1" applyBorder="1" applyAlignment="1">
      <alignment horizontal="center"/>
      <protection/>
    </xf>
    <xf numFmtId="0" fontId="2" fillId="0" borderId="20" xfId="46" applyFont="1" applyFill="1" applyBorder="1" applyAlignment="1">
      <alignment horizontal="center"/>
      <protection/>
    </xf>
    <xf numFmtId="0" fontId="2" fillId="0" borderId="0" xfId="46" applyFont="1" applyFill="1" applyBorder="1" applyAlignment="1">
      <alignment horizontal="center"/>
      <protection/>
    </xf>
    <xf numFmtId="2" fontId="2" fillId="0" borderId="0" xfId="46" applyNumberFormat="1" applyFont="1" applyBorder="1" applyAlignment="1">
      <alignment/>
      <protection/>
    </xf>
    <xf numFmtId="2" fontId="7" fillId="0" borderId="0" xfId="46" applyNumberFormat="1" applyFont="1" applyBorder="1" applyAlignment="1">
      <alignment horizontal="center"/>
      <protection/>
    </xf>
    <xf numFmtId="2" fontId="7" fillId="0" borderId="31" xfId="46" applyNumberFormat="1" applyFont="1" applyBorder="1" applyAlignment="1">
      <alignment horizontal="center"/>
      <protection/>
    </xf>
    <xf numFmtId="2" fontId="7" fillId="0" borderId="32" xfId="46" applyNumberFormat="1" applyFont="1" applyBorder="1" applyAlignment="1">
      <alignment horizontal="center"/>
      <protection/>
    </xf>
    <xf numFmtId="2" fontId="7" fillId="0" borderId="33" xfId="46" applyNumberFormat="1" applyFont="1" applyBorder="1" applyAlignment="1">
      <alignment horizontal="center"/>
      <protection/>
    </xf>
    <xf numFmtId="2" fontId="7" fillId="0" borderId="34" xfId="46" applyNumberFormat="1" applyFont="1" applyBorder="1" applyAlignment="1">
      <alignment horizontal="center"/>
      <protection/>
    </xf>
    <xf numFmtId="0" fontId="7" fillId="0" borderId="0" xfId="46" applyFont="1" applyFill="1" applyAlignment="1">
      <alignment horizontal="center"/>
      <protection/>
    </xf>
    <xf numFmtId="0" fontId="7" fillId="0" borderId="35" xfId="46" applyFont="1" applyBorder="1" applyAlignment="1">
      <alignment horizontal="center" vertical="center" wrapText="1"/>
      <protection/>
    </xf>
    <xf numFmtId="164" fontId="6" fillId="24" borderId="11" xfId="0" applyNumberFormat="1" applyFont="1" applyFill="1" applyBorder="1" applyAlignment="1" applyProtection="1">
      <alignment horizontal="right" vertical="center"/>
      <protection/>
    </xf>
    <xf numFmtId="164" fontId="10" fillId="24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24" xfId="46" applyFont="1" applyBorder="1" applyAlignment="1">
      <alignment horizontal="center" vertical="center" wrapText="1"/>
      <protection/>
    </xf>
    <xf numFmtId="0" fontId="7" fillId="0" borderId="25" xfId="46" applyFont="1" applyBorder="1" applyAlignment="1">
      <alignment horizontal="center" vertical="center" wrapText="1"/>
      <protection/>
    </xf>
    <xf numFmtId="0" fontId="7" fillId="0" borderId="13" xfId="46" applyFont="1" applyBorder="1" applyAlignment="1">
      <alignment horizontal="center" vertical="center" wrapText="1"/>
      <protection/>
    </xf>
    <xf numFmtId="0" fontId="7" fillId="0" borderId="14" xfId="46" applyFont="1" applyBorder="1" applyAlignment="1">
      <alignment horizontal="center" vertical="center" wrapText="1"/>
      <protection/>
    </xf>
    <xf numFmtId="0" fontId="7" fillId="0" borderId="36" xfId="46" applyFont="1" applyBorder="1" applyAlignment="1">
      <alignment horizontal="center" vertical="center" wrapText="1"/>
      <protection/>
    </xf>
    <xf numFmtId="0" fontId="7" fillId="0" borderId="37" xfId="46" applyFont="1" applyBorder="1" applyAlignment="1">
      <alignment horizontal="center" vertical="center" wrapText="1"/>
      <protection/>
    </xf>
    <xf numFmtId="0" fontId="7" fillId="0" borderId="12" xfId="46" applyFont="1" applyBorder="1" applyAlignment="1">
      <alignment horizontal="center" vertical="center" wrapText="1"/>
      <protection/>
    </xf>
    <xf numFmtId="0" fontId="7" fillId="0" borderId="38" xfId="46" applyFont="1" applyBorder="1" applyAlignment="1">
      <alignment horizontal="center" vertical="center" wrapText="1"/>
      <protection/>
    </xf>
    <xf numFmtId="0" fontId="7" fillId="0" borderId="18" xfId="46" applyFont="1" applyBorder="1" applyAlignment="1">
      <alignment horizontal="center" vertical="center" wrapText="1"/>
      <protection/>
    </xf>
    <xf numFmtId="0" fontId="7" fillId="0" borderId="39" xfId="46" applyFont="1" applyFill="1" applyBorder="1" applyAlignment="1">
      <alignment horizontal="center"/>
      <protection/>
    </xf>
    <xf numFmtId="0" fontId="7" fillId="0" borderId="0" xfId="46" applyFont="1" applyFill="1" applyBorder="1" applyAlignment="1">
      <alignment horizontal="center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7" fillId="0" borderId="16" xfId="46" applyFont="1" applyBorder="1" applyAlignment="1">
      <alignment horizontal="center" vertical="center" wrapText="1"/>
      <protection/>
    </xf>
    <xf numFmtId="0" fontId="7" fillId="0" borderId="30" xfId="46" applyFont="1" applyBorder="1" applyAlignment="1">
      <alignment horizontal="center" vertical="center" wrapText="1"/>
      <protection/>
    </xf>
    <xf numFmtId="0" fontId="7" fillId="0" borderId="40" xfId="46" applyFont="1" applyBorder="1" applyAlignment="1">
      <alignment horizontal="center" vertical="center" wrapText="1"/>
      <protection/>
    </xf>
    <xf numFmtId="0" fontId="7" fillId="0" borderId="41" xfId="46" applyFont="1" applyBorder="1" applyAlignment="1">
      <alignment horizontal="center" vertical="center" wrapText="1"/>
      <protection/>
    </xf>
    <xf numFmtId="0" fontId="7" fillId="0" borderId="42" xfId="46" applyFont="1" applyBorder="1" applyAlignment="1">
      <alignment horizontal="center" vertical="center" wrapText="1"/>
      <protection/>
    </xf>
    <xf numFmtId="0" fontId="7" fillId="0" borderId="17" xfId="46" applyFont="1" applyBorder="1" applyAlignment="1">
      <alignment horizontal="center" vertical="center" wrapText="1"/>
      <protection/>
    </xf>
    <xf numFmtId="0" fontId="7" fillId="0" borderId="22" xfId="46" applyFont="1" applyBorder="1" applyAlignment="1">
      <alignment horizontal="center" vertical="center" wrapText="1"/>
      <protection/>
    </xf>
    <xf numFmtId="0" fontId="2" fillId="0" borderId="43" xfId="46" applyFont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166" fontId="2" fillId="0" borderId="27" xfId="46" applyNumberFormat="1" applyFont="1" applyBorder="1" applyAlignment="1">
      <alignment horizontal="center"/>
      <protection/>
    </xf>
    <xf numFmtId="166" fontId="2" fillId="0" borderId="42" xfId="46" applyNumberFormat="1" applyFont="1" applyBorder="1" applyAlignment="1">
      <alignment horizontal="center"/>
      <protection/>
    </xf>
    <xf numFmtId="2" fontId="2" fillId="0" borderId="24" xfId="46" applyNumberFormat="1" applyFont="1" applyBorder="1" applyAlignment="1">
      <alignment horizontal="center"/>
      <protection/>
    </xf>
    <xf numFmtId="2" fontId="2" fillId="0" borderId="13" xfId="46" applyNumberFormat="1" applyFont="1" applyBorder="1" applyAlignment="1">
      <alignment horizontal="center"/>
      <protection/>
    </xf>
    <xf numFmtId="2" fontId="2" fillId="0" borderId="37" xfId="46" applyNumberFormat="1" applyFont="1" applyBorder="1" applyAlignment="1">
      <alignment horizontal="center"/>
      <protection/>
    </xf>
    <xf numFmtId="2" fontId="2" fillId="0" borderId="14" xfId="46" applyNumberFormat="1" applyFont="1" applyBorder="1" applyAlignment="1">
      <alignment horizontal="center"/>
      <protection/>
    </xf>
    <xf numFmtId="2" fontId="2" fillId="0" borderId="38" xfId="46" applyNumberFormat="1" applyFont="1" applyBorder="1" applyAlignment="1">
      <alignment horizontal="center"/>
      <protection/>
    </xf>
    <xf numFmtId="2" fontId="2" fillId="0" borderId="42" xfId="46" applyNumberFormat="1" applyFont="1" applyBorder="1" applyAlignment="1">
      <alignment horizontal="center"/>
      <protection/>
    </xf>
    <xf numFmtId="2" fontId="2" fillId="0" borderId="43" xfId="46" applyNumberFormat="1" applyFont="1" applyBorder="1" applyAlignment="1">
      <alignment horizontal="center"/>
      <protection/>
    </xf>
    <xf numFmtId="2" fontId="2" fillId="0" borderId="26" xfId="46" applyNumberFormat="1" applyFont="1" applyBorder="1" applyAlignment="1">
      <alignment horizontal="center"/>
      <protection/>
    </xf>
    <xf numFmtId="0" fontId="2" fillId="0" borderId="44" xfId="46" applyBorder="1" applyAlignment="1">
      <alignment horizontal="center"/>
      <protection/>
    </xf>
    <xf numFmtId="2" fontId="2" fillId="0" borderId="45" xfId="46" applyNumberFormat="1" applyFont="1" applyBorder="1" applyAlignment="1">
      <alignment horizontal="center"/>
      <protection/>
    </xf>
    <xf numFmtId="0" fontId="2" fillId="0" borderId="14" xfId="46" applyBorder="1" applyAlignment="1">
      <alignment horizontal="center"/>
      <protection/>
    </xf>
    <xf numFmtId="2" fontId="2" fillId="0" borderId="44" xfId="46" applyNumberFormat="1" applyFont="1" applyBorder="1" applyAlignment="1">
      <alignment horizontal="center"/>
      <protection/>
    </xf>
    <xf numFmtId="0" fontId="2" fillId="0" borderId="13" xfId="46" applyBorder="1" applyAlignment="1">
      <alignment horizontal="center"/>
      <protection/>
    </xf>
    <xf numFmtId="2" fontId="2" fillId="0" borderId="35" xfId="46" applyNumberFormat="1" applyFont="1" applyBorder="1" applyAlignment="1">
      <alignment horizontal="center"/>
      <protection/>
    </xf>
    <xf numFmtId="2" fontId="2" fillId="0" borderId="46" xfId="46" applyNumberFormat="1" applyFont="1" applyBorder="1" applyAlignment="1">
      <alignment horizontal="center"/>
      <protection/>
    </xf>
    <xf numFmtId="2" fontId="2" fillId="0" borderId="15" xfId="46" applyNumberFormat="1" applyFont="1" applyBorder="1" applyAlignment="1">
      <alignment horizontal="center"/>
      <protection/>
    </xf>
    <xf numFmtId="2" fontId="2" fillId="0" borderId="16" xfId="46" applyNumberFormat="1" applyFont="1" applyBorder="1" applyAlignment="1">
      <alignment horizontal="center"/>
      <protection/>
    </xf>
    <xf numFmtId="2" fontId="2" fillId="0" borderId="47" xfId="46" applyNumberFormat="1" applyFont="1" applyBorder="1" applyAlignment="1">
      <alignment horizontal="center"/>
      <protection/>
    </xf>
    <xf numFmtId="2" fontId="2" fillId="0" borderId="19" xfId="46" applyNumberFormat="1" applyFont="1" applyBorder="1" applyAlignment="1">
      <alignment horizontal="center"/>
      <protection/>
    </xf>
    <xf numFmtId="2" fontId="2" fillId="0" borderId="20" xfId="46" applyNumberFormat="1" applyFont="1" applyBorder="1" applyAlignment="1">
      <alignment horizontal="center"/>
      <protection/>
    </xf>
    <xf numFmtId="0" fontId="2" fillId="0" borderId="15" xfId="46" applyFont="1" applyBorder="1" applyAlignment="1">
      <alignment horizontal="center"/>
      <protection/>
    </xf>
    <xf numFmtId="166" fontId="2" fillId="0" borderId="20" xfId="46" applyNumberFormat="1" applyFont="1" applyBorder="1" applyAlignment="1">
      <alignment horizontal="center"/>
      <protection/>
    </xf>
    <xf numFmtId="2" fontId="2" fillId="0" borderId="21" xfId="46" applyNumberFormat="1" applyFont="1" applyBorder="1" applyAlignment="1">
      <alignment horizontal="center"/>
      <protection/>
    </xf>
    <xf numFmtId="2" fontId="2" fillId="0" borderId="17" xfId="46" applyNumberFormat="1" applyFont="1" applyBorder="1" applyAlignment="1">
      <alignment horizontal="center"/>
      <protection/>
    </xf>
    <xf numFmtId="0" fontId="2" fillId="0" borderId="48" xfId="46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showGridLines="0" tabSelected="1" zoomScalePageLayoutView="0" workbookViewId="0" topLeftCell="A1">
      <pane ySplit="7" topLeftCell="BM84" activePane="bottomLeft" state="frozen"/>
      <selection pane="topLeft" activeCell="A1" sqref="A1"/>
      <selection pane="bottomLeft" activeCell="A101" sqref="A101"/>
    </sheetView>
  </sheetViews>
  <sheetFormatPr defaultColWidth="10.5" defaultRowHeight="12" customHeight="1"/>
  <cols>
    <col min="1" max="1" width="6.16015625" style="2" customWidth="1"/>
    <col min="2" max="2" width="5.16015625" style="2" customWidth="1"/>
    <col min="3" max="3" width="10.83203125" style="2" customWidth="1"/>
    <col min="4" max="4" width="49.83203125" style="2" customWidth="1"/>
    <col min="5" max="5" width="4.83203125" style="2" customWidth="1"/>
    <col min="6" max="6" width="9.83203125" style="2" customWidth="1"/>
    <col min="7" max="7" width="12.16015625" style="2" customWidth="1"/>
    <col min="8" max="8" width="12.66015625" style="2" customWidth="1"/>
    <col min="9" max="16384" width="10.5" style="1" customWidth="1"/>
  </cols>
  <sheetData>
    <row r="1" spans="1:8" s="2" customFormat="1" ht="20.2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2" customFormat="1" ht="12.75" customHeight="1">
      <c r="A2" s="5" t="s">
        <v>1</v>
      </c>
      <c r="B2" s="6"/>
      <c r="C2" s="5" t="s">
        <v>2</v>
      </c>
      <c r="D2" s="7"/>
      <c r="E2" s="7"/>
      <c r="F2" s="7"/>
      <c r="G2" s="7"/>
      <c r="H2" s="4"/>
    </row>
    <row r="3" spans="1:8" s="2" customFormat="1" ht="12.75" customHeight="1">
      <c r="A3" s="5" t="s">
        <v>3</v>
      </c>
      <c r="B3" s="6"/>
      <c r="C3" s="5"/>
      <c r="D3" s="7"/>
      <c r="E3" s="7"/>
      <c r="F3" s="8" t="s">
        <v>4</v>
      </c>
      <c r="G3" s="8"/>
      <c r="H3" s="4"/>
    </row>
    <row r="4" spans="1:8" s="2" customFormat="1" ht="12.75" customHeight="1">
      <c r="A4" s="5"/>
      <c r="B4" s="6"/>
      <c r="C4" s="5"/>
      <c r="D4" s="7"/>
      <c r="E4" s="7"/>
      <c r="F4" s="8" t="s">
        <v>5</v>
      </c>
      <c r="G4" s="8" t="s">
        <v>6</v>
      </c>
      <c r="H4" s="4"/>
    </row>
    <row r="5" spans="1:8" s="2" customFormat="1" ht="6.75" customHeight="1">
      <c r="A5" s="4"/>
      <c r="B5" s="4"/>
      <c r="C5" s="4"/>
      <c r="D5" s="4"/>
      <c r="E5" s="4"/>
      <c r="F5" s="4"/>
      <c r="G5" s="4"/>
      <c r="H5" s="4"/>
    </row>
    <row r="6" spans="1:8" s="2" customFormat="1" ht="24.75" customHeight="1">
      <c r="A6" s="9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  <c r="H6" s="9" t="s">
        <v>14</v>
      </c>
    </row>
    <row r="7" spans="1:8" s="2" customFormat="1" ht="3.75" customHeight="1">
      <c r="A7" s="7"/>
      <c r="B7" s="7"/>
      <c r="C7" s="7"/>
      <c r="D7" s="7"/>
      <c r="E7" s="7"/>
      <c r="F7" s="7"/>
      <c r="G7" s="7"/>
      <c r="H7" s="7"/>
    </row>
    <row r="8" spans="1:8" s="2" customFormat="1" ht="6.75" customHeight="1">
      <c r="A8" s="11"/>
      <c r="B8" s="12"/>
      <c r="C8" s="12"/>
      <c r="D8" s="12"/>
      <c r="E8" s="12"/>
      <c r="F8" s="12"/>
      <c r="G8" s="12"/>
      <c r="H8" s="12"/>
    </row>
    <row r="9" spans="1:8" s="2" customFormat="1" ht="15" customHeight="1">
      <c r="A9" s="13"/>
      <c r="B9" s="13"/>
      <c r="C9" s="13"/>
      <c r="D9" s="14" t="s">
        <v>15</v>
      </c>
      <c r="E9" s="13"/>
      <c r="F9" s="13"/>
      <c r="G9" s="13"/>
      <c r="H9" s="15"/>
    </row>
    <row r="10" spans="1:8" s="2" customFormat="1" ht="13.5" customHeight="1">
      <c r="A10" s="16"/>
      <c r="B10" s="16"/>
      <c r="C10" s="17" t="s">
        <v>16</v>
      </c>
      <c r="D10" s="17" t="s">
        <v>17</v>
      </c>
      <c r="E10" s="16"/>
      <c r="F10" s="16"/>
      <c r="G10" s="16"/>
      <c r="H10" s="18"/>
    </row>
    <row r="11" spans="1:8" s="2" customFormat="1" ht="24" customHeight="1">
      <c r="A11" s="19">
        <v>1</v>
      </c>
      <c r="B11" s="20" t="s">
        <v>18</v>
      </c>
      <c r="C11" s="21" t="s">
        <v>19</v>
      </c>
      <c r="D11" s="21" t="s">
        <v>20</v>
      </c>
      <c r="E11" s="21" t="s">
        <v>21</v>
      </c>
      <c r="F11" s="22">
        <v>300</v>
      </c>
      <c r="G11" s="23"/>
      <c r="H11" s="23"/>
    </row>
    <row r="12" spans="1:8" s="2" customFormat="1" ht="13.5" customHeight="1">
      <c r="A12" s="19">
        <v>2</v>
      </c>
      <c r="B12" s="20" t="s">
        <v>22</v>
      </c>
      <c r="C12" s="21" t="s">
        <v>23</v>
      </c>
      <c r="D12" s="21" t="s">
        <v>24</v>
      </c>
      <c r="E12" s="21" t="s">
        <v>25</v>
      </c>
      <c r="F12" s="22">
        <v>25</v>
      </c>
      <c r="G12" s="23"/>
      <c r="H12" s="23"/>
    </row>
    <row r="13" spans="1:8" s="2" customFormat="1" ht="13.5" customHeight="1">
      <c r="A13" s="19">
        <v>3</v>
      </c>
      <c r="B13" s="20" t="s">
        <v>18</v>
      </c>
      <c r="C13" s="21" t="s">
        <v>26</v>
      </c>
      <c r="D13" s="21" t="s">
        <v>27</v>
      </c>
      <c r="E13" s="21" t="s">
        <v>28</v>
      </c>
      <c r="F13" s="22">
        <v>200</v>
      </c>
      <c r="G13" s="23"/>
      <c r="H13" s="23"/>
    </row>
    <row r="14" spans="1:8" s="2" customFormat="1" ht="13.5" customHeight="1">
      <c r="A14" s="19">
        <v>4</v>
      </c>
      <c r="B14" s="20" t="s">
        <v>18</v>
      </c>
      <c r="C14" s="21" t="s">
        <v>29</v>
      </c>
      <c r="D14" s="21" t="s">
        <v>30</v>
      </c>
      <c r="E14" s="21" t="s">
        <v>28</v>
      </c>
      <c r="F14" s="22">
        <v>27</v>
      </c>
      <c r="G14" s="23"/>
      <c r="H14" s="23"/>
    </row>
    <row r="15" spans="1:8" s="2" customFormat="1" ht="13.5" customHeight="1">
      <c r="A15" s="19">
        <v>5</v>
      </c>
      <c r="B15" s="20" t="s">
        <v>18</v>
      </c>
      <c r="C15" s="21" t="s">
        <v>31</v>
      </c>
      <c r="D15" s="21" t="s">
        <v>32</v>
      </c>
      <c r="E15" s="21" t="s">
        <v>28</v>
      </c>
      <c r="F15" s="22">
        <v>200</v>
      </c>
      <c r="G15" s="23"/>
      <c r="H15" s="23"/>
    </row>
    <row r="16" spans="1:8" s="2" customFormat="1" ht="13.5" customHeight="1">
      <c r="A16" s="19">
        <v>6</v>
      </c>
      <c r="B16" s="20" t="s">
        <v>18</v>
      </c>
      <c r="C16" s="21" t="s">
        <v>33</v>
      </c>
      <c r="D16" s="21" t="s">
        <v>34</v>
      </c>
      <c r="E16" s="21" t="s">
        <v>28</v>
      </c>
      <c r="F16" s="22">
        <v>40</v>
      </c>
      <c r="G16" s="23"/>
      <c r="H16" s="23"/>
    </row>
    <row r="17" spans="1:8" s="2" customFormat="1" ht="13.5" customHeight="1">
      <c r="A17" s="19">
        <v>7</v>
      </c>
      <c r="B17" s="20" t="s">
        <v>18</v>
      </c>
      <c r="C17" s="21" t="s">
        <v>35</v>
      </c>
      <c r="D17" s="21" t="s">
        <v>36</v>
      </c>
      <c r="E17" s="21" t="s">
        <v>25</v>
      </c>
      <c r="F17" s="22">
        <v>1453.868</v>
      </c>
      <c r="G17" s="23"/>
      <c r="H17" s="23"/>
    </row>
    <row r="18" spans="1:8" s="2" customFormat="1" ht="13.5" customHeight="1">
      <c r="A18" s="24"/>
      <c r="B18" s="24"/>
      <c r="C18" s="24"/>
      <c r="D18" s="25" t="s">
        <v>37</v>
      </c>
      <c r="E18" s="25"/>
      <c r="F18" s="26">
        <v>1453.868</v>
      </c>
      <c r="G18" s="24"/>
      <c r="H18" s="24"/>
    </row>
    <row r="19" spans="1:8" s="2" customFormat="1" ht="12.75" customHeight="1" hidden="1">
      <c r="A19" s="24"/>
      <c r="B19" s="24"/>
      <c r="C19" s="24"/>
      <c r="D19" s="25"/>
      <c r="E19" s="25"/>
      <c r="F19" s="25"/>
      <c r="G19" s="24"/>
      <c r="H19" s="24"/>
    </row>
    <row r="20" spans="1:8" s="2" customFormat="1" ht="12.75" customHeight="1" hidden="1">
      <c r="A20" s="24"/>
      <c r="B20" s="24"/>
      <c r="C20" s="24"/>
      <c r="D20" s="25"/>
      <c r="E20" s="25"/>
      <c r="F20" s="25"/>
      <c r="G20" s="24"/>
      <c r="H20" s="24"/>
    </row>
    <row r="21" spans="1:8" s="2" customFormat="1" ht="24" customHeight="1">
      <c r="A21" s="19">
        <v>8</v>
      </c>
      <c r="B21" s="20" t="s">
        <v>18</v>
      </c>
      <c r="C21" s="21" t="s">
        <v>38</v>
      </c>
      <c r="D21" s="21" t="s">
        <v>39</v>
      </c>
      <c r="E21" s="21" t="s">
        <v>25</v>
      </c>
      <c r="F21" s="22">
        <v>1074.749</v>
      </c>
      <c r="G21" s="23"/>
      <c r="H21" s="23"/>
    </row>
    <row r="22" spans="1:8" s="2" customFormat="1" ht="13.5" customHeight="1">
      <c r="A22" s="24"/>
      <c r="B22" s="24"/>
      <c r="C22" s="24"/>
      <c r="D22" s="25" t="s">
        <v>40</v>
      </c>
      <c r="E22" s="25"/>
      <c r="F22" s="26">
        <v>1074.7485</v>
      </c>
      <c r="G22" s="24"/>
      <c r="H22" s="24"/>
    </row>
    <row r="23" spans="1:8" s="2" customFormat="1" ht="12.75" customHeight="1" hidden="1">
      <c r="A23" s="24"/>
      <c r="B23" s="24"/>
      <c r="C23" s="24"/>
      <c r="D23" s="25"/>
      <c r="E23" s="25"/>
      <c r="F23" s="25"/>
      <c r="G23" s="24"/>
      <c r="H23" s="24"/>
    </row>
    <row r="24" spans="1:8" s="2" customFormat="1" ht="12.75" customHeight="1" hidden="1">
      <c r="A24" s="24"/>
      <c r="B24" s="24"/>
      <c r="C24" s="24"/>
      <c r="D24" s="25"/>
      <c r="E24" s="25"/>
      <c r="F24" s="25"/>
      <c r="G24" s="24"/>
      <c r="H24" s="24"/>
    </row>
    <row r="25" spans="1:8" s="2" customFormat="1" ht="24" customHeight="1">
      <c r="A25" s="19">
        <v>9</v>
      </c>
      <c r="B25" s="20" t="s">
        <v>18</v>
      </c>
      <c r="C25" s="21" t="s">
        <v>41</v>
      </c>
      <c r="D25" s="21" t="s">
        <v>42</v>
      </c>
      <c r="E25" s="21" t="s">
        <v>25</v>
      </c>
      <c r="F25" s="22">
        <v>1087.52</v>
      </c>
      <c r="G25" s="23"/>
      <c r="H25" s="23"/>
    </row>
    <row r="26" spans="1:8" s="2" customFormat="1" ht="24" customHeight="1">
      <c r="A26" s="19">
        <v>10</v>
      </c>
      <c r="B26" s="20" t="s">
        <v>18</v>
      </c>
      <c r="C26" s="21" t="s">
        <v>43</v>
      </c>
      <c r="D26" s="21" t="s">
        <v>44</v>
      </c>
      <c r="E26" s="21" t="s">
        <v>25</v>
      </c>
      <c r="F26" s="22">
        <v>6132.43</v>
      </c>
      <c r="G26" s="23"/>
      <c r="H26" s="23"/>
    </row>
    <row r="27" spans="1:8" s="2" customFormat="1" ht="13.5" customHeight="1">
      <c r="A27" s="19">
        <v>11</v>
      </c>
      <c r="B27" s="20" t="s">
        <v>18</v>
      </c>
      <c r="C27" s="21" t="s">
        <v>45</v>
      </c>
      <c r="D27" s="21" t="s">
        <v>46</v>
      </c>
      <c r="E27" s="21" t="s">
        <v>25</v>
      </c>
      <c r="F27" s="22">
        <v>7207.179</v>
      </c>
      <c r="G27" s="23"/>
      <c r="H27" s="23"/>
    </row>
    <row r="28" spans="1:8" s="2" customFormat="1" ht="13.5" customHeight="1">
      <c r="A28" s="24"/>
      <c r="B28" s="24"/>
      <c r="C28" s="24"/>
      <c r="D28" s="25" t="s">
        <v>47</v>
      </c>
      <c r="E28" s="25"/>
      <c r="F28" s="26">
        <v>7207.179</v>
      </c>
      <c r="G28" s="24"/>
      <c r="H28" s="24"/>
    </row>
    <row r="29" spans="1:8" s="2" customFormat="1" ht="12.75" customHeight="1" hidden="1">
      <c r="A29" s="24"/>
      <c r="B29" s="24"/>
      <c r="C29" s="24"/>
      <c r="D29" s="25"/>
      <c r="E29" s="25"/>
      <c r="F29" s="25"/>
      <c r="G29" s="24"/>
      <c r="H29" s="24"/>
    </row>
    <row r="30" spans="1:8" s="2" customFormat="1" ht="12.75" customHeight="1" hidden="1">
      <c r="A30" s="24"/>
      <c r="B30" s="24"/>
      <c r="C30" s="24"/>
      <c r="D30" s="25"/>
      <c r="E30" s="25"/>
      <c r="F30" s="25"/>
      <c r="G30" s="24"/>
      <c r="H30" s="24"/>
    </row>
    <row r="31" spans="1:8" s="2" customFormat="1" ht="13.5" customHeight="1">
      <c r="A31" s="19">
        <v>12</v>
      </c>
      <c r="B31" s="20" t="s">
        <v>18</v>
      </c>
      <c r="C31" s="21" t="s">
        <v>48</v>
      </c>
      <c r="D31" s="21" t="s">
        <v>49</v>
      </c>
      <c r="E31" s="21" t="s">
        <v>28</v>
      </c>
      <c r="F31" s="22">
        <v>200</v>
      </c>
      <c r="G31" s="23"/>
      <c r="H31" s="23"/>
    </row>
    <row r="32" spans="1:8" s="2" customFormat="1" ht="13.5" customHeight="1">
      <c r="A32" s="19">
        <v>13</v>
      </c>
      <c r="B32" s="20" t="s">
        <v>18</v>
      </c>
      <c r="C32" s="21" t="s">
        <v>50</v>
      </c>
      <c r="D32" s="21" t="s">
        <v>51</v>
      </c>
      <c r="E32" s="21" t="s">
        <v>28</v>
      </c>
      <c r="F32" s="22">
        <v>40</v>
      </c>
      <c r="G32" s="23"/>
      <c r="H32" s="23"/>
    </row>
    <row r="33" spans="1:8" s="2" customFormat="1" ht="24" customHeight="1">
      <c r="A33" s="19">
        <v>14</v>
      </c>
      <c r="B33" s="20" t="s">
        <v>18</v>
      </c>
      <c r="C33" s="21" t="s">
        <v>52</v>
      </c>
      <c r="D33" s="21" t="s">
        <v>53</v>
      </c>
      <c r="E33" s="21" t="s">
        <v>28</v>
      </c>
      <c r="F33" s="22">
        <v>200</v>
      </c>
      <c r="G33" s="23"/>
      <c r="H33" s="23"/>
    </row>
    <row r="34" spans="1:8" s="2" customFormat="1" ht="24" customHeight="1">
      <c r="A34" s="19">
        <v>15</v>
      </c>
      <c r="B34" s="20" t="s">
        <v>18</v>
      </c>
      <c r="C34" s="21" t="s">
        <v>54</v>
      </c>
      <c r="D34" s="21" t="s">
        <v>55</v>
      </c>
      <c r="E34" s="21" t="s">
        <v>28</v>
      </c>
      <c r="F34" s="22">
        <v>40</v>
      </c>
      <c r="G34" s="23"/>
      <c r="H34" s="23"/>
    </row>
    <row r="35" spans="1:8" s="2" customFormat="1" ht="24" customHeight="1">
      <c r="A35" s="19">
        <v>16</v>
      </c>
      <c r="B35" s="20" t="s">
        <v>18</v>
      </c>
      <c r="C35" s="21" t="s">
        <v>56</v>
      </c>
      <c r="D35" s="21" t="s">
        <v>57</v>
      </c>
      <c r="E35" s="21" t="s">
        <v>25</v>
      </c>
      <c r="F35" s="22">
        <v>2541.388</v>
      </c>
      <c r="G35" s="23"/>
      <c r="H35" s="23"/>
    </row>
    <row r="36" spans="1:8" s="2" customFormat="1" ht="13.5" customHeight="1">
      <c r="A36" s="24"/>
      <c r="B36" s="24"/>
      <c r="C36" s="24"/>
      <c r="D36" s="25" t="s">
        <v>58</v>
      </c>
      <c r="E36" s="25"/>
      <c r="F36" s="26">
        <v>2541.388</v>
      </c>
      <c r="G36" s="24"/>
      <c r="H36" s="24"/>
    </row>
    <row r="37" spans="1:8" s="2" customFormat="1" ht="12.75" customHeight="1" hidden="1">
      <c r="A37" s="24"/>
      <c r="B37" s="24"/>
      <c r="C37" s="24"/>
      <c r="D37" s="25"/>
      <c r="E37" s="25"/>
      <c r="F37" s="25"/>
      <c r="G37" s="24"/>
      <c r="H37" s="24"/>
    </row>
    <row r="38" spans="1:8" s="2" customFormat="1" ht="12.75" customHeight="1" hidden="1">
      <c r="A38" s="24"/>
      <c r="B38" s="24"/>
      <c r="C38" s="24"/>
      <c r="D38" s="25"/>
      <c r="E38" s="25"/>
      <c r="F38" s="25"/>
      <c r="G38" s="24"/>
      <c r="H38" s="24"/>
    </row>
    <row r="39" spans="1:8" s="2" customFormat="1" ht="24" customHeight="1">
      <c r="A39" s="19">
        <v>17</v>
      </c>
      <c r="B39" s="20" t="s">
        <v>18</v>
      </c>
      <c r="C39" s="21" t="s">
        <v>59</v>
      </c>
      <c r="D39" s="21" t="s">
        <v>60</v>
      </c>
      <c r="E39" s="21" t="s">
        <v>25</v>
      </c>
      <c r="F39" s="22">
        <v>7207.179</v>
      </c>
      <c r="G39" s="23"/>
      <c r="H39" s="23"/>
    </row>
    <row r="40" spans="1:8" s="2" customFormat="1" ht="24" customHeight="1">
      <c r="A40" s="19">
        <v>18</v>
      </c>
      <c r="B40" s="20" t="s">
        <v>18</v>
      </c>
      <c r="C40" s="21" t="s">
        <v>61</v>
      </c>
      <c r="D40" s="21" t="s">
        <v>62</v>
      </c>
      <c r="E40" s="21" t="s">
        <v>25</v>
      </c>
      <c r="F40" s="22">
        <v>72071.79</v>
      </c>
      <c r="G40" s="23"/>
      <c r="H40" s="23"/>
    </row>
    <row r="41" spans="1:8" s="2" customFormat="1" ht="13.5" customHeight="1">
      <c r="A41" s="24"/>
      <c r="B41" s="24"/>
      <c r="C41" s="24"/>
      <c r="D41" s="25" t="s">
        <v>63</v>
      </c>
      <c r="E41" s="25"/>
      <c r="F41" s="26">
        <v>72071.79</v>
      </c>
      <c r="G41" s="24"/>
      <c r="H41" s="24"/>
    </row>
    <row r="42" spans="1:8" s="2" customFormat="1" ht="12.75" customHeight="1" hidden="1">
      <c r="A42" s="24"/>
      <c r="B42" s="24"/>
      <c r="C42" s="24"/>
      <c r="D42" s="25"/>
      <c r="E42" s="25"/>
      <c r="F42" s="25"/>
      <c r="G42" s="24"/>
      <c r="H42" s="24"/>
    </row>
    <row r="43" spans="1:8" s="2" customFormat="1" ht="12.75" customHeight="1" hidden="1">
      <c r="A43" s="24"/>
      <c r="B43" s="24"/>
      <c r="C43" s="24"/>
      <c r="D43" s="25"/>
      <c r="E43" s="25"/>
      <c r="F43" s="25"/>
      <c r="G43" s="24"/>
      <c r="H43" s="24"/>
    </row>
    <row r="44" spans="1:8" s="2" customFormat="1" ht="13.5" customHeight="1">
      <c r="A44" s="19">
        <v>19</v>
      </c>
      <c r="B44" s="20" t="s">
        <v>18</v>
      </c>
      <c r="C44" s="21" t="s">
        <v>64</v>
      </c>
      <c r="D44" s="21" t="s">
        <v>65</v>
      </c>
      <c r="E44" s="21" t="s">
        <v>25</v>
      </c>
      <c r="F44" s="22">
        <v>2541.388</v>
      </c>
      <c r="G44" s="23"/>
      <c r="H44" s="23"/>
    </row>
    <row r="45" spans="1:8" s="2" customFormat="1" ht="33.75">
      <c r="A45" s="73">
        <v>20</v>
      </c>
      <c r="B45" s="20" t="s">
        <v>18</v>
      </c>
      <c r="C45" s="21" t="s">
        <v>66</v>
      </c>
      <c r="D45" s="21" t="s">
        <v>192</v>
      </c>
      <c r="E45" s="21" t="s">
        <v>25</v>
      </c>
      <c r="F45" s="22">
        <v>4292.701</v>
      </c>
      <c r="G45" s="23"/>
      <c r="H45" s="23"/>
    </row>
    <row r="46" spans="1:8" s="2" customFormat="1" ht="13.5" customHeight="1">
      <c r="A46" s="24"/>
      <c r="B46" s="24"/>
      <c r="C46" s="24"/>
      <c r="D46" s="25" t="s">
        <v>67</v>
      </c>
      <c r="E46" s="25"/>
      <c r="F46" s="26">
        <v>4292.701</v>
      </c>
      <c r="G46" s="24"/>
      <c r="H46" s="24"/>
    </row>
    <row r="47" spans="1:8" s="2" customFormat="1" ht="12.75" customHeight="1" hidden="1">
      <c r="A47" s="24"/>
      <c r="B47" s="24"/>
      <c r="C47" s="24"/>
      <c r="D47" s="25"/>
      <c r="E47" s="25"/>
      <c r="F47" s="25"/>
      <c r="G47" s="24"/>
      <c r="H47" s="24"/>
    </row>
    <row r="48" spans="1:8" s="2" customFormat="1" ht="12.75" customHeight="1" hidden="1">
      <c r="A48" s="24"/>
      <c r="B48" s="24"/>
      <c r="C48" s="24"/>
      <c r="D48" s="25"/>
      <c r="E48" s="25"/>
      <c r="F48" s="25"/>
      <c r="G48" s="24"/>
      <c r="H48" s="24"/>
    </row>
    <row r="49" spans="1:8" s="2" customFormat="1" ht="13.5" customHeight="1">
      <c r="A49" s="19">
        <v>21</v>
      </c>
      <c r="B49" s="20" t="s">
        <v>18</v>
      </c>
      <c r="C49" s="21" t="s">
        <v>68</v>
      </c>
      <c r="D49" s="21" t="s">
        <v>69</v>
      </c>
      <c r="E49" s="21" t="s">
        <v>25</v>
      </c>
      <c r="F49" s="22">
        <v>2541.388</v>
      </c>
      <c r="G49" s="23"/>
      <c r="H49" s="23"/>
    </row>
    <row r="50" spans="1:8" s="2" customFormat="1" ht="33.75">
      <c r="A50" s="73">
        <v>22</v>
      </c>
      <c r="B50" s="20" t="s">
        <v>18</v>
      </c>
      <c r="C50" s="21" t="s">
        <v>70</v>
      </c>
      <c r="D50" s="21" t="s">
        <v>193</v>
      </c>
      <c r="E50" s="21" t="s">
        <v>25</v>
      </c>
      <c r="F50" s="22">
        <v>1839.729</v>
      </c>
      <c r="G50" s="23"/>
      <c r="H50" s="23"/>
    </row>
    <row r="51" spans="1:8" s="2" customFormat="1" ht="13.5" customHeight="1">
      <c r="A51" s="24"/>
      <c r="B51" s="24"/>
      <c r="C51" s="24"/>
      <c r="D51" s="25" t="s">
        <v>71</v>
      </c>
      <c r="E51" s="25"/>
      <c r="F51" s="26">
        <v>1839.729</v>
      </c>
      <c r="G51" s="24"/>
      <c r="H51" s="24"/>
    </row>
    <row r="52" spans="1:8" s="2" customFormat="1" ht="12.75" customHeight="1" hidden="1">
      <c r="A52" s="24"/>
      <c r="B52" s="24"/>
      <c r="C52" s="24"/>
      <c r="D52" s="25"/>
      <c r="E52" s="25"/>
      <c r="F52" s="25"/>
      <c r="G52" s="24"/>
      <c r="H52" s="24"/>
    </row>
    <row r="53" spans="1:8" s="2" customFormat="1" ht="12.75" customHeight="1" hidden="1">
      <c r="A53" s="24"/>
      <c r="B53" s="24"/>
      <c r="C53" s="24"/>
      <c r="D53" s="25"/>
      <c r="E53" s="25"/>
      <c r="F53" s="25"/>
      <c r="G53" s="24"/>
      <c r="H53" s="24"/>
    </row>
    <row r="54" spans="1:8" s="2" customFormat="1" ht="13.5" customHeight="1">
      <c r="A54" s="19">
        <v>23</v>
      </c>
      <c r="B54" s="20" t="s">
        <v>22</v>
      </c>
      <c r="C54" s="21" t="s">
        <v>72</v>
      </c>
      <c r="D54" s="21" t="s">
        <v>73</v>
      </c>
      <c r="E54" s="21" t="s">
        <v>21</v>
      </c>
      <c r="F54" s="22">
        <v>7164.99</v>
      </c>
      <c r="G54" s="23"/>
      <c r="H54" s="23"/>
    </row>
    <row r="55" spans="1:8" s="2" customFormat="1" ht="13.5" customHeight="1">
      <c r="A55" s="74">
        <v>24</v>
      </c>
      <c r="B55" s="28" t="s">
        <v>74</v>
      </c>
      <c r="C55" s="29" t="s">
        <v>75</v>
      </c>
      <c r="D55" s="29" t="s">
        <v>76</v>
      </c>
      <c r="E55" s="29" t="s">
        <v>77</v>
      </c>
      <c r="F55" s="30">
        <v>107.5</v>
      </c>
      <c r="G55" s="31"/>
      <c r="H55" s="31"/>
    </row>
    <row r="56" spans="1:8" s="2" customFormat="1" ht="13.5" customHeight="1">
      <c r="A56" s="24"/>
      <c r="B56" s="24"/>
      <c r="C56" s="24"/>
      <c r="D56" s="25" t="s">
        <v>194</v>
      </c>
      <c r="E56" s="25"/>
      <c r="F56" s="26"/>
      <c r="G56" s="24"/>
      <c r="H56" s="24"/>
    </row>
    <row r="57" spans="1:8" s="2" customFormat="1" ht="12.75" customHeight="1" hidden="1">
      <c r="A57" s="24"/>
      <c r="B57" s="24"/>
      <c r="C57" s="24"/>
      <c r="D57" s="25"/>
      <c r="E57" s="25"/>
      <c r="F57" s="25"/>
      <c r="G57" s="24"/>
      <c r="H57" s="24"/>
    </row>
    <row r="58" spans="1:8" s="2" customFormat="1" ht="12.75" customHeight="1" hidden="1">
      <c r="A58" s="24"/>
      <c r="B58" s="24"/>
      <c r="C58" s="24"/>
      <c r="D58" s="25"/>
      <c r="E58" s="25"/>
      <c r="F58" s="25"/>
      <c r="G58" s="24"/>
      <c r="H58" s="24"/>
    </row>
    <row r="59" spans="1:8" s="2" customFormat="1" ht="13.5" customHeight="1">
      <c r="A59" s="19">
        <v>25</v>
      </c>
      <c r="B59" s="20" t="s">
        <v>18</v>
      </c>
      <c r="C59" s="21" t="s">
        <v>78</v>
      </c>
      <c r="D59" s="21" t="s">
        <v>79</v>
      </c>
      <c r="E59" s="21" t="s">
        <v>21</v>
      </c>
      <c r="F59" s="22">
        <v>2901</v>
      </c>
      <c r="G59" s="23"/>
      <c r="H59" s="23"/>
    </row>
    <row r="60" spans="1:8" s="2" customFormat="1" ht="13.5" customHeight="1">
      <c r="A60" s="19">
        <v>26</v>
      </c>
      <c r="B60" s="20" t="s">
        <v>18</v>
      </c>
      <c r="C60" s="21" t="s">
        <v>80</v>
      </c>
      <c r="D60" s="21" t="s">
        <v>81</v>
      </c>
      <c r="E60" s="21" t="s">
        <v>21</v>
      </c>
      <c r="F60" s="22">
        <v>1735.65</v>
      </c>
      <c r="G60" s="23"/>
      <c r="H60" s="23"/>
    </row>
    <row r="61" spans="1:8" s="2" customFormat="1" ht="13.5" customHeight="1">
      <c r="A61" s="19">
        <v>27</v>
      </c>
      <c r="B61" s="20" t="s">
        <v>18</v>
      </c>
      <c r="C61" s="21" t="s">
        <v>82</v>
      </c>
      <c r="D61" s="21" t="s">
        <v>83</v>
      </c>
      <c r="E61" s="21" t="s">
        <v>21</v>
      </c>
      <c r="F61" s="22">
        <v>4263.99</v>
      </c>
      <c r="G61" s="23"/>
      <c r="H61" s="23"/>
    </row>
    <row r="62" spans="1:8" s="2" customFormat="1" ht="24" customHeight="1">
      <c r="A62" s="19">
        <v>28</v>
      </c>
      <c r="B62" s="20" t="s">
        <v>18</v>
      </c>
      <c r="C62" s="21" t="s">
        <v>84</v>
      </c>
      <c r="D62" s="21" t="s">
        <v>85</v>
      </c>
      <c r="E62" s="21" t="s">
        <v>21</v>
      </c>
      <c r="F62" s="22">
        <v>7164.99</v>
      </c>
      <c r="G62" s="23"/>
      <c r="H62" s="23"/>
    </row>
    <row r="63" spans="1:8" s="2" customFormat="1" ht="24" customHeight="1">
      <c r="A63" s="19">
        <v>29</v>
      </c>
      <c r="B63" s="20" t="s">
        <v>22</v>
      </c>
      <c r="C63" s="21" t="s">
        <v>86</v>
      </c>
      <c r="D63" s="21" t="s">
        <v>87</v>
      </c>
      <c r="E63" s="21" t="s">
        <v>28</v>
      </c>
      <c r="F63" s="22">
        <v>40</v>
      </c>
      <c r="G63" s="23"/>
      <c r="H63" s="23"/>
    </row>
    <row r="64" spans="1:8" s="2" customFormat="1" ht="24" customHeight="1">
      <c r="A64" s="19">
        <v>30</v>
      </c>
      <c r="B64" s="20" t="s">
        <v>22</v>
      </c>
      <c r="C64" s="21" t="s">
        <v>88</v>
      </c>
      <c r="D64" s="21" t="s">
        <v>89</v>
      </c>
      <c r="E64" s="21" t="s">
        <v>28</v>
      </c>
      <c r="F64" s="22">
        <v>40</v>
      </c>
      <c r="G64" s="23"/>
      <c r="H64" s="23"/>
    </row>
    <row r="65" spans="1:8" s="2" customFormat="1" ht="13.5" customHeight="1">
      <c r="A65" s="27">
        <v>31</v>
      </c>
      <c r="B65" s="28" t="s">
        <v>90</v>
      </c>
      <c r="C65" s="29" t="s">
        <v>91</v>
      </c>
      <c r="D65" s="29" t="s">
        <v>92</v>
      </c>
      <c r="E65" s="29" t="s">
        <v>28</v>
      </c>
      <c r="F65" s="30">
        <v>20</v>
      </c>
      <c r="G65" s="31"/>
      <c r="H65" s="31"/>
    </row>
    <row r="66" spans="1:8" s="2" customFormat="1" ht="13.5" customHeight="1">
      <c r="A66" s="27">
        <v>32</v>
      </c>
      <c r="B66" s="28" t="s">
        <v>90</v>
      </c>
      <c r="C66" s="29" t="s">
        <v>93</v>
      </c>
      <c r="D66" s="29" t="s">
        <v>94</v>
      </c>
      <c r="E66" s="29" t="s">
        <v>28</v>
      </c>
      <c r="F66" s="30">
        <v>20</v>
      </c>
      <c r="G66" s="31"/>
      <c r="H66" s="31"/>
    </row>
    <row r="67" spans="1:8" s="2" customFormat="1" ht="13.5" customHeight="1">
      <c r="A67" s="19">
        <v>33</v>
      </c>
      <c r="B67" s="20" t="s">
        <v>22</v>
      </c>
      <c r="C67" s="21" t="s">
        <v>95</v>
      </c>
      <c r="D67" s="21" t="s">
        <v>96</v>
      </c>
      <c r="E67" s="21" t="s">
        <v>28</v>
      </c>
      <c r="F67" s="22">
        <v>40</v>
      </c>
      <c r="G67" s="23"/>
      <c r="H67" s="23"/>
    </row>
    <row r="68" spans="1:8" s="2" customFormat="1" ht="13.5" customHeight="1">
      <c r="A68" s="27">
        <v>34</v>
      </c>
      <c r="B68" s="28" t="s">
        <v>97</v>
      </c>
      <c r="C68" s="29" t="s">
        <v>98</v>
      </c>
      <c r="D68" s="29" t="s">
        <v>99</v>
      </c>
      <c r="E68" s="29" t="s">
        <v>25</v>
      </c>
      <c r="F68" s="30">
        <v>0.942</v>
      </c>
      <c r="G68" s="31"/>
      <c r="H68" s="31"/>
    </row>
    <row r="69" spans="1:8" s="2" customFormat="1" ht="13.5" customHeight="1">
      <c r="A69" s="24"/>
      <c r="B69" s="24"/>
      <c r="C69" s="24"/>
      <c r="D69" s="25" t="s">
        <v>100</v>
      </c>
      <c r="E69" s="25"/>
      <c r="F69" s="26">
        <v>0.942</v>
      </c>
      <c r="G69" s="24"/>
      <c r="H69" s="24"/>
    </row>
    <row r="70" spans="1:8" s="2" customFormat="1" ht="12.75" customHeight="1" hidden="1">
      <c r="A70" s="24"/>
      <c r="B70" s="24"/>
      <c r="C70" s="24"/>
      <c r="D70" s="25"/>
      <c r="E70" s="25"/>
      <c r="F70" s="25"/>
      <c r="G70" s="24"/>
      <c r="H70" s="24"/>
    </row>
    <row r="71" spans="1:8" s="2" customFormat="1" ht="12.75" customHeight="1" hidden="1">
      <c r="A71" s="24"/>
      <c r="B71" s="24"/>
      <c r="C71" s="24"/>
      <c r="D71" s="25"/>
      <c r="E71" s="25"/>
      <c r="F71" s="25"/>
      <c r="G71" s="24"/>
      <c r="H71" s="24"/>
    </row>
    <row r="72" spans="1:8" s="2" customFormat="1" ht="24" customHeight="1">
      <c r="A72" s="19">
        <v>35</v>
      </c>
      <c r="B72" s="20" t="s">
        <v>22</v>
      </c>
      <c r="C72" s="21" t="s">
        <v>101</v>
      </c>
      <c r="D72" s="21" t="s">
        <v>102</v>
      </c>
      <c r="E72" s="21" t="s">
        <v>28</v>
      </c>
      <c r="F72" s="22">
        <v>40</v>
      </c>
      <c r="G72" s="23"/>
      <c r="H72" s="23"/>
    </row>
    <row r="73" spans="1:8" s="2" customFormat="1" ht="13.5" customHeight="1">
      <c r="A73" s="16"/>
      <c r="B73" s="16"/>
      <c r="C73" s="17" t="s">
        <v>103</v>
      </c>
      <c r="D73" s="17" t="s">
        <v>104</v>
      </c>
      <c r="E73" s="16"/>
      <c r="F73" s="16"/>
      <c r="G73" s="16"/>
      <c r="H73" s="18"/>
    </row>
    <row r="74" spans="1:8" s="2" customFormat="1" ht="13.5" customHeight="1">
      <c r="A74" s="19">
        <v>36</v>
      </c>
      <c r="B74" s="20" t="s">
        <v>105</v>
      </c>
      <c r="C74" s="21" t="s">
        <v>106</v>
      </c>
      <c r="D74" s="21" t="s">
        <v>107</v>
      </c>
      <c r="E74" s="21" t="s">
        <v>25</v>
      </c>
      <c r="F74" s="22">
        <v>2</v>
      </c>
      <c r="G74" s="23"/>
      <c r="H74" s="23"/>
    </row>
    <row r="75" spans="1:8" s="2" customFormat="1" ht="13.5" customHeight="1">
      <c r="A75" s="24"/>
      <c r="B75" s="24"/>
      <c r="C75" s="24"/>
      <c r="D75" s="25" t="s">
        <v>108</v>
      </c>
      <c r="E75" s="25"/>
      <c r="F75" s="26">
        <v>2</v>
      </c>
      <c r="G75" s="24"/>
      <c r="H75" s="24"/>
    </row>
    <row r="76" spans="1:8" s="2" customFormat="1" ht="12.75" customHeight="1" hidden="1">
      <c r="A76" s="24"/>
      <c r="B76" s="24"/>
      <c r="C76" s="24"/>
      <c r="D76" s="25"/>
      <c r="E76" s="25"/>
      <c r="F76" s="25"/>
      <c r="G76" s="24"/>
      <c r="H76" s="24"/>
    </row>
    <row r="77" spans="1:8" s="2" customFormat="1" ht="12.75" customHeight="1" hidden="1">
      <c r="A77" s="24"/>
      <c r="B77" s="24"/>
      <c r="C77" s="24"/>
      <c r="D77" s="25"/>
      <c r="E77" s="25"/>
      <c r="F77" s="25"/>
      <c r="G77" s="24"/>
      <c r="H77" s="24"/>
    </row>
    <row r="78" spans="1:8" s="2" customFormat="1" ht="24" customHeight="1">
      <c r="A78" s="19">
        <v>37</v>
      </c>
      <c r="B78" s="20" t="s">
        <v>105</v>
      </c>
      <c r="C78" s="21" t="s">
        <v>109</v>
      </c>
      <c r="D78" s="21" t="s">
        <v>110</v>
      </c>
      <c r="E78" s="21" t="s">
        <v>21</v>
      </c>
      <c r="F78" s="22">
        <v>24</v>
      </c>
      <c r="G78" s="23"/>
      <c r="H78" s="23"/>
    </row>
    <row r="79" spans="1:8" s="2" customFormat="1" ht="13.5" customHeight="1">
      <c r="A79" s="27">
        <v>38</v>
      </c>
      <c r="B79" s="28" t="s">
        <v>111</v>
      </c>
      <c r="C79" s="29" t="s">
        <v>112</v>
      </c>
      <c r="D79" s="29" t="s">
        <v>113</v>
      </c>
      <c r="E79" s="29" t="s">
        <v>21</v>
      </c>
      <c r="F79" s="30">
        <v>24</v>
      </c>
      <c r="G79" s="31"/>
      <c r="H79" s="31"/>
    </row>
    <row r="80" spans="1:8" s="2" customFormat="1" ht="24" customHeight="1">
      <c r="A80" s="73">
        <v>39</v>
      </c>
      <c r="B80" s="20" t="s">
        <v>105</v>
      </c>
      <c r="C80" s="21" t="s">
        <v>114</v>
      </c>
      <c r="D80" s="21" t="s">
        <v>115</v>
      </c>
      <c r="E80" s="21" t="s">
        <v>21</v>
      </c>
      <c r="F80" s="22">
        <v>460</v>
      </c>
      <c r="G80" s="23"/>
      <c r="H80" s="23"/>
    </row>
    <row r="81" spans="1:8" s="2" customFormat="1" ht="13.5" customHeight="1">
      <c r="A81" s="24"/>
      <c r="B81" s="24"/>
      <c r="C81" s="24"/>
      <c r="D81" s="25" t="s">
        <v>195</v>
      </c>
      <c r="E81" s="25"/>
      <c r="F81" s="26"/>
      <c r="G81" s="24"/>
      <c r="H81" s="24"/>
    </row>
    <row r="82" spans="1:8" s="2" customFormat="1" ht="12.75" customHeight="1" hidden="1">
      <c r="A82" s="24"/>
      <c r="B82" s="24"/>
      <c r="C82" s="24"/>
      <c r="D82" s="25"/>
      <c r="E82" s="25"/>
      <c r="F82" s="25"/>
      <c r="G82" s="24"/>
      <c r="H82" s="24"/>
    </row>
    <row r="83" spans="1:8" s="2" customFormat="1" ht="12.75" customHeight="1" hidden="1">
      <c r="A83" s="24"/>
      <c r="B83" s="24"/>
      <c r="C83" s="24"/>
      <c r="D83" s="25"/>
      <c r="E83" s="25"/>
      <c r="F83" s="25"/>
      <c r="G83" s="24"/>
      <c r="H83" s="24"/>
    </row>
    <row r="84" spans="1:8" s="2" customFormat="1" ht="13.5" customHeight="1">
      <c r="A84" s="74">
        <v>40</v>
      </c>
      <c r="B84" s="28" t="s">
        <v>116</v>
      </c>
      <c r="C84" s="29" t="s">
        <v>117</v>
      </c>
      <c r="D84" s="29" t="s">
        <v>118</v>
      </c>
      <c r="E84" s="29" t="s">
        <v>119</v>
      </c>
      <c r="F84" s="30">
        <v>264.5</v>
      </c>
      <c r="G84" s="31"/>
      <c r="H84" s="31"/>
    </row>
    <row r="85" spans="1:8" s="2" customFormat="1" ht="13.5" customHeight="1">
      <c r="A85" s="32"/>
      <c r="B85" s="32"/>
      <c r="C85" s="32"/>
      <c r="D85" s="75" t="s">
        <v>196</v>
      </c>
      <c r="E85" s="32"/>
      <c r="F85" s="33"/>
      <c r="G85" s="32"/>
      <c r="H85" s="32"/>
    </row>
    <row r="86" spans="1:8" s="2" customFormat="1" ht="13.5" customHeight="1">
      <c r="A86" s="16"/>
      <c r="B86" s="16"/>
      <c r="C86" s="17" t="s">
        <v>120</v>
      </c>
      <c r="D86" s="17" t="s">
        <v>121</v>
      </c>
      <c r="E86" s="16"/>
      <c r="F86" s="16"/>
      <c r="G86" s="16"/>
      <c r="H86" s="18"/>
    </row>
    <row r="87" spans="1:8" s="2" customFormat="1" ht="24" customHeight="1">
      <c r="A87" s="19">
        <v>41</v>
      </c>
      <c r="B87" s="20" t="s">
        <v>122</v>
      </c>
      <c r="C87" s="21" t="s">
        <v>123</v>
      </c>
      <c r="D87" s="21" t="s">
        <v>124</v>
      </c>
      <c r="E87" s="21" t="s">
        <v>25</v>
      </c>
      <c r="F87" s="22">
        <v>1.5</v>
      </c>
      <c r="G87" s="23"/>
      <c r="H87" s="23"/>
    </row>
    <row r="88" spans="1:8" s="2" customFormat="1" ht="13.5" customHeight="1">
      <c r="A88" s="16"/>
      <c r="B88" s="16"/>
      <c r="C88" s="17" t="s">
        <v>125</v>
      </c>
      <c r="D88" s="17" t="s">
        <v>126</v>
      </c>
      <c r="E88" s="16"/>
      <c r="F88" s="16"/>
      <c r="G88" s="16"/>
      <c r="H88" s="18"/>
    </row>
    <row r="89" spans="1:8" s="2" customFormat="1" ht="13.5" customHeight="1">
      <c r="A89" s="19">
        <v>42</v>
      </c>
      <c r="B89" s="20" t="s">
        <v>127</v>
      </c>
      <c r="C89" s="21" t="s">
        <v>128</v>
      </c>
      <c r="D89" s="21" t="s">
        <v>129</v>
      </c>
      <c r="E89" s="21" t="s">
        <v>21</v>
      </c>
      <c r="F89" s="22">
        <v>600</v>
      </c>
      <c r="G89" s="23"/>
      <c r="H89" s="23"/>
    </row>
    <row r="90" spans="1:8" s="2" customFormat="1" ht="13.5" customHeight="1">
      <c r="A90" s="19">
        <v>43</v>
      </c>
      <c r="B90" s="20" t="s">
        <v>127</v>
      </c>
      <c r="C90" s="21" t="s">
        <v>130</v>
      </c>
      <c r="D90" s="21" t="s">
        <v>131</v>
      </c>
      <c r="E90" s="21" t="s">
        <v>21</v>
      </c>
      <c r="F90" s="22">
        <v>600</v>
      </c>
      <c r="G90" s="23"/>
      <c r="H90" s="23"/>
    </row>
    <row r="91" spans="1:8" s="2" customFormat="1" ht="13.5" customHeight="1">
      <c r="A91" s="16"/>
      <c r="B91" s="16"/>
      <c r="C91" s="17" t="s">
        <v>132</v>
      </c>
      <c r="D91" s="17" t="s">
        <v>133</v>
      </c>
      <c r="E91" s="16"/>
      <c r="F91" s="16"/>
      <c r="G91" s="16"/>
      <c r="H91" s="18"/>
    </row>
    <row r="92" spans="1:8" s="2" customFormat="1" ht="24" customHeight="1">
      <c r="A92" s="19">
        <v>44</v>
      </c>
      <c r="B92" s="20" t="s">
        <v>127</v>
      </c>
      <c r="C92" s="21" t="s">
        <v>134</v>
      </c>
      <c r="D92" s="21" t="s">
        <v>135</v>
      </c>
      <c r="E92" s="21" t="s">
        <v>28</v>
      </c>
      <c r="F92" s="22">
        <v>6</v>
      </c>
      <c r="G92" s="23"/>
      <c r="H92" s="23"/>
    </row>
    <row r="93" spans="1:8" s="2" customFormat="1" ht="24" customHeight="1">
      <c r="A93" s="27">
        <v>45</v>
      </c>
      <c r="B93" s="28" t="s">
        <v>136</v>
      </c>
      <c r="C93" s="29" t="s">
        <v>137</v>
      </c>
      <c r="D93" s="29" t="s">
        <v>138</v>
      </c>
      <c r="E93" s="29" t="s">
        <v>28</v>
      </c>
      <c r="F93" s="30">
        <v>6</v>
      </c>
      <c r="G93" s="31"/>
      <c r="H93" s="31"/>
    </row>
    <row r="94" spans="1:8" s="2" customFormat="1" ht="13.5" customHeight="1">
      <c r="A94" s="73">
        <v>46</v>
      </c>
      <c r="B94" s="20" t="s">
        <v>127</v>
      </c>
      <c r="C94" s="21" t="s">
        <v>139</v>
      </c>
      <c r="D94" s="21" t="s">
        <v>197</v>
      </c>
      <c r="E94" s="21" t="s">
        <v>21</v>
      </c>
      <c r="F94" s="22">
        <v>300</v>
      </c>
      <c r="G94" s="23"/>
      <c r="H94" s="23"/>
    </row>
    <row r="95" spans="1:8" s="2" customFormat="1" ht="13.5" customHeight="1">
      <c r="A95" s="24"/>
      <c r="B95" s="24"/>
      <c r="C95" s="24"/>
      <c r="D95" s="25" t="s">
        <v>140</v>
      </c>
      <c r="E95" s="25"/>
      <c r="F95" s="26">
        <v>300</v>
      </c>
      <c r="G95" s="24"/>
      <c r="H95" s="24"/>
    </row>
    <row r="96" spans="1:8" s="2" customFormat="1" ht="12.75" customHeight="1" hidden="1">
      <c r="A96" s="24"/>
      <c r="B96" s="24"/>
      <c r="C96" s="24"/>
      <c r="D96" s="25"/>
      <c r="E96" s="25"/>
      <c r="F96" s="25"/>
      <c r="G96" s="24"/>
      <c r="H96" s="24"/>
    </row>
    <row r="97" spans="1:8" s="2" customFormat="1" ht="12.75" customHeight="1" hidden="1">
      <c r="A97" s="24"/>
      <c r="B97" s="24"/>
      <c r="C97" s="24"/>
      <c r="D97" s="25"/>
      <c r="E97" s="25"/>
      <c r="F97" s="25"/>
      <c r="G97" s="24"/>
      <c r="H97" s="24"/>
    </row>
    <row r="98" spans="1:8" s="2" customFormat="1" ht="24" customHeight="1">
      <c r="A98" s="73">
        <v>47</v>
      </c>
      <c r="B98" s="20" t="s">
        <v>127</v>
      </c>
      <c r="C98" s="21" t="s">
        <v>141</v>
      </c>
      <c r="D98" s="21" t="s">
        <v>142</v>
      </c>
      <c r="E98" s="21" t="s">
        <v>119</v>
      </c>
      <c r="F98" s="22">
        <v>230</v>
      </c>
      <c r="G98" s="23"/>
      <c r="H98" s="23"/>
    </row>
    <row r="99" spans="1:8" s="2" customFormat="1" ht="24" customHeight="1">
      <c r="A99" s="74">
        <v>48</v>
      </c>
      <c r="B99" s="28" t="s">
        <v>143</v>
      </c>
      <c r="C99" s="29" t="s">
        <v>144</v>
      </c>
      <c r="D99" s="29" t="s">
        <v>145</v>
      </c>
      <c r="E99" s="29" t="s">
        <v>28</v>
      </c>
      <c r="F99" s="30">
        <v>460</v>
      </c>
      <c r="G99" s="31"/>
      <c r="H99" s="31"/>
    </row>
    <row r="100" spans="1:8" s="2" customFormat="1" ht="13.5" customHeight="1">
      <c r="A100" s="16"/>
      <c r="B100" s="16"/>
      <c r="C100" s="17" t="s">
        <v>146</v>
      </c>
      <c r="D100" s="17" t="s">
        <v>147</v>
      </c>
      <c r="E100" s="16"/>
      <c r="F100" s="16"/>
      <c r="G100" s="16"/>
      <c r="H100" s="18"/>
    </row>
    <row r="101" spans="1:8" s="2" customFormat="1" ht="13.5" customHeight="1">
      <c r="A101" s="73">
        <v>49</v>
      </c>
      <c r="B101" s="20" t="s">
        <v>148</v>
      </c>
      <c r="C101" s="21" t="s">
        <v>149</v>
      </c>
      <c r="D101" s="21" t="s">
        <v>150</v>
      </c>
      <c r="E101" s="21" t="s">
        <v>151</v>
      </c>
      <c r="F101" s="22">
        <v>310.312</v>
      </c>
      <c r="G101" s="23"/>
      <c r="H101" s="23"/>
    </row>
    <row r="102" spans="1:8" s="2" customFormat="1" ht="24" customHeight="1">
      <c r="A102" s="19">
        <v>50</v>
      </c>
      <c r="B102" s="20" t="s">
        <v>152</v>
      </c>
      <c r="C102" s="21" t="s">
        <v>153</v>
      </c>
      <c r="D102" s="21" t="s">
        <v>154</v>
      </c>
      <c r="E102" s="21" t="s">
        <v>151</v>
      </c>
      <c r="F102" s="22">
        <v>85</v>
      </c>
      <c r="G102" s="23"/>
      <c r="H102" s="23"/>
    </row>
    <row r="103" spans="1:8" s="2" customFormat="1" ht="13.5" customHeight="1">
      <c r="A103" s="24"/>
      <c r="B103" s="24"/>
      <c r="C103" s="24"/>
      <c r="D103" s="25" t="s">
        <v>155</v>
      </c>
      <c r="E103" s="25"/>
      <c r="F103" s="26">
        <v>85</v>
      </c>
      <c r="G103" s="24"/>
      <c r="H103" s="24"/>
    </row>
    <row r="104" spans="1:8" s="2" customFormat="1" ht="12.75" customHeight="1" hidden="1">
      <c r="A104" s="24"/>
      <c r="B104" s="24"/>
      <c r="C104" s="24"/>
      <c r="D104" s="25"/>
      <c r="E104" s="25"/>
      <c r="F104" s="25"/>
      <c r="G104" s="24"/>
      <c r="H104" s="24"/>
    </row>
    <row r="105" spans="1:8" s="2" customFormat="1" ht="12.75" customHeight="1" hidden="1">
      <c r="A105" s="24"/>
      <c r="B105" s="24"/>
      <c r="C105" s="24"/>
      <c r="D105" s="25"/>
      <c r="E105" s="25"/>
      <c r="F105" s="25"/>
      <c r="G105" s="24"/>
      <c r="H105" s="24"/>
    </row>
    <row r="106" spans="1:8" s="2" customFormat="1" ht="6.75" customHeight="1">
      <c r="A106" s="11"/>
      <c r="B106" s="12"/>
      <c r="C106" s="12"/>
      <c r="D106" s="12"/>
      <c r="E106" s="12"/>
      <c r="F106" s="12"/>
      <c r="G106" s="12"/>
      <c r="H106" s="12"/>
    </row>
    <row r="107" spans="1:8" s="2" customFormat="1" ht="20.25" customHeight="1">
      <c r="A107" s="16"/>
      <c r="B107" s="16"/>
      <c r="C107" s="34"/>
      <c r="D107" s="35" t="s">
        <v>156</v>
      </c>
      <c r="E107" s="16"/>
      <c r="F107" s="16"/>
      <c r="G107" s="16"/>
      <c r="H107" s="36"/>
    </row>
  </sheetData>
  <sheetProtection/>
  <printOptions horizontalCentered="1"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8"/>
  <sheetViews>
    <sheetView zoomScale="50" zoomScaleNormal="50" zoomScalePageLayoutView="0" workbookViewId="0" topLeftCell="A1">
      <selection activeCell="A1" sqref="A1"/>
    </sheetView>
  </sheetViews>
  <sheetFormatPr defaultColWidth="9.33203125" defaultRowHeight="10.5"/>
  <cols>
    <col min="1" max="1" width="9.66015625" style="38" customWidth="1"/>
    <col min="2" max="2" width="11.16015625" style="38" customWidth="1"/>
    <col min="3" max="3" width="8.83203125" style="38" customWidth="1"/>
    <col min="4" max="4" width="10.16015625" style="38" customWidth="1"/>
    <col min="5" max="5" width="7.83203125" style="38" customWidth="1"/>
    <col min="6" max="6" width="10.16015625" style="38" customWidth="1"/>
    <col min="7" max="7" width="9" style="38" customWidth="1"/>
    <col min="8" max="8" width="10.16015625" style="38" customWidth="1"/>
    <col min="9" max="9" width="8" style="38" customWidth="1"/>
    <col min="10" max="12" width="10.16015625" style="38" customWidth="1"/>
    <col min="13" max="13" width="8.5" style="38" customWidth="1"/>
    <col min="14" max="14" width="10.16015625" style="38" customWidth="1"/>
    <col min="15" max="15" width="9" style="38" customWidth="1"/>
    <col min="16" max="16" width="10.16015625" style="38" customWidth="1"/>
    <col min="17" max="17" width="8.16015625" style="38" customWidth="1"/>
    <col min="18" max="18" width="10.16015625" style="38" customWidth="1"/>
    <col min="19" max="19" width="14.5" style="38" customWidth="1"/>
    <col min="20" max="24" width="10.16015625" style="38" customWidth="1"/>
    <col min="25" max="26" width="17.16015625" style="38" customWidth="1"/>
    <col min="27" max="28" width="10.16015625" style="38" customWidth="1"/>
    <col min="29" max="29" width="12.5" style="38" customWidth="1"/>
    <col min="30" max="30" width="13.83203125" style="38" customWidth="1"/>
    <col min="31" max="16384" width="9.33203125" style="38" customWidth="1"/>
  </cols>
  <sheetData>
    <row r="1" ht="15.75">
      <c r="A1" s="37" t="s">
        <v>157</v>
      </c>
    </row>
    <row r="2" spans="1:31" ht="13.5" thickBot="1">
      <c r="A2" s="85" t="s">
        <v>158</v>
      </c>
      <c r="B2" s="85"/>
      <c r="C2" s="85"/>
      <c r="D2" s="85"/>
      <c r="E2" s="85"/>
      <c r="F2" s="85"/>
      <c r="G2" s="85"/>
      <c r="H2" s="85"/>
      <c r="I2" s="85"/>
      <c r="J2" s="85"/>
      <c r="K2" s="86"/>
      <c r="L2" s="86"/>
      <c r="M2" s="85"/>
      <c r="N2" s="85"/>
      <c r="O2" s="85"/>
      <c r="P2" s="85"/>
      <c r="Q2" s="85"/>
      <c r="R2" s="85"/>
      <c r="S2" s="85" t="s">
        <v>158</v>
      </c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ht="14.25" customHeight="1">
      <c r="A3" s="76" t="s">
        <v>159</v>
      </c>
      <c r="B3" s="77" t="s">
        <v>160</v>
      </c>
      <c r="C3" s="76" t="s">
        <v>161</v>
      </c>
      <c r="D3" s="77"/>
      <c r="E3" s="76" t="s">
        <v>162</v>
      </c>
      <c r="F3" s="77"/>
      <c r="G3" s="76" t="s">
        <v>163</v>
      </c>
      <c r="H3" s="82"/>
      <c r="I3" s="82"/>
      <c r="J3" s="89"/>
      <c r="K3" s="76" t="s">
        <v>164</v>
      </c>
      <c r="L3" s="77"/>
      <c r="M3" s="80" t="s">
        <v>165</v>
      </c>
      <c r="N3" s="77"/>
      <c r="O3" s="76" t="s">
        <v>166</v>
      </c>
      <c r="P3" s="77"/>
      <c r="Q3" s="76" t="s">
        <v>167</v>
      </c>
      <c r="R3" s="77"/>
      <c r="S3" s="90" t="s">
        <v>168</v>
      </c>
      <c r="T3" s="76" t="s">
        <v>169</v>
      </c>
      <c r="U3" s="82"/>
      <c r="V3" s="77"/>
      <c r="W3" s="76" t="s">
        <v>170</v>
      </c>
      <c r="X3" s="82"/>
      <c r="Y3" s="82"/>
      <c r="Z3" s="82"/>
      <c r="AA3" s="82"/>
      <c r="AB3" s="77"/>
      <c r="AC3" s="80" t="s">
        <v>171</v>
      </c>
      <c r="AD3" s="82" t="s">
        <v>172</v>
      </c>
      <c r="AE3" s="77" t="s">
        <v>173</v>
      </c>
    </row>
    <row r="4" spans="1:31" ht="24.75" customHeight="1">
      <c r="A4" s="78"/>
      <c r="B4" s="79"/>
      <c r="C4" s="78"/>
      <c r="D4" s="79"/>
      <c r="E4" s="78"/>
      <c r="F4" s="79"/>
      <c r="G4" s="78" t="s">
        <v>174</v>
      </c>
      <c r="H4" s="83"/>
      <c r="I4" s="83" t="s">
        <v>175</v>
      </c>
      <c r="J4" s="92"/>
      <c r="K4" s="78"/>
      <c r="L4" s="79"/>
      <c r="M4" s="81"/>
      <c r="N4" s="79"/>
      <c r="O4" s="78"/>
      <c r="P4" s="79"/>
      <c r="Q4" s="78"/>
      <c r="R4" s="79"/>
      <c r="S4" s="91"/>
      <c r="T4" s="78" t="s">
        <v>176</v>
      </c>
      <c r="U4" s="83" t="s">
        <v>177</v>
      </c>
      <c r="V4" s="79" t="s">
        <v>178</v>
      </c>
      <c r="W4" s="78" t="s">
        <v>163</v>
      </c>
      <c r="X4" s="83"/>
      <c r="Y4" s="83" t="s">
        <v>179</v>
      </c>
      <c r="Z4" s="83" t="s">
        <v>180</v>
      </c>
      <c r="AA4" s="83" t="s">
        <v>181</v>
      </c>
      <c r="AB4" s="79" t="s">
        <v>182</v>
      </c>
      <c r="AC4" s="81"/>
      <c r="AD4" s="83"/>
      <c r="AE4" s="79"/>
    </row>
    <row r="5" spans="1:31" ht="27" customHeight="1" thickBot="1">
      <c r="A5" s="87"/>
      <c r="B5" s="88"/>
      <c r="C5" s="44" t="s">
        <v>183</v>
      </c>
      <c r="D5" s="45" t="s">
        <v>184</v>
      </c>
      <c r="E5" s="40" t="s">
        <v>183</v>
      </c>
      <c r="F5" s="41" t="s">
        <v>184</v>
      </c>
      <c r="G5" s="42" t="s">
        <v>183</v>
      </c>
      <c r="H5" s="46" t="s">
        <v>184</v>
      </c>
      <c r="I5" s="46" t="s">
        <v>183</v>
      </c>
      <c r="J5" s="47" t="s">
        <v>184</v>
      </c>
      <c r="K5" s="42" t="s">
        <v>183</v>
      </c>
      <c r="L5" s="43" t="s">
        <v>184</v>
      </c>
      <c r="M5" s="48" t="s">
        <v>183</v>
      </c>
      <c r="N5" s="43" t="s">
        <v>184</v>
      </c>
      <c r="O5" s="42" t="s">
        <v>183</v>
      </c>
      <c r="P5" s="43" t="s">
        <v>184</v>
      </c>
      <c r="Q5" s="42" t="s">
        <v>183</v>
      </c>
      <c r="R5" s="43" t="s">
        <v>184</v>
      </c>
      <c r="S5" s="72"/>
      <c r="T5" s="93"/>
      <c r="U5" s="94"/>
      <c r="V5" s="84"/>
      <c r="W5" s="44" t="s">
        <v>185</v>
      </c>
      <c r="X5" s="49" t="s">
        <v>186</v>
      </c>
      <c r="Y5" s="94"/>
      <c r="Z5" s="94"/>
      <c r="AA5" s="94"/>
      <c r="AB5" s="84"/>
      <c r="AC5" s="50" t="s">
        <v>187</v>
      </c>
      <c r="AD5" s="49" t="s">
        <v>188</v>
      </c>
      <c r="AE5" s="84"/>
    </row>
    <row r="6" spans="1:31" ht="4.5" customHeight="1">
      <c r="A6" s="95">
        <v>1</v>
      </c>
      <c r="B6" s="97">
        <v>0</v>
      </c>
      <c r="C6" s="99">
        <v>1.44</v>
      </c>
      <c r="D6" s="52"/>
      <c r="E6" s="101">
        <v>3.15</v>
      </c>
      <c r="F6" s="53"/>
      <c r="G6" s="105">
        <v>2.27</v>
      </c>
      <c r="H6" s="54"/>
      <c r="I6" s="106">
        <v>1.61</v>
      </c>
      <c r="J6" s="55"/>
      <c r="K6" s="99">
        <v>4.96</v>
      </c>
      <c r="L6" s="52"/>
      <c r="M6" s="108">
        <v>5.11</v>
      </c>
      <c r="N6" s="56"/>
      <c r="O6" s="105">
        <v>3.5</v>
      </c>
      <c r="P6" s="56"/>
      <c r="Q6" s="105"/>
      <c r="R6" s="56"/>
      <c r="S6" s="57"/>
      <c r="T6" s="51"/>
      <c r="U6" s="58"/>
      <c r="V6" s="59"/>
      <c r="W6" s="51"/>
      <c r="X6" s="58"/>
      <c r="Y6" s="39"/>
      <c r="Z6" s="58"/>
      <c r="AA6" s="58"/>
      <c r="AB6" s="52"/>
      <c r="AC6" s="51"/>
      <c r="AD6" s="58"/>
      <c r="AE6" s="52"/>
    </row>
    <row r="7" spans="1:31" ht="7.5" customHeight="1">
      <c r="A7" s="96"/>
      <c r="B7" s="98"/>
      <c r="C7" s="100"/>
      <c r="D7" s="102">
        <f>(C8+C6)/2</f>
        <v>1.44</v>
      </c>
      <c r="E7" s="101"/>
      <c r="F7" s="102">
        <f>(E6+E8)/2</f>
        <v>7.625</v>
      </c>
      <c r="G7" s="100"/>
      <c r="H7" s="103">
        <f>(G6+G8)/2</f>
        <v>2.27</v>
      </c>
      <c r="I7" s="103"/>
      <c r="J7" s="104">
        <f>(I6+I8)/2</f>
        <v>4.475</v>
      </c>
      <c r="K7" s="107"/>
      <c r="L7" s="102">
        <f>(K6+K8)/2</f>
        <v>7.585000000000001</v>
      </c>
      <c r="M7" s="101"/>
      <c r="N7" s="102">
        <f>(M6+M8)/2</f>
        <v>7.975</v>
      </c>
      <c r="O7" s="100"/>
      <c r="P7" s="102">
        <f>(O6+O8)/2</f>
        <v>3.5</v>
      </c>
      <c r="Q7" s="100"/>
      <c r="R7" s="102">
        <f>(Q6+Q8)/2</f>
        <v>0</v>
      </c>
      <c r="S7" s="110">
        <f>(B8-B6)*1000</f>
        <v>50</v>
      </c>
      <c r="T7" s="100">
        <f aca="true" t="shared" si="0" ref="T7:T34">D7*S7</f>
        <v>72</v>
      </c>
      <c r="U7" s="103">
        <f>F7*S7</f>
        <v>381.25</v>
      </c>
      <c r="V7" s="104"/>
      <c r="W7" s="100">
        <f>H7*S7</f>
        <v>113.5</v>
      </c>
      <c r="X7" s="103">
        <f>J7*S7</f>
        <v>223.74999999999997</v>
      </c>
      <c r="Y7" s="103">
        <f>L7*S7</f>
        <v>379.25000000000006</v>
      </c>
      <c r="Z7" s="103">
        <f>N7*S7</f>
        <v>398.75</v>
      </c>
      <c r="AA7" s="103">
        <f>P7*S7</f>
        <v>175</v>
      </c>
      <c r="AB7" s="102">
        <f>R7*S7</f>
        <v>0</v>
      </c>
      <c r="AC7" s="100">
        <f>T7-U7</f>
        <v>-309.25</v>
      </c>
      <c r="AD7" s="103">
        <f>U7-T7</f>
        <v>309.25</v>
      </c>
      <c r="AE7" s="102">
        <f>AC7</f>
        <v>-309.25</v>
      </c>
    </row>
    <row r="8" spans="1:31" ht="7.5" customHeight="1">
      <c r="A8" s="96">
        <v>2</v>
      </c>
      <c r="B8" s="98">
        <v>0.05</v>
      </c>
      <c r="C8" s="100">
        <v>1.44</v>
      </c>
      <c r="D8" s="102">
        <f>(C9+C7)/2</f>
        <v>0</v>
      </c>
      <c r="E8" s="101">
        <v>12.1</v>
      </c>
      <c r="F8" s="102">
        <f>(E7+E9)/2</f>
        <v>0</v>
      </c>
      <c r="G8" s="100">
        <v>2.27</v>
      </c>
      <c r="H8" s="103"/>
      <c r="I8" s="103">
        <v>7.34</v>
      </c>
      <c r="J8" s="104"/>
      <c r="K8" s="110">
        <v>10.21</v>
      </c>
      <c r="L8" s="109"/>
      <c r="M8" s="101">
        <v>10.84</v>
      </c>
      <c r="N8" s="102"/>
      <c r="O8" s="100">
        <v>3.5</v>
      </c>
      <c r="P8" s="102"/>
      <c r="Q8" s="100"/>
      <c r="R8" s="102"/>
      <c r="S8" s="110"/>
      <c r="T8" s="100">
        <f t="shared" si="0"/>
        <v>0</v>
      </c>
      <c r="U8" s="103"/>
      <c r="V8" s="104"/>
      <c r="W8" s="100"/>
      <c r="X8" s="103"/>
      <c r="Y8" s="103"/>
      <c r="Z8" s="103"/>
      <c r="AA8" s="103"/>
      <c r="AB8" s="102"/>
      <c r="AC8" s="100"/>
      <c r="AD8" s="103"/>
      <c r="AE8" s="102"/>
    </row>
    <row r="9" spans="1:31" ht="7.5" customHeight="1">
      <c r="A9" s="96"/>
      <c r="B9" s="98"/>
      <c r="C9" s="100"/>
      <c r="D9" s="102">
        <f>(C10+C8)/2</f>
        <v>1.44</v>
      </c>
      <c r="E9" s="101"/>
      <c r="F9" s="102">
        <f aca="true" t="shared" si="1" ref="F9:F34">(E8+E10)/2</f>
        <v>10.94</v>
      </c>
      <c r="G9" s="100"/>
      <c r="H9" s="103">
        <f>(G8+G10)/2</f>
        <v>2.27</v>
      </c>
      <c r="I9" s="103"/>
      <c r="J9" s="104">
        <f>(I8+I10)/2</f>
        <v>6.755</v>
      </c>
      <c r="K9" s="111"/>
      <c r="L9" s="102">
        <f>(K8+K10)/2</f>
        <v>9.675</v>
      </c>
      <c r="M9" s="101"/>
      <c r="N9" s="102">
        <f>(M8+M10)/2</f>
        <v>10.254999999999999</v>
      </c>
      <c r="O9" s="100"/>
      <c r="P9" s="102">
        <f>(O8+O10)/2</f>
        <v>3.5</v>
      </c>
      <c r="Q9" s="100"/>
      <c r="R9" s="102"/>
      <c r="S9" s="110">
        <f>(B10-B8)*1000</f>
        <v>50</v>
      </c>
      <c r="T9" s="100">
        <f t="shared" si="0"/>
        <v>72</v>
      </c>
      <c r="U9" s="103">
        <f>F9*S9</f>
        <v>547</v>
      </c>
      <c r="V9" s="104"/>
      <c r="W9" s="100">
        <f>H9*S9</f>
        <v>113.5</v>
      </c>
      <c r="X9" s="103">
        <f>J9*S9</f>
        <v>337.75</v>
      </c>
      <c r="Y9" s="103">
        <f>L9*S9</f>
        <v>483.75000000000006</v>
      </c>
      <c r="Z9" s="103">
        <f>N9*S9</f>
        <v>512.75</v>
      </c>
      <c r="AA9" s="103">
        <f>P9*S9</f>
        <v>175</v>
      </c>
      <c r="AB9" s="102"/>
      <c r="AC9" s="100">
        <f>T9-U9</f>
        <v>-475</v>
      </c>
      <c r="AD9" s="103">
        <f>U9-T9</f>
        <v>475</v>
      </c>
      <c r="AE9" s="102">
        <f>AE7+AC9</f>
        <v>-784.25</v>
      </c>
    </row>
    <row r="10" spans="1:31" ht="7.5" customHeight="1">
      <c r="A10" s="96">
        <v>3</v>
      </c>
      <c r="B10" s="98">
        <v>0.1</v>
      </c>
      <c r="C10" s="100">
        <v>1.44</v>
      </c>
      <c r="D10" s="102">
        <f>(C11+C9)/2</f>
        <v>0</v>
      </c>
      <c r="E10" s="101">
        <v>9.78</v>
      </c>
      <c r="F10" s="102">
        <f t="shared" si="1"/>
        <v>0</v>
      </c>
      <c r="G10" s="100">
        <v>2.27</v>
      </c>
      <c r="H10" s="103"/>
      <c r="I10" s="103">
        <v>6.17</v>
      </c>
      <c r="J10" s="104"/>
      <c r="K10" s="105">
        <v>9.14</v>
      </c>
      <c r="L10" s="109"/>
      <c r="M10" s="101">
        <v>9.67</v>
      </c>
      <c r="N10" s="102"/>
      <c r="O10" s="100">
        <v>3.5</v>
      </c>
      <c r="P10" s="102"/>
      <c r="Q10" s="100"/>
      <c r="R10" s="102"/>
      <c r="S10" s="110"/>
      <c r="T10" s="100">
        <f t="shared" si="0"/>
        <v>0</v>
      </c>
      <c r="U10" s="103"/>
      <c r="V10" s="104"/>
      <c r="W10" s="100"/>
      <c r="X10" s="103"/>
      <c r="Y10" s="103"/>
      <c r="Z10" s="103"/>
      <c r="AA10" s="103"/>
      <c r="AB10" s="102"/>
      <c r="AC10" s="100"/>
      <c r="AD10" s="103"/>
      <c r="AE10" s="102"/>
    </row>
    <row r="11" spans="1:31" ht="7.5" customHeight="1">
      <c r="A11" s="96"/>
      <c r="B11" s="98"/>
      <c r="C11" s="100"/>
      <c r="D11" s="102">
        <f aca="true" t="shared" si="2" ref="D11:D34">(C12+C10)/2</f>
        <v>1.44</v>
      </c>
      <c r="E11" s="101"/>
      <c r="F11" s="102">
        <f t="shared" si="1"/>
        <v>9.94</v>
      </c>
      <c r="G11" s="100"/>
      <c r="H11" s="103">
        <f>(G10+G12)/2</f>
        <v>2.27</v>
      </c>
      <c r="I11" s="103"/>
      <c r="J11" s="104">
        <f>(I10+I12)/2</f>
        <v>6.23</v>
      </c>
      <c r="K11" s="111"/>
      <c r="L11" s="102">
        <f>(K10+K12)/2</f>
        <v>9.185</v>
      </c>
      <c r="M11" s="101"/>
      <c r="N11" s="102">
        <f>(M10+M12)/2</f>
        <v>9.73</v>
      </c>
      <c r="O11" s="100"/>
      <c r="P11" s="102">
        <f>(O10+O12)/2</f>
        <v>3.5</v>
      </c>
      <c r="Q11" s="100"/>
      <c r="R11" s="102"/>
      <c r="S11" s="110">
        <f>(B12-B10)*1000</f>
        <v>49.999999999999986</v>
      </c>
      <c r="T11" s="100">
        <f t="shared" si="0"/>
        <v>71.99999999999997</v>
      </c>
      <c r="U11" s="103">
        <f>F11*S11</f>
        <v>496.99999999999983</v>
      </c>
      <c r="V11" s="104"/>
      <c r="W11" s="100">
        <f>H11*S11</f>
        <v>113.49999999999997</v>
      </c>
      <c r="X11" s="103">
        <f>J11*S11</f>
        <v>311.49999999999994</v>
      </c>
      <c r="Y11" s="103">
        <f>L11*S11</f>
        <v>459.2499999999999</v>
      </c>
      <c r="Z11" s="103">
        <f>N11*S11</f>
        <v>486.4999999999999</v>
      </c>
      <c r="AA11" s="103">
        <f>P11*S11</f>
        <v>174.99999999999994</v>
      </c>
      <c r="AB11" s="102"/>
      <c r="AC11" s="100">
        <f>T11-U11</f>
        <v>-424.9999999999999</v>
      </c>
      <c r="AD11" s="103">
        <f>U11-T11</f>
        <v>424.9999999999999</v>
      </c>
      <c r="AE11" s="102">
        <f>AE9+AC11</f>
        <v>-1209.25</v>
      </c>
    </row>
    <row r="12" spans="1:31" ht="7.5" customHeight="1">
      <c r="A12" s="96">
        <v>4</v>
      </c>
      <c r="B12" s="98">
        <v>0.15</v>
      </c>
      <c r="C12" s="100">
        <v>1.44</v>
      </c>
      <c r="D12" s="102">
        <f t="shared" si="2"/>
        <v>0</v>
      </c>
      <c r="E12" s="101">
        <v>10.1</v>
      </c>
      <c r="F12" s="102">
        <f t="shared" si="1"/>
        <v>0</v>
      </c>
      <c r="G12" s="100">
        <v>2.27</v>
      </c>
      <c r="H12" s="103"/>
      <c r="I12" s="103">
        <v>6.29</v>
      </c>
      <c r="J12" s="104"/>
      <c r="K12" s="100">
        <v>9.23</v>
      </c>
      <c r="L12" s="109"/>
      <c r="M12" s="101">
        <v>9.79</v>
      </c>
      <c r="N12" s="102"/>
      <c r="O12" s="100">
        <v>3.5</v>
      </c>
      <c r="P12" s="102"/>
      <c r="Q12" s="100"/>
      <c r="R12" s="102"/>
      <c r="S12" s="110"/>
      <c r="T12" s="100">
        <f t="shared" si="0"/>
        <v>0</v>
      </c>
      <c r="U12" s="103"/>
      <c r="V12" s="104"/>
      <c r="W12" s="100"/>
      <c r="X12" s="103"/>
      <c r="Y12" s="103"/>
      <c r="Z12" s="103"/>
      <c r="AA12" s="103"/>
      <c r="AB12" s="102"/>
      <c r="AC12" s="100"/>
      <c r="AD12" s="103"/>
      <c r="AE12" s="102"/>
    </row>
    <row r="13" spans="1:31" ht="7.5" customHeight="1">
      <c r="A13" s="96"/>
      <c r="B13" s="98"/>
      <c r="C13" s="100"/>
      <c r="D13" s="102">
        <f t="shared" si="2"/>
        <v>1.4449999999999998</v>
      </c>
      <c r="E13" s="101"/>
      <c r="F13" s="102">
        <f t="shared" si="1"/>
        <v>9.524999999999999</v>
      </c>
      <c r="G13" s="100"/>
      <c r="H13" s="103">
        <f>(G12+G14)/2</f>
        <v>2.2800000000000002</v>
      </c>
      <c r="I13" s="103"/>
      <c r="J13" s="104">
        <f>(I12+I14)/2</f>
        <v>5.895</v>
      </c>
      <c r="K13" s="111"/>
      <c r="L13" s="102">
        <f>(K12+K14)/2</f>
        <v>8.879999999999999</v>
      </c>
      <c r="M13" s="101"/>
      <c r="N13" s="102">
        <f>(M12+M14)/2</f>
        <v>9.395</v>
      </c>
      <c r="O13" s="100"/>
      <c r="P13" s="102">
        <f>(O12+O14)/2</f>
        <v>3.5</v>
      </c>
      <c r="Q13" s="100"/>
      <c r="R13" s="102"/>
      <c r="S13" s="110">
        <f>(B14-B12)*1000</f>
        <v>29.079999999999995</v>
      </c>
      <c r="T13" s="100">
        <f t="shared" si="0"/>
        <v>42.02059999999999</v>
      </c>
      <c r="U13" s="103">
        <f>F13*S13</f>
        <v>276.9869999999999</v>
      </c>
      <c r="V13" s="104"/>
      <c r="W13" s="100">
        <f>H13*S13</f>
        <v>66.30239999999999</v>
      </c>
      <c r="X13" s="103">
        <f>J13*S13</f>
        <v>171.42659999999995</v>
      </c>
      <c r="Y13" s="103">
        <f>L13*S13</f>
        <v>258.2303999999999</v>
      </c>
      <c r="Z13" s="103">
        <f>N13*S13</f>
        <v>273.2065999999999</v>
      </c>
      <c r="AA13" s="103">
        <f>P13*S13</f>
        <v>101.77999999999999</v>
      </c>
      <c r="AB13" s="102"/>
      <c r="AC13" s="100">
        <f>T13-U13</f>
        <v>-234.9663999999999</v>
      </c>
      <c r="AD13" s="103">
        <f>U13-T13</f>
        <v>234.9663999999999</v>
      </c>
      <c r="AE13" s="102">
        <f>AE11+AC13</f>
        <v>-1444.2163999999998</v>
      </c>
    </row>
    <row r="14" spans="1:31" ht="7.5" customHeight="1">
      <c r="A14" s="96">
        <v>5</v>
      </c>
      <c r="B14" s="98">
        <v>0.17908</v>
      </c>
      <c r="C14" s="100">
        <v>1.45</v>
      </c>
      <c r="D14" s="102">
        <f t="shared" si="2"/>
        <v>0</v>
      </c>
      <c r="E14" s="101">
        <v>8.95</v>
      </c>
      <c r="F14" s="102">
        <f t="shared" si="1"/>
        <v>0</v>
      </c>
      <c r="G14" s="100">
        <v>2.29</v>
      </c>
      <c r="H14" s="103"/>
      <c r="I14" s="103">
        <v>5.5</v>
      </c>
      <c r="J14" s="104"/>
      <c r="K14" s="105">
        <v>8.53</v>
      </c>
      <c r="L14" s="109"/>
      <c r="M14" s="101">
        <v>9</v>
      </c>
      <c r="N14" s="102"/>
      <c r="O14" s="100">
        <v>3.5</v>
      </c>
      <c r="P14" s="102"/>
      <c r="Q14" s="100"/>
      <c r="R14" s="102"/>
      <c r="S14" s="110"/>
      <c r="T14" s="100">
        <f t="shared" si="0"/>
        <v>0</v>
      </c>
      <c r="U14" s="103"/>
      <c r="V14" s="104"/>
      <c r="W14" s="100"/>
      <c r="X14" s="103"/>
      <c r="Y14" s="103"/>
      <c r="Z14" s="103"/>
      <c r="AA14" s="103"/>
      <c r="AB14" s="102"/>
      <c r="AC14" s="100"/>
      <c r="AD14" s="103"/>
      <c r="AE14" s="102"/>
    </row>
    <row r="15" spans="1:31" ht="7.5" customHeight="1">
      <c r="A15" s="96"/>
      <c r="B15" s="98"/>
      <c r="C15" s="100"/>
      <c r="D15" s="102">
        <f t="shared" si="2"/>
        <v>1.4449999999999998</v>
      </c>
      <c r="E15" s="101"/>
      <c r="F15" s="102">
        <f t="shared" si="1"/>
        <v>9.335</v>
      </c>
      <c r="G15" s="100"/>
      <c r="H15" s="103">
        <f>(G14+G16)/2</f>
        <v>2.275</v>
      </c>
      <c r="I15" s="103"/>
      <c r="J15" s="104">
        <f>(I14+I16)/2</f>
        <v>5.795</v>
      </c>
      <c r="K15" s="111"/>
      <c r="L15" s="102">
        <f>(K14+K16)/2</f>
        <v>8.795</v>
      </c>
      <c r="M15" s="101"/>
      <c r="N15" s="102">
        <f>(M14+M16)/2</f>
        <v>9.295</v>
      </c>
      <c r="O15" s="100"/>
      <c r="P15" s="102">
        <f>(O14+O16)/2</f>
        <v>3.5</v>
      </c>
      <c r="Q15" s="100"/>
      <c r="R15" s="102"/>
      <c r="S15" s="110">
        <f>(B16-B14)*1000</f>
        <v>37.86000000000001</v>
      </c>
      <c r="T15" s="100">
        <f t="shared" si="0"/>
        <v>54.7077</v>
      </c>
      <c r="U15" s="103">
        <f>F15*S15</f>
        <v>353.4231000000001</v>
      </c>
      <c r="V15" s="104"/>
      <c r="W15" s="100">
        <f>H15*S15</f>
        <v>86.13150000000002</v>
      </c>
      <c r="X15" s="103">
        <f>J15*S15</f>
        <v>219.39870000000005</v>
      </c>
      <c r="Y15" s="103">
        <f>L15*S15</f>
        <v>332.97870000000006</v>
      </c>
      <c r="Z15" s="103">
        <f>N15*S15</f>
        <v>351.90870000000007</v>
      </c>
      <c r="AA15" s="103">
        <f>P15*S15</f>
        <v>132.51000000000002</v>
      </c>
      <c r="AB15" s="102"/>
      <c r="AC15" s="100">
        <f>T15-U15</f>
        <v>-298.7154000000001</v>
      </c>
      <c r="AD15" s="103">
        <f>U15-T15</f>
        <v>298.7154000000001</v>
      </c>
      <c r="AE15" s="102">
        <f>AE13+AC15</f>
        <v>-1742.9317999999998</v>
      </c>
    </row>
    <row r="16" spans="1:31" ht="7.5" customHeight="1">
      <c r="A16" s="96">
        <v>6</v>
      </c>
      <c r="B16" s="98">
        <v>0.21694</v>
      </c>
      <c r="C16" s="100">
        <v>1.44</v>
      </c>
      <c r="D16" s="102">
        <f t="shared" si="2"/>
        <v>0</v>
      </c>
      <c r="E16" s="101">
        <v>9.72</v>
      </c>
      <c r="F16" s="102">
        <f t="shared" si="1"/>
        <v>0</v>
      </c>
      <c r="G16" s="100">
        <v>2.26</v>
      </c>
      <c r="H16" s="103"/>
      <c r="I16" s="103">
        <v>6.09</v>
      </c>
      <c r="J16" s="104"/>
      <c r="K16" s="100">
        <v>9.06</v>
      </c>
      <c r="L16" s="109"/>
      <c r="M16" s="101">
        <v>9.59</v>
      </c>
      <c r="N16" s="102"/>
      <c r="O16" s="100">
        <v>3.5</v>
      </c>
      <c r="P16" s="102"/>
      <c r="Q16" s="100"/>
      <c r="R16" s="102"/>
      <c r="S16" s="110"/>
      <c r="T16" s="100">
        <f t="shared" si="0"/>
        <v>0</v>
      </c>
      <c r="U16" s="103"/>
      <c r="V16" s="104"/>
      <c r="W16" s="100"/>
      <c r="X16" s="103"/>
      <c r="Y16" s="103"/>
      <c r="Z16" s="103"/>
      <c r="AA16" s="103"/>
      <c r="AB16" s="102"/>
      <c r="AC16" s="100"/>
      <c r="AD16" s="103"/>
      <c r="AE16" s="102"/>
    </row>
    <row r="17" spans="1:31" ht="7.5" customHeight="1">
      <c r="A17" s="96"/>
      <c r="B17" s="98"/>
      <c r="C17" s="100"/>
      <c r="D17" s="102">
        <f t="shared" si="2"/>
        <v>1.44</v>
      </c>
      <c r="E17" s="101"/>
      <c r="F17" s="102">
        <f t="shared" si="1"/>
        <v>9.405000000000001</v>
      </c>
      <c r="G17" s="100"/>
      <c r="H17" s="103">
        <f>(G16+G18)/2</f>
        <v>2.26</v>
      </c>
      <c r="I17" s="103"/>
      <c r="J17" s="104">
        <f>(I16+I18)/2</f>
        <v>5.96</v>
      </c>
      <c r="K17" s="111"/>
      <c r="L17" s="102">
        <f>(K16+K18)/2</f>
        <v>8.940000000000001</v>
      </c>
      <c r="M17" s="101"/>
      <c r="N17" s="102">
        <f>(M16+M18)/2</f>
        <v>9.46</v>
      </c>
      <c r="O17" s="100"/>
      <c r="P17" s="102">
        <f>(O16+O18)/2</f>
        <v>3.5</v>
      </c>
      <c r="Q17" s="100"/>
      <c r="R17" s="102"/>
      <c r="S17" s="110">
        <f>(B18-B16)*1000</f>
        <v>37.860000000000035</v>
      </c>
      <c r="T17" s="100">
        <f t="shared" si="0"/>
        <v>54.51840000000005</v>
      </c>
      <c r="U17" s="103">
        <f>F17*S17</f>
        <v>356.07330000000036</v>
      </c>
      <c r="V17" s="104"/>
      <c r="W17" s="100">
        <f>H17*S17</f>
        <v>85.56360000000006</v>
      </c>
      <c r="X17" s="103">
        <f>J17*S17</f>
        <v>225.6456000000002</v>
      </c>
      <c r="Y17" s="103">
        <f>L17*S17</f>
        <v>338.4684000000004</v>
      </c>
      <c r="Z17" s="103">
        <f>N17*S17</f>
        <v>358.1556000000004</v>
      </c>
      <c r="AA17" s="103">
        <f>P17*S17</f>
        <v>132.51000000000013</v>
      </c>
      <c r="AB17" s="102"/>
      <c r="AC17" s="100">
        <f>T17-U17</f>
        <v>-301.5549000000003</v>
      </c>
      <c r="AD17" s="103">
        <f>U17-T17</f>
        <v>301.5549000000003</v>
      </c>
      <c r="AE17" s="102">
        <f>AE15+AC17</f>
        <v>-2044.4867000000002</v>
      </c>
    </row>
    <row r="18" spans="1:31" ht="7.5" customHeight="1">
      <c r="A18" s="96">
        <v>7</v>
      </c>
      <c r="B18" s="98">
        <v>0.2548</v>
      </c>
      <c r="C18" s="100">
        <v>1.44</v>
      </c>
      <c r="D18" s="102">
        <f t="shared" si="2"/>
        <v>0</v>
      </c>
      <c r="E18" s="101">
        <v>9.09</v>
      </c>
      <c r="F18" s="102">
        <f t="shared" si="1"/>
        <v>0</v>
      </c>
      <c r="G18" s="100">
        <v>2.26</v>
      </c>
      <c r="H18" s="103"/>
      <c r="I18" s="103">
        <v>5.83</v>
      </c>
      <c r="J18" s="104"/>
      <c r="K18" s="105">
        <v>8.82</v>
      </c>
      <c r="L18" s="109"/>
      <c r="M18" s="101">
        <v>9.33</v>
      </c>
      <c r="N18" s="102"/>
      <c r="O18" s="100">
        <v>3.5</v>
      </c>
      <c r="P18" s="102"/>
      <c r="Q18" s="100"/>
      <c r="R18" s="102"/>
      <c r="S18" s="110"/>
      <c r="T18" s="100">
        <f t="shared" si="0"/>
        <v>0</v>
      </c>
      <c r="U18" s="103"/>
      <c r="V18" s="104"/>
      <c r="W18" s="100"/>
      <c r="X18" s="103"/>
      <c r="Y18" s="103"/>
      <c r="Z18" s="103"/>
      <c r="AA18" s="103"/>
      <c r="AB18" s="102"/>
      <c r="AC18" s="100"/>
      <c r="AD18" s="103"/>
      <c r="AE18" s="102"/>
    </row>
    <row r="19" spans="1:31" ht="7.5" customHeight="1">
      <c r="A19" s="96"/>
      <c r="B19" s="98"/>
      <c r="C19" s="100"/>
      <c r="D19" s="102">
        <f t="shared" si="2"/>
        <v>1.44</v>
      </c>
      <c r="E19" s="101"/>
      <c r="F19" s="102">
        <f t="shared" si="1"/>
        <v>11.615</v>
      </c>
      <c r="G19" s="100"/>
      <c r="H19" s="103">
        <f>(G18+G20)/2</f>
        <v>2.26</v>
      </c>
      <c r="I19" s="103"/>
      <c r="J19" s="104">
        <f>(I18+I20)/2</f>
        <v>7.015</v>
      </c>
      <c r="K19" s="111"/>
      <c r="L19" s="102">
        <f>(K18+K20)/2</f>
        <v>9.9</v>
      </c>
      <c r="M19" s="101"/>
      <c r="N19" s="102">
        <f>(M18+M20)/2</f>
        <v>10.515</v>
      </c>
      <c r="O19" s="100"/>
      <c r="P19" s="102">
        <f>(O18+O20)/2</f>
        <v>3.5</v>
      </c>
      <c r="Q19" s="100"/>
      <c r="R19" s="102"/>
      <c r="S19" s="110">
        <f>(B20-B18)*1000</f>
        <v>45.19999999999996</v>
      </c>
      <c r="T19" s="100">
        <f t="shared" si="0"/>
        <v>65.08799999999994</v>
      </c>
      <c r="U19" s="103">
        <f>F19*S19</f>
        <v>524.9979999999996</v>
      </c>
      <c r="V19" s="104"/>
      <c r="W19" s="100">
        <f>H19*S19</f>
        <v>102.1519999999999</v>
      </c>
      <c r="X19" s="103">
        <f>J19*S19</f>
        <v>317.0779999999997</v>
      </c>
      <c r="Y19" s="103">
        <f>L19*S19</f>
        <v>447.4799999999996</v>
      </c>
      <c r="Z19" s="103">
        <f>N19*S19</f>
        <v>475.2779999999996</v>
      </c>
      <c r="AA19" s="103">
        <f>P19*S19</f>
        <v>158.19999999999987</v>
      </c>
      <c r="AB19" s="102"/>
      <c r="AC19" s="100">
        <f>T19-U19</f>
        <v>-459.9099999999996</v>
      </c>
      <c r="AD19" s="103">
        <f>U19-T19</f>
        <v>459.9099999999996</v>
      </c>
      <c r="AE19" s="102">
        <f>AE17+AC19</f>
        <v>-2504.3967</v>
      </c>
    </row>
    <row r="20" spans="1:31" ht="7.5" customHeight="1">
      <c r="A20" s="96">
        <v>8</v>
      </c>
      <c r="B20" s="98">
        <v>0.3</v>
      </c>
      <c r="C20" s="100">
        <v>1.44</v>
      </c>
      <c r="D20" s="102">
        <f t="shared" si="2"/>
        <v>0</v>
      </c>
      <c r="E20" s="101">
        <v>14.14</v>
      </c>
      <c r="F20" s="102">
        <f t="shared" si="1"/>
        <v>0</v>
      </c>
      <c r="G20" s="100">
        <v>2.26</v>
      </c>
      <c r="H20" s="103"/>
      <c r="I20" s="103">
        <v>8.2</v>
      </c>
      <c r="J20" s="104"/>
      <c r="K20" s="100">
        <v>10.98</v>
      </c>
      <c r="L20" s="109"/>
      <c r="M20" s="101">
        <v>11.7</v>
      </c>
      <c r="N20" s="102"/>
      <c r="O20" s="100">
        <v>3.5</v>
      </c>
      <c r="P20" s="102"/>
      <c r="Q20" s="100"/>
      <c r="R20" s="102"/>
      <c r="S20" s="110"/>
      <c r="T20" s="100">
        <f t="shared" si="0"/>
        <v>0</v>
      </c>
      <c r="U20" s="103"/>
      <c r="V20" s="104"/>
      <c r="W20" s="100"/>
      <c r="X20" s="103"/>
      <c r="Y20" s="103"/>
      <c r="Z20" s="103"/>
      <c r="AA20" s="103"/>
      <c r="AB20" s="102"/>
      <c r="AC20" s="100"/>
      <c r="AD20" s="103"/>
      <c r="AE20" s="102"/>
    </row>
    <row r="21" spans="1:31" ht="7.5" customHeight="1">
      <c r="A21" s="96"/>
      <c r="B21" s="98"/>
      <c r="C21" s="100"/>
      <c r="D21" s="102">
        <f t="shared" si="2"/>
        <v>1.44</v>
      </c>
      <c r="E21" s="101"/>
      <c r="F21" s="102">
        <f t="shared" si="1"/>
        <v>14.22</v>
      </c>
      <c r="G21" s="100"/>
      <c r="H21" s="103">
        <f>(G20+G22)/2</f>
        <v>2.2649999999999997</v>
      </c>
      <c r="I21" s="103"/>
      <c r="J21" s="104">
        <f>(I20+I22)/2</f>
        <v>8.239999999999998</v>
      </c>
      <c r="K21" s="111"/>
      <c r="L21" s="102">
        <f>(K20+K22)/2</f>
        <v>11.02</v>
      </c>
      <c r="M21" s="101"/>
      <c r="N21" s="102">
        <f>(M20+M22)/2</f>
        <v>11.739999999999998</v>
      </c>
      <c r="O21" s="100"/>
      <c r="P21" s="102">
        <f>(O20+O22)/2</f>
        <v>3.5</v>
      </c>
      <c r="Q21" s="100"/>
      <c r="R21" s="102"/>
      <c r="S21" s="110">
        <f>(B22-B20)*1000</f>
        <v>49.999999999999986</v>
      </c>
      <c r="T21" s="100">
        <f t="shared" si="0"/>
        <v>71.99999999999997</v>
      </c>
      <c r="U21" s="103">
        <f>F21*S21</f>
        <v>710.9999999999999</v>
      </c>
      <c r="V21" s="104"/>
      <c r="W21" s="100">
        <f>H21*S21</f>
        <v>113.24999999999996</v>
      </c>
      <c r="X21" s="103">
        <f>J21*S21</f>
        <v>411.99999999999983</v>
      </c>
      <c r="Y21" s="103">
        <f>L21*S21</f>
        <v>550.9999999999998</v>
      </c>
      <c r="Z21" s="103">
        <f>N21*S21</f>
        <v>586.9999999999998</v>
      </c>
      <c r="AA21" s="103">
        <f>P21*S21</f>
        <v>174.99999999999994</v>
      </c>
      <c r="AB21" s="102"/>
      <c r="AC21" s="100">
        <f>T21-U21</f>
        <v>-638.9999999999999</v>
      </c>
      <c r="AD21" s="103">
        <f>U21-T21</f>
        <v>638.9999999999999</v>
      </c>
      <c r="AE21" s="102">
        <f>AE19+AC21</f>
        <v>-3143.3967</v>
      </c>
    </row>
    <row r="22" spans="1:31" ht="7.5" customHeight="1">
      <c r="A22" s="96">
        <v>9</v>
      </c>
      <c r="B22" s="98">
        <v>0.35</v>
      </c>
      <c r="C22" s="100">
        <v>1.44</v>
      </c>
      <c r="D22" s="102">
        <f t="shared" si="2"/>
        <v>0</v>
      </c>
      <c r="E22" s="101">
        <v>14.3</v>
      </c>
      <c r="F22" s="102">
        <f t="shared" si="1"/>
        <v>0</v>
      </c>
      <c r="G22" s="100">
        <v>2.27</v>
      </c>
      <c r="H22" s="103"/>
      <c r="I22" s="103">
        <v>8.28</v>
      </c>
      <c r="J22" s="104"/>
      <c r="K22" s="100">
        <v>11.06</v>
      </c>
      <c r="L22" s="109"/>
      <c r="M22" s="101">
        <v>11.78</v>
      </c>
      <c r="N22" s="102"/>
      <c r="O22" s="100">
        <v>3.5</v>
      </c>
      <c r="P22" s="102"/>
      <c r="Q22" s="100"/>
      <c r="R22" s="102"/>
      <c r="S22" s="110"/>
      <c r="T22" s="100">
        <f t="shared" si="0"/>
        <v>0</v>
      </c>
      <c r="U22" s="103"/>
      <c r="V22" s="104"/>
      <c r="W22" s="100"/>
      <c r="X22" s="103"/>
      <c r="Y22" s="103"/>
      <c r="Z22" s="103"/>
      <c r="AA22" s="103"/>
      <c r="AB22" s="102"/>
      <c r="AC22" s="100"/>
      <c r="AD22" s="103"/>
      <c r="AE22" s="102"/>
    </row>
    <row r="23" spans="1:31" ht="7.5" customHeight="1">
      <c r="A23" s="96"/>
      <c r="B23" s="98"/>
      <c r="C23" s="100"/>
      <c r="D23" s="102">
        <f t="shared" si="2"/>
        <v>1.605</v>
      </c>
      <c r="E23" s="101"/>
      <c r="F23" s="102">
        <f t="shared" si="1"/>
        <v>13.15</v>
      </c>
      <c r="G23" s="100"/>
      <c r="H23" s="103">
        <f>(G22+G24)/2</f>
        <v>3.4000000000000004</v>
      </c>
      <c r="I23" s="103"/>
      <c r="J23" s="104">
        <f>(I22+I24)/2</f>
        <v>7.77</v>
      </c>
      <c r="K23" s="111"/>
      <c r="L23" s="102">
        <f>(K22+K24)/2</f>
        <v>11.850000000000001</v>
      </c>
      <c r="M23" s="101"/>
      <c r="N23" s="102">
        <f>(M22+M24)/2</f>
        <v>11.27</v>
      </c>
      <c r="O23" s="100"/>
      <c r="P23" s="102">
        <f>(O22+O24)/2</f>
        <v>3.5</v>
      </c>
      <c r="Q23" s="100"/>
      <c r="R23" s="102"/>
      <c r="S23" s="110">
        <f>(B24-B22)*1000</f>
        <v>50.00000000000004</v>
      </c>
      <c r="T23" s="100">
        <f t="shared" si="0"/>
        <v>80.25000000000007</v>
      </c>
      <c r="U23" s="103">
        <f>F23*S23</f>
        <v>657.5000000000006</v>
      </c>
      <c r="V23" s="104"/>
      <c r="W23" s="100">
        <f>H23*S23</f>
        <v>170.00000000000017</v>
      </c>
      <c r="X23" s="103">
        <f>J23*S23</f>
        <v>388.5000000000003</v>
      </c>
      <c r="Y23" s="103">
        <f>L23*S23</f>
        <v>592.5000000000006</v>
      </c>
      <c r="Z23" s="103">
        <f>N23*S23</f>
        <v>563.5000000000005</v>
      </c>
      <c r="AA23" s="103">
        <f>P23*S23</f>
        <v>175.00000000000014</v>
      </c>
      <c r="AB23" s="102"/>
      <c r="AC23" s="100">
        <f>T23-U23</f>
        <v>-577.2500000000005</v>
      </c>
      <c r="AD23" s="103">
        <f>U23-T23</f>
        <v>577.2500000000005</v>
      </c>
      <c r="AE23" s="102">
        <f>AE21+AC23</f>
        <v>-3720.6467000000002</v>
      </c>
    </row>
    <row r="24" spans="1:31" ht="7.5" customHeight="1">
      <c r="A24" s="96">
        <v>10</v>
      </c>
      <c r="B24" s="98">
        <v>0.4</v>
      </c>
      <c r="C24" s="100">
        <v>1.77</v>
      </c>
      <c r="D24" s="102">
        <f t="shared" si="2"/>
        <v>0</v>
      </c>
      <c r="E24" s="101">
        <v>12</v>
      </c>
      <c r="F24" s="102">
        <f t="shared" si="1"/>
        <v>0</v>
      </c>
      <c r="G24" s="100">
        <v>4.53</v>
      </c>
      <c r="H24" s="103"/>
      <c r="I24" s="103">
        <v>7.26</v>
      </c>
      <c r="J24" s="104"/>
      <c r="K24" s="100">
        <v>12.64</v>
      </c>
      <c r="L24" s="109"/>
      <c r="M24" s="101">
        <v>10.76</v>
      </c>
      <c r="N24" s="102"/>
      <c r="O24" s="100">
        <v>3.5</v>
      </c>
      <c r="P24" s="102"/>
      <c r="Q24" s="100"/>
      <c r="R24" s="102"/>
      <c r="S24" s="110"/>
      <c r="T24" s="100">
        <f t="shared" si="0"/>
        <v>0</v>
      </c>
      <c r="U24" s="103"/>
      <c r="V24" s="104"/>
      <c r="W24" s="100"/>
      <c r="X24" s="103"/>
      <c r="Y24" s="103"/>
      <c r="Z24" s="103"/>
      <c r="AA24" s="103"/>
      <c r="AB24" s="102"/>
      <c r="AC24" s="100"/>
      <c r="AD24" s="103"/>
      <c r="AE24" s="102"/>
    </row>
    <row r="25" spans="1:31" ht="7.5" customHeight="1">
      <c r="A25" s="96"/>
      <c r="B25" s="98"/>
      <c r="C25" s="100"/>
      <c r="D25" s="102">
        <f t="shared" si="2"/>
        <v>1.77</v>
      </c>
      <c r="E25" s="101"/>
      <c r="F25" s="102">
        <f t="shared" si="1"/>
        <v>11.495000000000001</v>
      </c>
      <c r="G25" s="100"/>
      <c r="H25" s="103">
        <f>(G24+G26)/2</f>
        <v>4.525</v>
      </c>
      <c r="I25" s="103"/>
      <c r="J25" s="104">
        <f>(I24+I26)/2</f>
        <v>7.025</v>
      </c>
      <c r="K25" s="111"/>
      <c r="L25" s="102">
        <f>(K24+K26)/2</f>
        <v>12.43</v>
      </c>
      <c r="M25" s="101"/>
      <c r="N25" s="102">
        <f>(M24+M26)/2</f>
        <v>10.524999999999999</v>
      </c>
      <c r="O25" s="100"/>
      <c r="P25" s="102">
        <f>(O24+O26)/2</f>
        <v>3.5</v>
      </c>
      <c r="Q25" s="100"/>
      <c r="R25" s="102"/>
      <c r="S25" s="110">
        <f>(B26-B24)*1000</f>
        <v>28.00999999999998</v>
      </c>
      <c r="T25" s="100">
        <f t="shared" si="0"/>
        <v>49.577699999999965</v>
      </c>
      <c r="U25" s="103">
        <f>F25*S25</f>
        <v>321.9749499999998</v>
      </c>
      <c r="V25" s="104"/>
      <c r="W25" s="100">
        <f>H25*S25</f>
        <v>126.74524999999993</v>
      </c>
      <c r="X25" s="103">
        <f>J25*S25</f>
        <v>196.77024999999986</v>
      </c>
      <c r="Y25" s="103">
        <f>L25*S25</f>
        <v>348.16429999999974</v>
      </c>
      <c r="Z25" s="103">
        <f>N25*S25</f>
        <v>294.8052499999998</v>
      </c>
      <c r="AA25" s="103">
        <f>P25*S25</f>
        <v>98.03499999999993</v>
      </c>
      <c r="AB25" s="102"/>
      <c r="AC25" s="100">
        <f>T25-U25</f>
        <v>-272.3972499999999</v>
      </c>
      <c r="AD25" s="103">
        <f>U25-T25</f>
        <v>272.3972499999999</v>
      </c>
      <c r="AE25" s="102">
        <f>AE23+AC25</f>
        <v>-3993.04395</v>
      </c>
    </row>
    <row r="26" spans="1:31" ht="7.5" customHeight="1">
      <c r="A26" s="96">
        <v>11</v>
      </c>
      <c r="B26" s="98">
        <v>0.42801</v>
      </c>
      <c r="C26" s="100">
        <v>1.77</v>
      </c>
      <c r="D26" s="102">
        <f t="shared" si="2"/>
        <v>0</v>
      </c>
      <c r="E26" s="101">
        <v>10.99</v>
      </c>
      <c r="F26" s="102">
        <f t="shared" si="1"/>
        <v>0</v>
      </c>
      <c r="G26" s="100">
        <v>4.52</v>
      </c>
      <c r="H26" s="103"/>
      <c r="I26" s="103">
        <v>6.79</v>
      </c>
      <c r="J26" s="104"/>
      <c r="K26" s="100">
        <v>12.22</v>
      </c>
      <c r="L26" s="109"/>
      <c r="M26" s="101">
        <v>10.29</v>
      </c>
      <c r="N26" s="102"/>
      <c r="O26" s="100">
        <v>3.5</v>
      </c>
      <c r="P26" s="102"/>
      <c r="Q26" s="100"/>
      <c r="R26" s="102"/>
      <c r="S26" s="110"/>
      <c r="T26" s="100">
        <f t="shared" si="0"/>
        <v>0</v>
      </c>
      <c r="U26" s="103"/>
      <c r="V26" s="104"/>
      <c r="W26" s="100"/>
      <c r="X26" s="103"/>
      <c r="Y26" s="103"/>
      <c r="Z26" s="103"/>
      <c r="AA26" s="103"/>
      <c r="AB26" s="102"/>
      <c r="AC26" s="100"/>
      <c r="AD26" s="103"/>
      <c r="AE26" s="102"/>
    </row>
    <row r="27" spans="1:31" ht="7.5" customHeight="1">
      <c r="A27" s="96"/>
      <c r="B27" s="98"/>
      <c r="C27" s="100"/>
      <c r="D27" s="102">
        <f t="shared" si="2"/>
        <v>1.77</v>
      </c>
      <c r="E27" s="101"/>
      <c r="F27" s="102">
        <f t="shared" si="1"/>
        <v>9.51</v>
      </c>
      <c r="G27" s="100"/>
      <c r="H27" s="103">
        <f>(G26+G28)/2</f>
        <v>4.52</v>
      </c>
      <c r="I27" s="103"/>
      <c r="J27" s="104">
        <f>(I26+I28)/2</f>
        <v>6</v>
      </c>
      <c r="K27" s="111"/>
      <c r="L27" s="102">
        <f>(K26+K28)/2</f>
        <v>11.495000000000001</v>
      </c>
      <c r="M27" s="101"/>
      <c r="N27" s="102">
        <f>(M26+M28)/2</f>
        <v>9.5</v>
      </c>
      <c r="O27" s="100"/>
      <c r="P27" s="102">
        <f>(O26+O28)/2</f>
        <v>3.5</v>
      </c>
      <c r="Q27" s="100"/>
      <c r="R27" s="102"/>
      <c r="S27" s="110">
        <f>(B28-B26)*1000</f>
        <v>37.99000000000002</v>
      </c>
      <c r="T27" s="100">
        <f t="shared" si="0"/>
        <v>67.24230000000004</v>
      </c>
      <c r="U27" s="103">
        <f>F27*S27</f>
        <v>361.2849000000002</v>
      </c>
      <c r="V27" s="104"/>
      <c r="W27" s="100">
        <f>H27*S27</f>
        <v>171.71480000000008</v>
      </c>
      <c r="X27" s="103">
        <f>J27*S27</f>
        <v>227.94000000000014</v>
      </c>
      <c r="Y27" s="103">
        <f>L27*S27</f>
        <v>436.6950500000003</v>
      </c>
      <c r="Z27" s="103">
        <f>N27*S27</f>
        <v>360.9050000000002</v>
      </c>
      <c r="AA27" s="103">
        <f>P27*S27</f>
        <v>132.9650000000001</v>
      </c>
      <c r="AB27" s="102"/>
      <c r="AC27" s="100">
        <f>T27-U27</f>
        <v>-294.04260000000016</v>
      </c>
      <c r="AD27" s="103">
        <f>U27-T27</f>
        <v>294.04260000000016</v>
      </c>
      <c r="AE27" s="102">
        <f>AE25+AC27</f>
        <v>-4287.08655</v>
      </c>
    </row>
    <row r="28" spans="1:31" ht="7.5" customHeight="1">
      <c r="A28" s="96">
        <v>12</v>
      </c>
      <c r="B28" s="98">
        <v>0.466</v>
      </c>
      <c r="C28" s="100">
        <v>1.77</v>
      </c>
      <c r="D28" s="102">
        <f t="shared" si="2"/>
        <v>0</v>
      </c>
      <c r="E28" s="101">
        <v>8.03</v>
      </c>
      <c r="F28" s="102">
        <f t="shared" si="1"/>
        <v>0</v>
      </c>
      <c r="G28" s="100">
        <v>4.52</v>
      </c>
      <c r="H28" s="103"/>
      <c r="I28" s="103">
        <v>5.21</v>
      </c>
      <c r="J28" s="104"/>
      <c r="K28" s="100">
        <v>10.77</v>
      </c>
      <c r="L28" s="109"/>
      <c r="M28" s="101">
        <v>8.71</v>
      </c>
      <c r="N28" s="102"/>
      <c r="O28" s="100">
        <v>3.5</v>
      </c>
      <c r="P28" s="102"/>
      <c r="Q28" s="100"/>
      <c r="R28" s="102"/>
      <c r="S28" s="110"/>
      <c r="T28" s="100">
        <f t="shared" si="0"/>
        <v>0</v>
      </c>
      <c r="U28" s="103"/>
      <c r="V28" s="104"/>
      <c r="W28" s="100"/>
      <c r="X28" s="103"/>
      <c r="Y28" s="103"/>
      <c r="Z28" s="103"/>
      <c r="AA28" s="103"/>
      <c r="AB28" s="102"/>
      <c r="AC28" s="100"/>
      <c r="AD28" s="103"/>
      <c r="AE28" s="102"/>
    </row>
    <row r="29" spans="1:31" ht="7.5" customHeight="1">
      <c r="A29" s="96"/>
      <c r="B29" s="98"/>
      <c r="C29" s="100"/>
      <c r="D29" s="102">
        <f t="shared" si="2"/>
        <v>1.775</v>
      </c>
      <c r="E29" s="101"/>
      <c r="F29" s="102">
        <f t="shared" si="1"/>
        <v>6.705</v>
      </c>
      <c r="G29" s="100"/>
      <c r="H29" s="103">
        <f>(G28+G30)/2</f>
        <v>4.525</v>
      </c>
      <c r="I29" s="103"/>
      <c r="J29" s="104">
        <f>(I28+I30)/2</f>
        <v>4.359999999999999</v>
      </c>
      <c r="K29" s="111"/>
      <c r="L29" s="102">
        <f>(K28+K30)/2</f>
        <v>10.004999999999999</v>
      </c>
      <c r="M29" s="101"/>
      <c r="N29" s="102">
        <f>(M28+M30)/2</f>
        <v>7.86</v>
      </c>
      <c r="O29" s="100"/>
      <c r="P29" s="102">
        <f>(O28+O30)/2</f>
        <v>3.5</v>
      </c>
      <c r="Q29" s="100"/>
      <c r="R29" s="102"/>
      <c r="S29" s="110">
        <f>(B30-B28)*1000</f>
        <v>37.99999999999998</v>
      </c>
      <c r="T29" s="100">
        <f t="shared" si="0"/>
        <v>67.44999999999996</v>
      </c>
      <c r="U29" s="103">
        <f>F29*S29</f>
        <v>254.78999999999985</v>
      </c>
      <c r="V29" s="104"/>
      <c r="W29" s="100">
        <f>H29*S29</f>
        <v>171.9499999999999</v>
      </c>
      <c r="X29" s="103">
        <f>J29*S29</f>
        <v>165.6799999999999</v>
      </c>
      <c r="Y29" s="103">
        <f>L29*S29</f>
        <v>380.18999999999977</v>
      </c>
      <c r="Z29" s="103">
        <f>N29*S29</f>
        <v>298.67999999999984</v>
      </c>
      <c r="AA29" s="103">
        <f>P29*S29</f>
        <v>132.99999999999991</v>
      </c>
      <c r="AB29" s="102"/>
      <c r="AC29" s="100">
        <f>T29-U29</f>
        <v>-187.3399999999999</v>
      </c>
      <c r="AD29" s="103">
        <f>U29-T29</f>
        <v>187.3399999999999</v>
      </c>
      <c r="AE29" s="102">
        <f>AE27+AC29</f>
        <v>-4474.42655</v>
      </c>
    </row>
    <row r="30" spans="1:31" ht="7.5" customHeight="1">
      <c r="A30" s="96">
        <v>13</v>
      </c>
      <c r="B30" s="98">
        <v>0.504</v>
      </c>
      <c r="C30" s="100">
        <v>1.78</v>
      </c>
      <c r="D30" s="102">
        <f t="shared" si="2"/>
        <v>0</v>
      </c>
      <c r="E30" s="101">
        <v>5.38</v>
      </c>
      <c r="F30" s="102">
        <f t="shared" si="1"/>
        <v>0</v>
      </c>
      <c r="G30" s="100">
        <v>4.53</v>
      </c>
      <c r="H30" s="103"/>
      <c r="I30" s="103">
        <v>3.51</v>
      </c>
      <c r="J30" s="104"/>
      <c r="K30" s="100">
        <v>9.24</v>
      </c>
      <c r="L30" s="109"/>
      <c r="M30" s="101">
        <v>7.01</v>
      </c>
      <c r="N30" s="102"/>
      <c r="O30" s="100">
        <v>3.5</v>
      </c>
      <c r="P30" s="102"/>
      <c r="Q30" s="100"/>
      <c r="R30" s="102"/>
      <c r="S30" s="110"/>
      <c r="T30" s="100">
        <f t="shared" si="0"/>
        <v>0</v>
      </c>
      <c r="U30" s="103"/>
      <c r="V30" s="104"/>
      <c r="W30" s="100"/>
      <c r="X30" s="103"/>
      <c r="Y30" s="103"/>
      <c r="Z30" s="103"/>
      <c r="AA30" s="103"/>
      <c r="AB30" s="102"/>
      <c r="AC30" s="100"/>
      <c r="AD30" s="103"/>
      <c r="AE30" s="102"/>
    </row>
    <row r="31" spans="1:31" ht="7.5" customHeight="1">
      <c r="A31" s="96"/>
      <c r="B31" s="98"/>
      <c r="C31" s="100"/>
      <c r="D31" s="102">
        <f t="shared" si="2"/>
        <v>1.78</v>
      </c>
      <c r="E31" s="101"/>
      <c r="F31" s="102">
        <f t="shared" si="1"/>
        <v>4.37</v>
      </c>
      <c r="G31" s="100"/>
      <c r="H31" s="103">
        <f>(G30+G32)/2</f>
        <v>4.53</v>
      </c>
      <c r="I31" s="103"/>
      <c r="J31" s="104">
        <f>(I30+I32)/2</f>
        <v>2.69</v>
      </c>
      <c r="K31" s="111"/>
      <c r="L31" s="102">
        <f>(K30+K32)/2</f>
        <v>8.49</v>
      </c>
      <c r="M31" s="101"/>
      <c r="N31" s="102">
        <f>(M30+M32)/2</f>
        <v>6.1899999999999995</v>
      </c>
      <c r="O31" s="100"/>
      <c r="P31" s="102">
        <f>(O30+O32)/2</f>
        <v>3.5</v>
      </c>
      <c r="Q31" s="100"/>
      <c r="R31" s="102"/>
      <c r="S31" s="110">
        <f>(B32-B30)*1000</f>
        <v>38.000000000000036</v>
      </c>
      <c r="T31" s="100">
        <f t="shared" si="0"/>
        <v>67.64000000000006</v>
      </c>
      <c r="U31" s="103">
        <f>F31*S31</f>
        <v>166.06000000000017</v>
      </c>
      <c r="V31" s="104"/>
      <c r="W31" s="100">
        <f>H31*S31</f>
        <v>172.14000000000016</v>
      </c>
      <c r="X31" s="103">
        <f>J31*S31</f>
        <v>102.2200000000001</v>
      </c>
      <c r="Y31" s="103">
        <f>L31*S31</f>
        <v>322.6200000000003</v>
      </c>
      <c r="Z31" s="103">
        <f>N31*S31</f>
        <v>235.2200000000002</v>
      </c>
      <c r="AA31" s="103">
        <f>P31*S31</f>
        <v>133.0000000000001</v>
      </c>
      <c r="AB31" s="102"/>
      <c r="AC31" s="100">
        <f>T31-U31</f>
        <v>-98.42000000000012</v>
      </c>
      <c r="AD31" s="103">
        <f>U31-T31</f>
        <v>98.42000000000012</v>
      </c>
      <c r="AE31" s="102">
        <f>AE29+AC31</f>
        <v>-4572.84655</v>
      </c>
    </row>
    <row r="32" spans="1:31" ht="7.5" customHeight="1">
      <c r="A32" s="96">
        <v>14</v>
      </c>
      <c r="B32" s="98">
        <v>0.542</v>
      </c>
      <c r="C32" s="100">
        <v>1.78</v>
      </c>
      <c r="D32" s="102">
        <f t="shared" si="2"/>
        <v>0</v>
      </c>
      <c r="E32" s="101">
        <v>3.36</v>
      </c>
      <c r="F32" s="102">
        <f t="shared" si="1"/>
        <v>0</v>
      </c>
      <c r="G32" s="100">
        <v>4.53</v>
      </c>
      <c r="H32" s="103"/>
      <c r="I32" s="103">
        <v>1.87</v>
      </c>
      <c r="J32" s="104"/>
      <c r="K32" s="100">
        <v>7.74</v>
      </c>
      <c r="L32" s="109"/>
      <c r="M32" s="101">
        <v>5.37</v>
      </c>
      <c r="N32" s="102"/>
      <c r="O32" s="100">
        <v>3.5</v>
      </c>
      <c r="P32" s="102"/>
      <c r="Q32" s="100"/>
      <c r="R32" s="102"/>
      <c r="S32" s="110"/>
      <c r="T32" s="100">
        <f t="shared" si="0"/>
        <v>0</v>
      </c>
      <c r="U32" s="103"/>
      <c r="V32" s="104"/>
      <c r="W32" s="100"/>
      <c r="X32" s="103"/>
      <c r="Y32" s="103"/>
      <c r="Z32" s="103"/>
      <c r="AA32" s="103"/>
      <c r="AB32" s="102"/>
      <c r="AC32" s="100"/>
      <c r="AD32" s="103"/>
      <c r="AE32" s="102"/>
    </row>
    <row r="33" spans="1:31" ht="7.5" customHeight="1">
      <c r="A33" s="96"/>
      <c r="B33" s="98"/>
      <c r="C33" s="100"/>
      <c r="D33" s="102">
        <f t="shared" si="2"/>
        <v>1.6099999999999999</v>
      </c>
      <c r="E33" s="101"/>
      <c r="F33" s="102">
        <f t="shared" si="1"/>
        <v>2.48</v>
      </c>
      <c r="G33" s="100"/>
      <c r="H33" s="103">
        <f>(G32+G34)/2</f>
        <v>3.4000000000000004</v>
      </c>
      <c r="I33" s="103"/>
      <c r="J33" s="104">
        <f>(I32+I34)/2</f>
        <v>0.935</v>
      </c>
      <c r="K33" s="111"/>
      <c r="L33" s="102">
        <f>(K32+K34)/2</f>
        <v>5.62</v>
      </c>
      <c r="M33" s="101"/>
      <c r="N33" s="102">
        <f>(M32+M34)/2</f>
        <v>4.4350000000000005</v>
      </c>
      <c r="O33" s="100"/>
      <c r="P33" s="102">
        <f>(O32+O34)/2</f>
        <v>3.5</v>
      </c>
      <c r="Q33" s="100"/>
      <c r="R33" s="102"/>
      <c r="S33" s="110">
        <f>(B34-B32)*1000</f>
        <v>37.99999999999992</v>
      </c>
      <c r="T33" s="100">
        <f t="shared" si="0"/>
        <v>61.17999999999987</v>
      </c>
      <c r="U33" s="103">
        <f>F33*S33</f>
        <v>94.23999999999981</v>
      </c>
      <c r="V33" s="104"/>
      <c r="W33" s="100">
        <f>H33*S33</f>
        <v>129.19999999999976</v>
      </c>
      <c r="X33" s="103">
        <f>J33*S33</f>
        <v>35.52999999999993</v>
      </c>
      <c r="Y33" s="103">
        <f>L33*S33</f>
        <v>213.55999999999958</v>
      </c>
      <c r="Z33" s="103">
        <f>N33*S33</f>
        <v>168.52999999999966</v>
      </c>
      <c r="AA33" s="103">
        <f>P33*S33</f>
        <v>132.99999999999972</v>
      </c>
      <c r="AB33" s="102"/>
      <c r="AC33" s="100">
        <f>T33-U33</f>
        <v>-33.05999999999994</v>
      </c>
      <c r="AD33" s="103">
        <f>U33-T33</f>
        <v>33.05999999999994</v>
      </c>
      <c r="AE33" s="102">
        <f>AE31+AC33</f>
        <v>-4605.90655</v>
      </c>
    </row>
    <row r="34" spans="1:31" ht="7.5" customHeight="1">
      <c r="A34" s="96">
        <v>15</v>
      </c>
      <c r="B34" s="98">
        <v>0.58</v>
      </c>
      <c r="C34" s="100">
        <v>1.44</v>
      </c>
      <c r="D34" s="102">
        <f t="shared" si="2"/>
        <v>0</v>
      </c>
      <c r="E34" s="101">
        <v>1.6</v>
      </c>
      <c r="F34" s="102">
        <f t="shared" si="1"/>
        <v>0</v>
      </c>
      <c r="G34" s="100">
        <v>2.27</v>
      </c>
      <c r="H34" s="103"/>
      <c r="I34" s="103">
        <v>0</v>
      </c>
      <c r="J34" s="104"/>
      <c r="K34" s="100">
        <v>3.5</v>
      </c>
      <c r="L34" s="109"/>
      <c r="M34" s="101">
        <v>3.5</v>
      </c>
      <c r="N34" s="102"/>
      <c r="O34" s="100">
        <v>3.5</v>
      </c>
      <c r="P34" s="102"/>
      <c r="Q34" s="100"/>
      <c r="R34" s="102"/>
      <c r="S34" s="110"/>
      <c r="T34" s="100">
        <f t="shared" si="0"/>
        <v>0</v>
      </c>
      <c r="U34" s="103"/>
      <c r="V34" s="104"/>
      <c r="W34" s="100"/>
      <c r="X34" s="103"/>
      <c r="Y34" s="103"/>
      <c r="Z34" s="103"/>
      <c r="AA34" s="103"/>
      <c r="AB34" s="102"/>
      <c r="AC34" s="100"/>
      <c r="AD34" s="103"/>
      <c r="AE34" s="102"/>
    </row>
    <row r="35" spans="1:31" ht="7.5" customHeight="1">
      <c r="A35" s="96"/>
      <c r="B35" s="98"/>
      <c r="C35" s="100"/>
      <c r="D35" s="102"/>
      <c r="E35" s="101"/>
      <c r="F35" s="102"/>
      <c r="G35" s="100"/>
      <c r="H35" s="103"/>
      <c r="I35" s="103"/>
      <c r="J35" s="104"/>
      <c r="K35" s="111"/>
      <c r="L35" s="102"/>
      <c r="M35" s="101"/>
      <c r="N35" s="102"/>
      <c r="O35" s="100"/>
      <c r="P35" s="102"/>
      <c r="Q35" s="100"/>
      <c r="R35" s="102"/>
      <c r="S35" s="110"/>
      <c r="T35" s="100"/>
      <c r="U35" s="103"/>
      <c r="V35" s="104"/>
      <c r="W35" s="100"/>
      <c r="X35" s="103"/>
      <c r="Y35" s="103"/>
      <c r="Z35" s="103"/>
      <c r="AA35" s="103"/>
      <c r="AB35" s="102"/>
      <c r="AC35" s="100"/>
      <c r="AD35" s="103"/>
      <c r="AE35" s="102"/>
    </row>
    <row r="36" spans="1:31" ht="7.5" customHeight="1">
      <c r="A36" s="96">
        <v>16</v>
      </c>
      <c r="B36" s="98"/>
      <c r="C36" s="100"/>
      <c r="D36" s="102"/>
      <c r="E36" s="101"/>
      <c r="F36" s="102"/>
      <c r="G36" s="100"/>
      <c r="H36" s="103"/>
      <c r="I36" s="103"/>
      <c r="J36" s="104"/>
      <c r="K36" s="100"/>
      <c r="L36" s="109"/>
      <c r="M36" s="101"/>
      <c r="N36" s="102"/>
      <c r="O36" s="100"/>
      <c r="P36" s="102"/>
      <c r="Q36" s="100"/>
      <c r="R36" s="102"/>
      <c r="S36" s="110"/>
      <c r="T36" s="100"/>
      <c r="U36" s="103"/>
      <c r="V36" s="104"/>
      <c r="W36" s="100"/>
      <c r="X36" s="103"/>
      <c r="Y36" s="103"/>
      <c r="Z36" s="103"/>
      <c r="AA36" s="103"/>
      <c r="AB36" s="102"/>
      <c r="AC36" s="100"/>
      <c r="AD36" s="103"/>
      <c r="AE36" s="102"/>
    </row>
    <row r="37" spans="1:31" ht="7.5" customHeight="1">
      <c r="A37" s="96"/>
      <c r="B37" s="98"/>
      <c r="C37" s="100"/>
      <c r="D37" s="102"/>
      <c r="E37" s="101"/>
      <c r="F37" s="102"/>
      <c r="G37" s="100"/>
      <c r="H37" s="103"/>
      <c r="I37" s="103"/>
      <c r="J37" s="104"/>
      <c r="K37" s="111"/>
      <c r="L37" s="102"/>
      <c r="M37" s="101"/>
      <c r="N37" s="102"/>
      <c r="O37" s="100"/>
      <c r="P37" s="102"/>
      <c r="Q37" s="100"/>
      <c r="R37" s="102"/>
      <c r="S37" s="112"/>
      <c r="T37" s="100"/>
      <c r="U37" s="103"/>
      <c r="V37" s="104"/>
      <c r="W37" s="100"/>
      <c r="X37" s="103"/>
      <c r="Y37" s="103"/>
      <c r="Z37" s="103"/>
      <c r="AA37" s="103"/>
      <c r="AB37" s="102"/>
      <c r="AC37" s="100"/>
      <c r="AD37" s="103"/>
      <c r="AE37" s="102"/>
    </row>
    <row r="38" spans="1:31" ht="7.5" customHeight="1">
      <c r="A38" s="96">
        <v>17</v>
      </c>
      <c r="B38" s="98"/>
      <c r="C38" s="100"/>
      <c r="D38" s="102"/>
      <c r="E38" s="101"/>
      <c r="F38" s="102"/>
      <c r="G38" s="100"/>
      <c r="H38" s="103"/>
      <c r="I38" s="103"/>
      <c r="J38" s="104"/>
      <c r="K38" s="100"/>
      <c r="L38" s="109"/>
      <c r="M38" s="101"/>
      <c r="N38" s="102"/>
      <c r="O38" s="100"/>
      <c r="P38" s="102"/>
      <c r="Q38" s="100"/>
      <c r="R38" s="102"/>
      <c r="S38" s="113"/>
      <c r="T38" s="100"/>
      <c r="U38" s="103"/>
      <c r="V38" s="104"/>
      <c r="W38" s="100"/>
      <c r="X38" s="103"/>
      <c r="Y38" s="103"/>
      <c r="Z38" s="103"/>
      <c r="AA38" s="103"/>
      <c r="AB38" s="102"/>
      <c r="AC38" s="100"/>
      <c r="AD38" s="103"/>
      <c r="AE38" s="102"/>
    </row>
    <row r="39" spans="1:31" ht="7.5" customHeight="1">
      <c r="A39" s="96"/>
      <c r="B39" s="98"/>
      <c r="C39" s="100"/>
      <c r="D39" s="102"/>
      <c r="E39" s="101"/>
      <c r="F39" s="102"/>
      <c r="G39" s="100"/>
      <c r="H39" s="103"/>
      <c r="I39" s="103"/>
      <c r="J39" s="104"/>
      <c r="K39" s="111"/>
      <c r="L39" s="102"/>
      <c r="M39" s="101"/>
      <c r="N39" s="102"/>
      <c r="O39" s="100"/>
      <c r="P39" s="102"/>
      <c r="Q39" s="100"/>
      <c r="R39" s="102"/>
      <c r="S39" s="112"/>
      <c r="T39" s="100"/>
      <c r="U39" s="103"/>
      <c r="V39" s="104"/>
      <c r="W39" s="100"/>
      <c r="X39" s="103"/>
      <c r="Y39" s="103"/>
      <c r="Z39" s="103"/>
      <c r="AA39" s="103"/>
      <c r="AB39" s="102"/>
      <c r="AC39" s="100"/>
      <c r="AD39" s="103"/>
      <c r="AE39" s="102"/>
    </row>
    <row r="40" spans="1:31" ht="7.5" customHeight="1">
      <c r="A40" s="96">
        <v>18</v>
      </c>
      <c r="B40" s="98"/>
      <c r="C40" s="100"/>
      <c r="D40" s="102"/>
      <c r="E40" s="101"/>
      <c r="F40" s="102"/>
      <c r="G40" s="100"/>
      <c r="H40" s="103"/>
      <c r="I40" s="103"/>
      <c r="J40" s="104"/>
      <c r="K40" s="100"/>
      <c r="L40" s="109"/>
      <c r="M40" s="101"/>
      <c r="N40" s="102"/>
      <c r="O40" s="100"/>
      <c r="P40" s="102"/>
      <c r="Q40" s="100"/>
      <c r="R40" s="102"/>
      <c r="S40" s="113"/>
      <c r="T40" s="100"/>
      <c r="U40" s="103"/>
      <c r="V40" s="104"/>
      <c r="W40" s="100"/>
      <c r="X40" s="103"/>
      <c r="Y40" s="103"/>
      <c r="Z40" s="103"/>
      <c r="AA40" s="103"/>
      <c r="AB40" s="102"/>
      <c r="AC40" s="100"/>
      <c r="AD40" s="103"/>
      <c r="AE40" s="102"/>
    </row>
    <row r="41" spans="1:31" ht="7.5" customHeight="1">
      <c r="A41" s="96"/>
      <c r="B41" s="98"/>
      <c r="C41" s="100"/>
      <c r="D41" s="102"/>
      <c r="E41" s="101"/>
      <c r="F41" s="102"/>
      <c r="G41" s="100"/>
      <c r="H41" s="103"/>
      <c r="I41" s="103"/>
      <c r="J41" s="104"/>
      <c r="K41" s="111"/>
      <c r="L41" s="102"/>
      <c r="M41" s="101"/>
      <c r="N41" s="102"/>
      <c r="O41" s="100"/>
      <c r="P41" s="102"/>
      <c r="Q41" s="100"/>
      <c r="R41" s="102"/>
      <c r="S41" s="112"/>
      <c r="T41" s="100"/>
      <c r="U41" s="103"/>
      <c r="V41" s="104"/>
      <c r="W41" s="100"/>
      <c r="X41" s="103"/>
      <c r="Y41" s="103"/>
      <c r="Z41" s="103"/>
      <c r="AA41" s="103"/>
      <c r="AB41" s="102"/>
      <c r="AC41" s="100"/>
      <c r="AD41" s="103"/>
      <c r="AE41" s="102"/>
    </row>
    <row r="42" spans="1:31" ht="7.5" customHeight="1">
      <c r="A42" s="96">
        <v>19</v>
      </c>
      <c r="B42" s="98"/>
      <c r="C42" s="100"/>
      <c r="D42" s="102"/>
      <c r="E42" s="101"/>
      <c r="F42" s="102"/>
      <c r="G42" s="100"/>
      <c r="H42" s="103"/>
      <c r="I42" s="103"/>
      <c r="J42" s="104"/>
      <c r="K42" s="100"/>
      <c r="L42" s="109"/>
      <c r="M42" s="101"/>
      <c r="N42" s="102"/>
      <c r="O42" s="100"/>
      <c r="P42" s="102"/>
      <c r="Q42" s="100"/>
      <c r="R42" s="102"/>
      <c r="S42" s="113"/>
      <c r="T42" s="100"/>
      <c r="U42" s="103"/>
      <c r="V42" s="104"/>
      <c r="W42" s="100"/>
      <c r="X42" s="103"/>
      <c r="Y42" s="103"/>
      <c r="Z42" s="103"/>
      <c r="AA42" s="103"/>
      <c r="AB42" s="102"/>
      <c r="AC42" s="100"/>
      <c r="AD42" s="103"/>
      <c r="AE42" s="102"/>
    </row>
    <row r="43" spans="1:31" ht="7.5" customHeight="1">
      <c r="A43" s="96"/>
      <c r="B43" s="98"/>
      <c r="C43" s="100"/>
      <c r="D43" s="102"/>
      <c r="E43" s="101"/>
      <c r="F43" s="102"/>
      <c r="G43" s="100"/>
      <c r="H43" s="103"/>
      <c r="I43" s="103"/>
      <c r="J43" s="104"/>
      <c r="K43" s="111"/>
      <c r="L43" s="102"/>
      <c r="M43" s="101"/>
      <c r="N43" s="102"/>
      <c r="O43" s="100"/>
      <c r="P43" s="102"/>
      <c r="Q43" s="100"/>
      <c r="R43" s="102"/>
      <c r="S43" s="112"/>
      <c r="T43" s="100"/>
      <c r="U43" s="103"/>
      <c r="V43" s="104"/>
      <c r="W43" s="100"/>
      <c r="X43" s="103"/>
      <c r="Y43" s="103"/>
      <c r="Z43" s="103"/>
      <c r="AA43" s="103"/>
      <c r="AB43" s="102"/>
      <c r="AC43" s="100"/>
      <c r="AD43" s="103"/>
      <c r="AE43" s="102"/>
    </row>
    <row r="44" spans="1:31" ht="7.5" customHeight="1">
      <c r="A44" s="96">
        <v>20</v>
      </c>
      <c r="B44" s="98"/>
      <c r="C44" s="100"/>
      <c r="D44" s="102"/>
      <c r="E44" s="101"/>
      <c r="F44" s="102"/>
      <c r="G44" s="100"/>
      <c r="H44" s="103"/>
      <c r="I44" s="103"/>
      <c r="J44" s="104"/>
      <c r="K44" s="100"/>
      <c r="L44" s="109"/>
      <c r="M44" s="101"/>
      <c r="N44" s="102"/>
      <c r="O44" s="100"/>
      <c r="P44" s="102"/>
      <c r="Q44" s="100"/>
      <c r="R44" s="102"/>
      <c r="S44" s="113"/>
      <c r="T44" s="100"/>
      <c r="U44" s="103"/>
      <c r="V44" s="104"/>
      <c r="W44" s="100"/>
      <c r="X44" s="103"/>
      <c r="Y44" s="103"/>
      <c r="Z44" s="103"/>
      <c r="AA44" s="103"/>
      <c r="AB44" s="102"/>
      <c r="AC44" s="100"/>
      <c r="AD44" s="103"/>
      <c r="AE44" s="102"/>
    </row>
    <row r="45" spans="1:31" ht="7.5" customHeight="1">
      <c r="A45" s="96"/>
      <c r="B45" s="98"/>
      <c r="C45" s="100"/>
      <c r="D45" s="102"/>
      <c r="E45" s="101"/>
      <c r="F45" s="102"/>
      <c r="G45" s="100"/>
      <c r="H45" s="103"/>
      <c r="I45" s="103"/>
      <c r="J45" s="104"/>
      <c r="K45" s="111"/>
      <c r="L45" s="102"/>
      <c r="M45" s="101"/>
      <c r="N45" s="102"/>
      <c r="O45" s="100"/>
      <c r="P45" s="102"/>
      <c r="Q45" s="100"/>
      <c r="R45" s="102"/>
      <c r="S45" s="112"/>
      <c r="T45" s="100"/>
      <c r="U45" s="103"/>
      <c r="V45" s="104"/>
      <c r="W45" s="100"/>
      <c r="X45" s="103"/>
      <c r="Y45" s="103"/>
      <c r="Z45" s="103"/>
      <c r="AA45" s="103"/>
      <c r="AB45" s="102"/>
      <c r="AC45" s="100"/>
      <c r="AD45" s="103"/>
      <c r="AE45" s="102"/>
    </row>
    <row r="46" spans="1:31" ht="7.5" customHeight="1">
      <c r="A46" s="96">
        <v>21</v>
      </c>
      <c r="B46" s="98"/>
      <c r="C46" s="100"/>
      <c r="D46" s="102"/>
      <c r="E46" s="101"/>
      <c r="F46" s="102"/>
      <c r="G46" s="100"/>
      <c r="H46" s="103"/>
      <c r="I46" s="103"/>
      <c r="J46" s="104"/>
      <c r="K46" s="100"/>
      <c r="L46" s="109"/>
      <c r="M46" s="101"/>
      <c r="N46" s="102"/>
      <c r="O46" s="100"/>
      <c r="P46" s="102"/>
      <c r="Q46" s="100"/>
      <c r="R46" s="102"/>
      <c r="S46" s="113"/>
      <c r="T46" s="100"/>
      <c r="U46" s="103"/>
      <c r="V46" s="104"/>
      <c r="W46" s="100"/>
      <c r="X46" s="103"/>
      <c r="Y46" s="103"/>
      <c r="Z46" s="103"/>
      <c r="AA46" s="103"/>
      <c r="AB46" s="102"/>
      <c r="AC46" s="100"/>
      <c r="AD46" s="103"/>
      <c r="AE46" s="102"/>
    </row>
    <row r="47" spans="1:31" ht="7.5" customHeight="1">
      <c r="A47" s="96"/>
      <c r="B47" s="98"/>
      <c r="C47" s="100"/>
      <c r="D47" s="102"/>
      <c r="E47" s="101"/>
      <c r="F47" s="102"/>
      <c r="G47" s="100"/>
      <c r="H47" s="103"/>
      <c r="I47" s="103"/>
      <c r="J47" s="104"/>
      <c r="K47" s="111"/>
      <c r="L47" s="102"/>
      <c r="M47" s="101"/>
      <c r="N47" s="102"/>
      <c r="O47" s="100"/>
      <c r="P47" s="102"/>
      <c r="Q47" s="100"/>
      <c r="R47" s="102"/>
      <c r="S47" s="112"/>
      <c r="T47" s="100"/>
      <c r="U47" s="103"/>
      <c r="V47" s="104"/>
      <c r="W47" s="100"/>
      <c r="X47" s="103"/>
      <c r="Y47" s="103"/>
      <c r="Z47" s="103"/>
      <c r="AA47" s="103"/>
      <c r="AB47" s="102"/>
      <c r="AC47" s="100"/>
      <c r="AD47" s="103"/>
      <c r="AE47" s="102"/>
    </row>
    <row r="48" spans="1:31" ht="7.5" customHeight="1">
      <c r="A48" s="96">
        <v>22</v>
      </c>
      <c r="B48" s="98"/>
      <c r="C48" s="100"/>
      <c r="D48" s="102"/>
      <c r="E48" s="101"/>
      <c r="F48" s="102"/>
      <c r="G48" s="100"/>
      <c r="H48" s="103"/>
      <c r="I48" s="103"/>
      <c r="J48" s="104"/>
      <c r="K48" s="100"/>
      <c r="L48" s="109"/>
      <c r="M48" s="101"/>
      <c r="N48" s="102"/>
      <c r="O48" s="100"/>
      <c r="P48" s="102"/>
      <c r="Q48" s="100"/>
      <c r="R48" s="102"/>
      <c r="S48" s="113"/>
      <c r="T48" s="100"/>
      <c r="U48" s="103"/>
      <c r="V48" s="104"/>
      <c r="W48" s="100"/>
      <c r="X48" s="103"/>
      <c r="Y48" s="103"/>
      <c r="Z48" s="103"/>
      <c r="AA48" s="103"/>
      <c r="AB48" s="102"/>
      <c r="AC48" s="100"/>
      <c r="AD48" s="103"/>
      <c r="AE48" s="102"/>
    </row>
    <row r="49" spans="1:31" ht="7.5" customHeight="1">
      <c r="A49" s="96"/>
      <c r="B49" s="98"/>
      <c r="C49" s="100"/>
      <c r="D49" s="102"/>
      <c r="E49" s="101"/>
      <c r="F49" s="102"/>
      <c r="G49" s="100"/>
      <c r="H49" s="103"/>
      <c r="I49" s="103"/>
      <c r="J49" s="104"/>
      <c r="K49" s="111"/>
      <c r="L49" s="102"/>
      <c r="M49" s="101"/>
      <c r="N49" s="102"/>
      <c r="O49" s="100"/>
      <c r="P49" s="102"/>
      <c r="Q49" s="100"/>
      <c r="R49" s="102"/>
      <c r="S49" s="112"/>
      <c r="T49" s="100"/>
      <c r="U49" s="103"/>
      <c r="V49" s="104"/>
      <c r="W49" s="100"/>
      <c r="X49" s="103"/>
      <c r="Y49" s="103"/>
      <c r="Z49" s="103"/>
      <c r="AA49" s="103"/>
      <c r="AB49" s="102"/>
      <c r="AC49" s="100"/>
      <c r="AD49" s="103"/>
      <c r="AE49" s="102"/>
    </row>
    <row r="50" spans="1:31" ht="7.5" customHeight="1">
      <c r="A50" s="96">
        <v>23</v>
      </c>
      <c r="B50" s="98"/>
      <c r="C50" s="100"/>
      <c r="D50" s="102"/>
      <c r="E50" s="101"/>
      <c r="F50" s="102"/>
      <c r="G50" s="100"/>
      <c r="H50" s="103"/>
      <c r="I50" s="103"/>
      <c r="J50" s="104"/>
      <c r="K50" s="100"/>
      <c r="L50" s="109"/>
      <c r="M50" s="101"/>
      <c r="N50" s="102"/>
      <c r="O50" s="100"/>
      <c r="P50" s="102"/>
      <c r="Q50" s="100"/>
      <c r="R50" s="102"/>
      <c r="S50" s="113"/>
      <c r="T50" s="100"/>
      <c r="U50" s="103"/>
      <c r="V50" s="104"/>
      <c r="W50" s="100"/>
      <c r="X50" s="103"/>
      <c r="Y50" s="103"/>
      <c r="Z50" s="103"/>
      <c r="AA50" s="103"/>
      <c r="AB50" s="102"/>
      <c r="AC50" s="100"/>
      <c r="AD50" s="103"/>
      <c r="AE50" s="102"/>
    </row>
    <row r="51" spans="1:31" ht="7.5" customHeight="1">
      <c r="A51" s="96"/>
      <c r="B51" s="98"/>
      <c r="C51" s="100"/>
      <c r="D51" s="102"/>
      <c r="E51" s="101"/>
      <c r="F51" s="102"/>
      <c r="G51" s="100"/>
      <c r="H51" s="103"/>
      <c r="I51" s="103"/>
      <c r="J51" s="104"/>
      <c r="K51" s="111"/>
      <c r="L51" s="102"/>
      <c r="M51" s="101"/>
      <c r="N51" s="102"/>
      <c r="O51" s="100"/>
      <c r="P51" s="102"/>
      <c r="Q51" s="100"/>
      <c r="R51" s="102"/>
      <c r="S51" s="112"/>
      <c r="T51" s="100"/>
      <c r="U51" s="103"/>
      <c r="V51" s="104"/>
      <c r="W51" s="100"/>
      <c r="X51" s="103"/>
      <c r="Y51" s="103"/>
      <c r="Z51" s="103"/>
      <c r="AA51" s="103"/>
      <c r="AB51" s="102"/>
      <c r="AC51" s="100"/>
      <c r="AD51" s="103"/>
      <c r="AE51" s="102"/>
    </row>
    <row r="52" spans="1:31" ht="7.5" customHeight="1">
      <c r="A52" s="96">
        <v>24</v>
      </c>
      <c r="B52" s="98"/>
      <c r="C52" s="100"/>
      <c r="D52" s="102"/>
      <c r="E52" s="101"/>
      <c r="F52" s="102"/>
      <c r="G52" s="100"/>
      <c r="H52" s="103"/>
      <c r="I52" s="103"/>
      <c r="J52" s="104"/>
      <c r="K52" s="100"/>
      <c r="L52" s="109"/>
      <c r="M52" s="101"/>
      <c r="N52" s="102"/>
      <c r="O52" s="100"/>
      <c r="P52" s="102"/>
      <c r="Q52" s="100"/>
      <c r="R52" s="102"/>
      <c r="S52" s="113"/>
      <c r="T52" s="100"/>
      <c r="U52" s="103"/>
      <c r="V52" s="104"/>
      <c r="W52" s="100"/>
      <c r="X52" s="103"/>
      <c r="Y52" s="103"/>
      <c r="Z52" s="103"/>
      <c r="AA52" s="103"/>
      <c r="AB52" s="102"/>
      <c r="AC52" s="100"/>
      <c r="AD52" s="103"/>
      <c r="AE52" s="102"/>
    </row>
    <row r="53" spans="1:31" ht="7.5" customHeight="1">
      <c r="A53" s="96"/>
      <c r="B53" s="98"/>
      <c r="C53" s="100"/>
      <c r="D53" s="102"/>
      <c r="E53" s="101"/>
      <c r="F53" s="102"/>
      <c r="G53" s="100"/>
      <c r="H53" s="103"/>
      <c r="I53" s="103"/>
      <c r="J53" s="104"/>
      <c r="K53" s="111"/>
      <c r="L53" s="102"/>
      <c r="M53" s="101"/>
      <c r="N53" s="102"/>
      <c r="O53" s="100"/>
      <c r="P53" s="102"/>
      <c r="Q53" s="100"/>
      <c r="R53" s="102"/>
      <c r="S53" s="112"/>
      <c r="T53" s="100"/>
      <c r="U53" s="103"/>
      <c r="V53" s="104"/>
      <c r="W53" s="100"/>
      <c r="X53" s="103"/>
      <c r="Y53" s="103"/>
      <c r="Z53" s="103"/>
      <c r="AA53" s="103"/>
      <c r="AB53" s="102"/>
      <c r="AC53" s="100"/>
      <c r="AD53" s="103"/>
      <c r="AE53" s="102"/>
    </row>
    <row r="54" spans="1:31" ht="7.5" customHeight="1" thickBot="1">
      <c r="A54" s="96">
        <v>25</v>
      </c>
      <c r="B54" s="98"/>
      <c r="C54" s="100"/>
      <c r="D54" s="102"/>
      <c r="E54" s="101"/>
      <c r="F54" s="102"/>
      <c r="G54" s="100"/>
      <c r="H54" s="103"/>
      <c r="I54" s="103"/>
      <c r="J54" s="104"/>
      <c r="K54" s="122"/>
      <c r="L54" s="109"/>
      <c r="M54" s="101"/>
      <c r="N54" s="102"/>
      <c r="O54" s="100"/>
      <c r="P54" s="102"/>
      <c r="Q54" s="100"/>
      <c r="R54" s="102"/>
      <c r="S54" s="116"/>
      <c r="T54" s="114"/>
      <c r="U54" s="117"/>
      <c r="V54" s="118"/>
      <c r="W54" s="114"/>
      <c r="X54" s="117"/>
      <c r="Y54" s="117"/>
      <c r="Z54" s="117"/>
      <c r="AA54" s="117"/>
      <c r="AB54" s="115"/>
      <c r="AC54" s="114"/>
      <c r="AD54" s="117"/>
      <c r="AE54" s="115"/>
    </row>
    <row r="55" spans="1:18" ht="7.5" customHeight="1" thickBot="1">
      <c r="A55" s="119"/>
      <c r="B55" s="120"/>
      <c r="C55" s="114"/>
      <c r="D55" s="60"/>
      <c r="E55" s="121"/>
      <c r="F55" s="61"/>
      <c r="G55" s="114"/>
      <c r="H55" s="62"/>
      <c r="I55" s="117"/>
      <c r="J55" s="63"/>
      <c r="K55" s="123"/>
      <c r="L55" s="61"/>
      <c r="M55" s="121"/>
      <c r="N55" s="61"/>
      <c r="O55" s="114"/>
      <c r="P55" s="61"/>
      <c r="Q55" s="114"/>
      <c r="R55" s="61"/>
    </row>
    <row r="56" spans="1:18" ht="9" customHeight="1" thickBot="1">
      <c r="A56" s="64"/>
      <c r="B56" s="64"/>
      <c r="C56" s="64"/>
      <c r="D56" s="65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</row>
    <row r="57" spans="18:31" ht="13.5" thickBot="1">
      <c r="R57" s="66"/>
      <c r="S57" s="66" t="s">
        <v>189</v>
      </c>
      <c r="T57" s="67">
        <f aca="true" t="shared" si="3" ref="T57:AD57">SUM(T7:T54)</f>
        <v>897.6746999999998</v>
      </c>
      <c r="U57" s="68">
        <f t="shared" si="3"/>
        <v>5503.581250000001</v>
      </c>
      <c r="V57" s="69">
        <f t="shared" si="3"/>
        <v>0</v>
      </c>
      <c r="W57" s="67">
        <f t="shared" si="3"/>
        <v>1735.6495499999999</v>
      </c>
      <c r="X57" s="68">
        <f t="shared" si="3"/>
        <v>3335.18915</v>
      </c>
      <c r="Y57" s="68">
        <f>SUM(Y7:Y54)</f>
        <v>5544.136849999999</v>
      </c>
      <c r="Z57" s="68">
        <f t="shared" si="3"/>
        <v>5365.18915</v>
      </c>
      <c r="AA57" s="68">
        <f t="shared" si="3"/>
        <v>2030.0000000000002</v>
      </c>
      <c r="AB57" s="69">
        <f t="shared" si="3"/>
        <v>0</v>
      </c>
      <c r="AC57" s="70">
        <f t="shared" si="3"/>
        <v>-4605.90655</v>
      </c>
      <c r="AD57" s="69">
        <f t="shared" si="3"/>
        <v>4605.90655</v>
      </c>
      <c r="AE57" s="66"/>
    </row>
    <row r="59" ht="15.75">
      <c r="A59" s="37" t="s">
        <v>190</v>
      </c>
    </row>
    <row r="60" spans="1:31" ht="13.5" thickBot="1">
      <c r="A60" s="85" t="s">
        <v>158</v>
      </c>
      <c r="B60" s="85"/>
      <c r="C60" s="85"/>
      <c r="D60" s="85"/>
      <c r="E60" s="85"/>
      <c r="F60" s="85"/>
      <c r="G60" s="85"/>
      <c r="H60" s="85"/>
      <c r="I60" s="85"/>
      <c r="J60" s="85"/>
      <c r="K60" s="86"/>
      <c r="L60" s="86"/>
      <c r="M60" s="85"/>
      <c r="N60" s="85"/>
      <c r="O60" s="85"/>
      <c r="P60" s="85"/>
      <c r="Q60" s="85"/>
      <c r="R60" s="85"/>
      <c r="S60" s="85" t="s">
        <v>158</v>
      </c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</row>
    <row r="61" spans="1:31" ht="14.25" customHeight="1">
      <c r="A61" s="76" t="s">
        <v>159</v>
      </c>
      <c r="B61" s="77" t="s">
        <v>160</v>
      </c>
      <c r="C61" s="76" t="s">
        <v>161</v>
      </c>
      <c r="D61" s="77"/>
      <c r="E61" s="76" t="s">
        <v>162</v>
      </c>
      <c r="F61" s="77"/>
      <c r="G61" s="76" t="s">
        <v>163</v>
      </c>
      <c r="H61" s="82"/>
      <c r="I61" s="82"/>
      <c r="J61" s="89"/>
      <c r="K61" s="76" t="s">
        <v>164</v>
      </c>
      <c r="L61" s="77"/>
      <c r="M61" s="80" t="s">
        <v>165</v>
      </c>
      <c r="N61" s="77"/>
      <c r="O61" s="76" t="s">
        <v>166</v>
      </c>
      <c r="P61" s="77"/>
      <c r="Q61" s="76" t="s">
        <v>167</v>
      </c>
      <c r="R61" s="77"/>
      <c r="S61" s="90" t="s">
        <v>168</v>
      </c>
      <c r="T61" s="76" t="s">
        <v>169</v>
      </c>
      <c r="U61" s="82"/>
      <c r="V61" s="77"/>
      <c r="W61" s="76" t="s">
        <v>170</v>
      </c>
      <c r="X61" s="82"/>
      <c r="Y61" s="82"/>
      <c r="Z61" s="82"/>
      <c r="AA61" s="82"/>
      <c r="AB61" s="77"/>
      <c r="AC61" s="80" t="s">
        <v>171</v>
      </c>
      <c r="AD61" s="82" t="s">
        <v>172</v>
      </c>
      <c r="AE61" s="77" t="s">
        <v>173</v>
      </c>
    </row>
    <row r="62" spans="1:31" ht="24.75" customHeight="1">
      <c r="A62" s="78"/>
      <c r="B62" s="79"/>
      <c r="C62" s="78"/>
      <c r="D62" s="79"/>
      <c r="E62" s="78"/>
      <c r="F62" s="79"/>
      <c r="G62" s="78" t="s">
        <v>174</v>
      </c>
      <c r="H62" s="83"/>
      <c r="I62" s="83" t="s">
        <v>175</v>
      </c>
      <c r="J62" s="92"/>
      <c r="K62" s="78"/>
      <c r="L62" s="79"/>
      <c r="M62" s="81"/>
      <c r="N62" s="79"/>
      <c r="O62" s="78"/>
      <c r="P62" s="79"/>
      <c r="Q62" s="78"/>
      <c r="R62" s="79"/>
      <c r="S62" s="91"/>
      <c r="T62" s="78" t="s">
        <v>176</v>
      </c>
      <c r="U62" s="83" t="s">
        <v>177</v>
      </c>
      <c r="V62" s="79" t="s">
        <v>178</v>
      </c>
      <c r="W62" s="78" t="s">
        <v>163</v>
      </c>
      <c r="X62" s="83"/>
      <c r="Y62" s="83" t="s">
        <v>179</v>
      </c>
      <c r="Z62" s="83" t="s">
        <v>180</v>
      </c>
      <c r="AA62" s="83" t="s">
        <v>181</v>
      </c>
      <c r="AB62" s="79" t="s">
        <v>182</v>
      </c>
      <c r="AC62" s="81"/>
      <c r="AD62" s="83"/>
      <c r="AE62" s="79"/>
    </row>
    <row r="63" spans="1:31" ht="27" customHeight="1" thickBot="1">
      <c r="A63" s="87"/>
      <c r="B63" s="88"/>
      <c r="C63" s="44" t="s">
        <v>183</v>
      </c>
      <c r="D63" s="45" t="s">
        <v>184</v>
      </c>
      <c r="E63" s="40" t="s">
        <v>183</v>
      </c>
      <c r="F63" s="41" t="s">
        <v>184</v>
      </c>
      <c r="G63" s="42" t="s">
        <v>183</v>
      </c>
      <c r="H63" s="46" t="s">
        <v>184</v>
      </c>
      <c r="I63" s="46" t="s">
        <v>183</v>
      </c>
      <c r="J63" s="47" t="s">
        <v>184</v>
      </c>
      <c r="K63" s="42" t="s">
        <v>183</v>
      </c>
      <c r="L63" s="43" t="s">
        <v>184</v>
      </c>
      <c r="M63" s="48" t="s">
        <v>183</v>
      </c>
      <c r="N63" s="43" t="s">
        <v>184</v>
      </c>
      <c r="O63" s="42" t="s">
        <v>183</v>
      </c>
      <c r="P63" s="43" t="s">
        <v>184</v>
      </c>
      <c r="Q63" s="42" t="s">
        <v>183</v>
      </c>
      <c r="R63" s="43" t="s">
        <v>184</v>
      </c>
      <c r="S63" s="72"/>
      <c r="T63" s="93"/>
      <c r="U63" s="94"/>
      <c r="V63" s="84"/>
      <c r="W63" s="44" t="s">
        <v>185</v>
      </c>
      <c r="X63" s="49" t="s">
        <v>186</v>
      </c>
      <c r="Y63" s="94"/>
      <c r="Z63" s="94"/>
      <c r="AA63" s="94"/>
      <c r="AB63" s="84"/>
      <c r="AC63" s="50" t="s">
        <v>187</v>
      </c>
      <c r="AD63" s="49" t="s">
        <v>188</v>
      </c>
      <c r="AE63" s="84"/>
    </row>
    <row r="64" spans="1:31" ht="4.5" customHeight="1">
      <c r="A64" s="95">
        <v>1</v>
      </c>
      <c r="B64" s="97">
        <v>0</v>
      </c>
      <c r="C64" s="99">
        <v>2.14</v>
      </c>
      <c r="D64" s="52"/>
      <c r="E64" s="101">
        <v>8.57</v>
      </c>
      <c r="F64" s="53"/>
      <c r="G64" s="105">
        <v>0</v>
      </c>
      <c r="H64" s="54"/>
      <c r="I64" s="106">
        <v>10.02</v>
      </c>
      <c r="J64" s="55"/>
      <c r="K64" s="99">
        <v>12.63</v>
      </c>
      <c r="L64" s="52"/>
      <c r="M64" s="108">
        <v>13.52</v>
      </c>
      <c r="N64" s="56"/>
      <c r="O64" s="105">
        <v>3.5</v>
      </c>
      <c r="P64" s="56"/>
      <c r="Q64" s="105"/>
      <c r="R64" s="56"/>
      <c r="S64" s="57"/>
      <c r="T64" s="51"/>
      <c r="U64" s="58"/>
      <c r="V64" s="59"/>
      <c r="W64" s="51"/>
      <c r="X64" s="58"/>
      <c r="Y64" s="39"/>
      <c r="Z64" s="58"/>
      <c r="AA64" s="58"/>
      <c r="AB64" s="52"/>
      <c r="AC64" s="51"/>
      <c r="AD64" s="58"/>
      <c r="AE64" s="52"/>
    </row>
    <row r="65" spans="1:31" ht="7.5" customHeight="1">
      <c r="A65" s="96"/>
      <c r="B65" s="98"/>
      <c r="C65" s="100"/>
      <c r="D65" s="102">
        <f aca="true" t="shared" si="4" ref="D65:D74">(C66+C64)/2</f>
        <v>1.56</v>
      </c>
      <c r="E65" s="101"/>
      <c r="F65" s="102">
        <f aca="true" t="shared" si="5" ref="F65:F74">(E64+E66)/2</f>
        <v>6.550000000000001</v>
      </c>
      <c r="G65" s="100"/>
      <c r="H65" s="103">
        <f>(G64+G66)/2</f>
        <v>0</v>
      </c>
      <c r="I65" s="103"/>
      <c r="J65" s="104">
        <f>(I64+I66)/2</f>
        <v>7.685</v>
      </c>
      <c r="K65" s="107"/>
      <c r="L65" s="102">
        <f>(K64+K66)/2</f>
        <v>10.5</v>
      </c>
      <c r="M65" s="101"/>
      <c r="N65" s="102">
        <f>(M64+M66)/2</f>
        <v>11.184999999999999</v>
      </c>
      <c r="O65" s="100"/>
      <c r="P65" s="102">
        <f>(O64+O66)/2</f>
        <v>3.5</v>
      </c>
      <c r="Q65" s="100"/>
      <c r="R65" s="102">
        <f>(Q64+Q66)/2</f>
        <v>0</v>
      </c>
      <c r="S65" s="110">
        <f>(B66-B64)*1000</f>
        <v>50</v>
      </c>
      <c r="T65" s="100">
        <f aca="true" t="shared" si="6" ref="T65:T74">D65*S65</f>
        <v>78</v>
      </c>
      <c r="U65" s="103">
        <f>F65*S65</f>
        <v>327.50000000000006</v>
      </c>
      <c r="V65" s="104"/>
      <c r="W65" s="100">
        <f>H65*S65</f>
        <v>0</v>
      </c>
      <c r="X65" s="103">
        <f>J65*S65</f>
        <v>384.25</v>
      </c>
      <c r="Y65" s="103">
        <f>L65*S65</f>
        <v>525</v>
      </c>
      <c r="Z65" s="103">
        <f>N65*S65</f>
        <v>559.2499999999999</v>
      </c>
      <c r="AA65" s="103">
        <f>P65*S65</f>
        <v>175</v>
      </c>
      <c r="AB65" s="102">
        <f>R65*S65</f>
        <v>0</v>
      </c>
      <c r="AC65" s="100">
        <f>T65-U65</f>
        <v>-249.50000000000006</v>
      </c>
      <c r="AD65" s="103">
        <f>U65-T65</f>
        <v>249.50000000000006</v>
      </c>
      <c r="AE65" s="102">
        <f>AC65</f>
        <v>-249.50000000000006</v>
      </c>
    </row>
    <row r="66" spans="1:31" ht="7.5" customHeight="1">
      <c r="A66" s="96">
        <v>2</v>
      </c>
      <c r="B66" s="98">
        <v>0.05</v>
      </c>
      <c r="C66" s="100">
        <v>0.98</v>
      </c>
      <c r="D66" s="102">
        <f t="shared" si="4"/>
        <v>0</v>
      </c>
      <c r="E66" s="101">
        <v>4.53</v>
      </c>
      <c r="F66" s="102">
        <f t="shared" si="5"/>
        <v>0</v>
      </c>
      <c r="G66" s="100">
        <v>0</v>
      </c>
      <c r="H66" s="103"/>
      <c r="I66" s="103">
        <v>5.35</v>
      </c>
      <c r="J66" s="104"/>
      <c r="K66" s="110">
        <v>8.37</v>
      </c>
      <c r="L66" s="109"/>
      <c r="M66" s="101">
        <v>8.85</v>
      </c>
      <c r="N66" s="102"/>
      <c r="O66" s="100">
        <v>3.5</v>
      </c>
      <c r="P66" s="102"/>
      <c r="Q66" s="100"/>
      <c r="R66" s="102"/>
      <c r="S66" s="110"/>
      <c r="T66" s="100">
        <f t="shared" si="6"/>
        <v>0</v>
      </c>
      <c r="U66" s="103"/>
      <c r="V66" s="104"/>
      <c r="W66" s="100"/>
      <c r="X66" s="103"/>
      <c r="Y66" s="103"/>
      <c r="Z66" s="103"/>
      <c r="AA66" s="103"/>
      <c r="AB66" s="102"/>
      <c r="AC66" s="100"/>
      <c r="AD66" s="103"/>
      <c r="AE66" s="102"/>
    </row>
    <row r="67" spans="1:31" ht="7.5" customHeight="1">
      <c r="A67" s="96"/>
      <c r="B67" s="98"/>
      <c r="C67" s="100"/>
      <c r="D67" s="102">
        <f t="shared" si="4"/>
        <v>0.505</v>
      </c>
      <c r="E67" s="101"/>
      <c r="F67" s="102">
        <f t="shared" si="5"/>
        <v>2.515</v>
      </c>
      <c r="G67" s="100"/>
      <c r="H67" s="103">
        <f>(G66+G68)/2</f>
        <v>0</v>
      </c>
      <c r="I67" s="103"/>
      <c r="J67" s="104">
        <f>(I66+I68)/2</f>
        <v>3.55</v>
      </c>
      <c r="K67" s="111"/>
      <c r="L67" s="102">
        <f>(K66+K68)/2</f>
        <v>6.734999999999999</v>
      </c>
      <c r="M67" s="101"/>
      <c r="N67" s="102">
        <f>(M66+M68)/2</f>
        <v>7.05</v>
      </c>
      <c r="O67" s="100"/>
      <c r="P67" s="102">
        <f>(O66+O68)/2</f>
        <v>3.5</v>
      </c>
      <c r="Q67" s="100"/>
      <c r="R67" s="102"/>
      <c r="S67" s="110">
        <f>(B68-B66)*1000</f>
        <v>50</v>
      </c>
      <c r="T67" s="100">
        <f t="shared" si="6"/>
        <v>25.25</v>
      </c>
      <c r="U67" s="103">
        <f>F67*S67</f>
        <v>125.75</v>
      </c>
      <c r="V67" s="104"/>
      <c r="W67" s="100">
        <f>H67*S67</f>
        <v>0</v>
      </c>
      <c r="X67" s="103">
        <f>J67*S67</f>
        <v>177.5</v>
      </c>
      <c r="Y67" s="103">
        <f>L67*S67</f>
        <v>336.75</v>
      </c>
      <c r="Z67" s="103">
        <f>N67*S67</f>
        <v>352.5</v>
      </c>
      <c r="AA67" s="103">
        <f>P67*S67</f>
        <v>175</v>
      </c>
      <c r="AB67" s="102"/>
      <c r="AC67" s="100">
        <f>T67-U67</f>
        <v>-100.5</v>
      </c>
      <c r="AD67" s="103">
        <f>U67-T67</f>
        <v>100.5</v>
      </c>
      <c r="AE67" s="102">
        <f>AE65+AC67</f>
        <v>-350.00000000000006</v>
      </c>
    </row>
    <row r="68" spans="1:31" ht="7.5" customHeight="1">
      <c r="A68" s="96">
        <v>3</v>
      </c>
      <c r="B68" s="98">
        <v>0.1</v>
      </c>
      <c r="C68" s="100">
        <v>0.03</v>
      </c>
      <c r="D68" s="102">
        <f t="shared" si="4"/>
        <v>0</v>
      </c>
      <c r="E68" s="101">
        <v>0.5</v>
      </c>
      <c r="F68" s="102">
        <f t="shared" si="5"/>
        <v>0</v>
      </c>
      <c r="G68" s="100">
        <v>0</v>
      </c>
      <c r="H68" s="103"/>
      <c r="I68" s="103">
        <v>1.75</v>
      </c>
      <c r="J68" s="104"/>
      <c r="K68" s="105">
        <v>5.1</v>
      </c>
      <c r="L68" s="109"/>
      <c r="M68" s="101">
        <v>5.25</v>
      </c>
      <c r="N68" s="102"/>
      <c r="O68" s="100">
        <v>3.5</v>
      </c>
      <c r="P68" s="102"/>
      <c r="Q68" s="100"/>
      <c r="R68" s="102"/>
      <c r="S68" s="110"/>
      <c r="T68" s="100">
        <f t="shared" si="6"/>
        <v>0</v>
      </c>
      <c r="U68" s="103"/>
      <c r="V68" s="104"/>
      <c r="W68" s="100"/>
      <c r="X68" s="103"/>
      <c r="Y68" s="103"/>
      <c r="Z68" s="103"/>
      <c r="AA68" s="103"/>
      <c r="AB68" s="102"/>
      <c r="AC68" s="100"/>
      <c r="AD68" s="103"/>
      <c r="AE68" s="102"/>
    </row>
    <row r="69" spans="1:31" ht="7.5" customHeight="1">
      <c r="A69" s="96"/>
      <c r="B69" s="98"/>
      <c r="C69" s="100"/>
      <c r="D69" s="102">
        <f t="shared" si="4"/>
        <v>0.465</v>
      </c>
      <c r="E69" s="101"/>
      <c r="F69" s="102">
        <f t="shared" si="5"/>
        <v>0.36</v>
      </c>
      <c r="G69" s="100"/>
      <c r="H69" s="103">
        <f>(G68+G70)/2</f>
        <v>0</v>
      </c>
      <c r="I69" s="103"/>
      <c r="J69" s="104">
        <f>(I68+I70)/2</f>
        <v>2.3</v>
      </c>
      <c r="K69" s="111"/>
      <c r="L69" s="102">
        <f>(K68+K70)/2</f>
        <v>5.67</v>
      </c>
      <c r="M69" s="101"/>
      <c r="N69" s="102">
        <f>(M68+M70)/2</f>
        <v>5.8</v>
      </c>
      <c r="O69" s="100"/>
      <c r="P69" s="102">
        <f>(O68+O70)/2</f>
        <v>3.5</v>
      </c>
      <c r="Q69" s="100"/>
      <c r="R69" s="102"/>
      <c r="S69" s="110">
        <f>(B70-B68)*1000</f>
        <v>49.999999999999986</v>
      </c>
      <c r="T69" s="100">
        <f t="shared" si="6"/>
        <v>23.249999999999993</v>
      </c>
      <c r="U69" s="103">
        <f>F69*S69</f>
        <v>17.999999999999993</v>
      </c>
      <c r="V69" s="104"/>
      <c r="W69" s="100">
        <f>H69*S69</f>
        <v>0</v>
      </c>
      <c r="X69" s="103">
        <f>J69*S69</f>
        <v>114.99999999999996</v>
      </c>
      <c r="Y69" s="103">
        <f>L69*S69</f>
        <v>283.49999999999994</v>
      </c>
      <c r="Z69" s="103">
        <f>N69*S69</f>
        <v>289.9999999999999</v>
      </c>
      <c r="AA69" s="103">
        <f>P69*S69</f>
        <v>174.99999999999994</v>
      </c>
      <c r="AB69" s="102"/>
      <c r="AC69" s="100">
        <f>T69-U69</f>
        <v>5.25</v>
      </c>
      <c r="AD69" s="103">
        <f>U69-T69</f>
        <v>-5.25</v>
      </c>
      <c r="AE69" s="102">
        <f>AE67+AC69</f>
        <v>-344.75000000000006</v>
      </c>
    </row>
    <row r="70" spans="1:31" ht="7.5" customHeight="1">
      <c r="A70" s="96">
        <v>4</v>
      </c>
      <c r="B70" s="98">
        <v>0.15</v>
      </c>
      <c r="C70" s="100">
        <v>0.9</v>
      </c>
      <c r="D70" s="102">
        <f t="shared" si="4"/>
        <v>0</v>
      </c>
      <c r="E70" s="101">
        <v>0.22</v>
      </c>
      <c r="F70" s="102">
        <f t="shared" si="5"/>
        <v>0</v>
      </c>
      <c r="G70" s="100">
        <v>0</v>
      </c>
      <c r="H70" s="103"/>
      <c r="I70" s="103">
        <v>2.85</v>
      </c>
      <c r="J70" s="104"/>
      <c r="K70" s="100">
        <v>6.24</v>
      </c>
      <c r="L70" s="109"/>
      <c r="M70" s="101">
        <v>6.35</v>
      </c>
      <c r="N70" s="102"/>
      <c r="O70" s="100">
        <v>3.5</v>
      </c>
      <c r="P70" s="102"/>
      <c r="Q70" s="100"/>
      <c r="R70" s="102"/>
      <c r="S70" s="110"/>
      <c r="T70" s="100">
        <f t="shared" si="6"/>
        <v>0</v>
      </c>
      <c r="U70" s="103"/>
      <c r="V70" s="104"/>
      <c r="W70" s="100"/>
      <c r="X70" s="103"/>
      <c r="Y70" s="103"/>
      <c r="Z70" s="103"/>
      <c r="AA70" s="103"/>
      <c r="AB70" s="102"/>
      <c r="AC70" s="100"/>
      <c r="AD70" s="103"/>
      <c r="AE70" s="102"/>
    </row>
    <row r="71" spans="1:31" ht="7.5" customHeight="1">
      <c r="A71" s="96"/>
      <c r="B71" s="98"/>
      <c r="C71" s="100"/>
      <c r="D71" s="102">
        <f t="shared" si="4"/>
        <v>0.9550000000000001</v>
      </c>
      <c r="E71" s="101"/>
      <c r="F71" s="102">
        <f t="shared" si="5"/>
        <v>1.985</v>
      </c>
      <c r="G71" s="100"/>
      <c r="H71" s="103">
        <f>(G70+G72)/2</f>
        <v>0</v>
      </c>
      <c r="I71" s="103"/>
      <c r="J71" s="104">
        <f>(I70+I72)/2</f>
        <v>3.6849999999999996</v>
      </c>
      <c r="K71" s="111"/>
      <c r="L71" s="102">
        <f>(K70+K72)/2</f>
        <v>6.9399999999999995</v>
      </c>
      <c r="M71" s="101"/>
      <c r="N71" s="102">
        <f>(M70+M72)/2</f>
        <v>7.185</v>
      </c>
      <c r="O71" s="100"/>
      <c r="P71" s="102">
        <f>(O70+O72)/2</f>
        <v>3.5</v>
      </c>
      <c r="Q71" s="100"/>
      <c r="R71" s="102"/>
      <c r="S71" s="110">
        <f>(B72-B70)*1000</f>
        <v>50.000000000000014</v>
      </c>
      <c r="T71" s="100">
        <f t="shared" si="6"/>
        <v>47.750000000000014</v>
      </c>
      <c r="U71" s="103">
        <f>F71*S71</f>
        <v>99.25000000000003</v>
      </c>
      <c r="V71" s="104"/>
      <c r="W71" s="100">
        <f>H71*S71</f>
        <v>0</v>
      </c>
      <c r="X71" s="103">
        <f>J71*S71</f>
        <v>184.25000000000003</v>
      </c>
      <c r="Y71" s="103">
        <f>L71*S71</f>
        <v>347.00000000000006</v>
      </c>
      <c r="Z71" s="103">
        <f>N71*S71</f>
        <v>359.25000000000006</v>
      </c>
      <c r="AA71" s="103">
        <f>P71*S71</f>
        <v>175.00000000000006</v>
      </c>
      <c r="AB71" s="102"/>
      <c r="AC71" s="100">
        <f>T71-U71</f>
        <v>-51.500000000000014</v>
      </c>
      <c r="AD71" s="103">
        <f>U71-T71</f>
        <v>51.500000000000014</v>
      </c>
      <c r="AE71" s="102">
        <f>AE69+AC71</f>
        <v>-396.25000000000006</v>
      </c>
    </row>
    <row r="72" spans="1:31" ht="7.5" customHeight="1">
      <c r="A72" s="96">
        <v>5</v>
      </c>
      <c r="B72" s="98">
        <v>0.2</v>
      </c>
      <c r="C72" s="100">
        <v>1.01</v>
      </c>
      <c r="D72" s="102">
        <f t="shared" si="4"/>
        <v>0</v>
      </c>
      <c r="E72" s="101">
        <v>3.75</v>
      </c>
      <c r="F72" s="102">
        <f t="shared" si="5"/>
        <v>0</v>
      </c>
      <c r="G72" s="100">
        <v>0</v>
      </c>
      <c r="H72" s="103"/>
      <c r="I72" s="103">
        <v>4.52</v>
      </c>
      <c r="J72" s="104"/>
      <c r="K72" s="105">
        <v>7.64</v>
      </c>
      <c r="L72" s="109"/>
      <c r="M72" s="101">
        <v>8.02</v>
      </c>
      <c r="N72" s="102"/>
      <c r="O72" s="100">
        <v>3.5</v>
      </c>
      <c r="P72" s="102"/>
      <c r="Q72" s="100"/>
      <c r="R72" s="102"/>
      <c r="S72" s="110"/>
      <c r="T72" s="100">
        <f t="shared" si="6"/>
        <v>0</v>
      </c>
      <c r="U72" s="103"/>
      <c r="V72" s="104"/>
      <c r="W72" s="100"/>
      <c r="X72" s="103"/>
      <c r="Y72" s="103"/>
      <c r="Z72" s="103"/>
      <c r="AA72" s="103"/>
      <c r="AB72" s="102"/>
      <c r="AC72" s="100"/>
      <c r="AD72" s="103"/>
      <c r="AE72" s="102"/>
    </row>
    <row r="73" spans="1:31" ht="7.5" customHeight="1">
      <c r="A73" s="96"/>
      <c r="B73" s="98"/>
      <c r="C73" s="100"/>
      <c r="D73" s="102">
        <f t="shared" si="4"/>
        <v>0.52</v>
      </c>
      <c r="E73" s="101"/>
      <c r="F73" s="102">
        <f t="shared" si="5"/>
        <v>1.945</v>
      </c>
      <c r="G73" s="100"/>
      <c r="H73" s="103">
        <f>(G72+G74)/2</f>
        <v>0</v>
      </c>
      <c r="I73" s="103"/>
      <c r="J73" s="104">
        <f>(I72+I74)/2</f>
        <v>2.26</v>
      </c>
      <c r="K73" s="111"/>
      <c r="L73" s="102">
        <f>(K72+K74)/2</f>
        <v>7.765</v>
      </c>
      <c r="M73" s="101"/>
      <c r="N73" s="102">
        <f>(M72+M74)/2</f>
        <v>7.96</v>
      </c>
      <c r="O73" s="100"/>
      <c r="P73" s="102">
        <f>(O72+O74)/2</f>
        <v>5.7</v>
      </c>
      <c r="Q73" s="100"/>
      <c r="R73" s="102"/>
      <c r="S73" s="110">
        <f>(B74-B72)*1000</f>
        <v>30</v>
      </c>
      <c r="T73" s="100">
        <f t="shared" si="6"/>
        <v>15.600000000000001</v>
      </c>
      <c r="U73" s="103">
        <f>F73*S73</f>
        <v>58.35</v>
      </c>
      <c r="V73" s="104"/>
      <c r="W73" s="100">
        <f>H73*S73</f>
        <v>0</v>
      </c>
      <c r="X73" s="103">
        <f>J73*S73</f>
        <v>67.8</v>
      </c>
      <c r="Y73" s="103">
        <f>L73*S73</f>
        <v>232.95</v>
      </c>
      <c r="Z73" s="103">
        <f>N73*S73</f>
        <v>238.8</v>
      </c>
      <c r="AA73" s="103">
        <f>P73*S73</f>
        <v>171</v>
      </c>
      <c r="AB73" s="102"/>
      <c r="AC73" s="100">
        <f>T73-U73</f>
        <v>-42.75</v>
      </c>
      <c r="AD73" s="103">
        <f>U73-T73</f>
        <v>42.75</v>
      </c>
      <c r="AE73" s="102">
        <f>AE71+AC73</f>
        <v>-439.00000000000006</v>
      </c>
    </row>
    <row r="74" spans="1:31" ht="7.5" customHeight="1">
      <c r="A74" s="96">
        <v>6</v>
      </c>
      <c r="B74" s="98">
        <v>0.23</v>
      </c>
      <c r="C74" s="100">
        <v>0.03</v>
      </c>
      <c r="D74" s="102">
        <f t="shared" si="4"/>
        <v>0</v>
      </c>
      <c r="E74" s="101">
        <v>0.14</v>
      </c>
      <c r="F74" s="102">
        <f t="shared" si="5"/>
        <v>0</v>
      </c>
      <c r="G74" s="100">
        <v>0</v>
      </c>
      <c r="H74" s="103"/>
      <c r="I74" s="103">
        <v>0</v>
      </c>
      <c r="J74" s="104"/>
      <c r="K74" s="100">
        <v>7.89</v>
      </c>
      <c r="L74" s="109"/>
      <c r="M74" s="101">
        <v>7.9</v>
      </c>
      <c r="N74" s="102"/>
      <c r="O74" s="100">
        <v>7.9</v>
      </c>
      <c r="P74" s="102"/>
      <c r="Q74" s="100"/>
      <c r="R74" s="102"/>
      <c r="S74" s="110"/>
      <c r="T74" s="100">
        <f t="shared" si="6"/>
        <v>0</v>
      </c>
      <c r="U74" s="103"/>
      <c r="V74" s="104"/>
      <c r="W74" s="100"/>
      <c r="X74" s="103"/>
      <c r="Y74" s="103"/>
      <c r="Z74" s="103"/>
      <c r="AA74" s="103"/>
      <c r="AB74" s="102"/>
      <c r="AC74" s="100"/>
      <c r="AD74" s="103"/>
      <c r="AE74" s="102"/>
    </row>
    <row r="75" spans="1:31" ht="7.5" customHeight="1">
      <c r="A75" s="96"/>
      <c r="B75" s="98"/>
      <c r="C75" s="100"/>
      <c r="D75" s="102"/>
      <c r="E75" s="101"/>
      <c r="F75" s="102"/>
      <c r="G75" s="100"/>
      <c r="H75" s="103"/>
      <c r="I75" s="103"/>
      <c r="J75" s="104"/>
      <c r="K75" s="111"/>
      <c r="L75" s="102"/>
      <c r="M75" s="101"/>
      <c r="N75" s="102"/>
      <c r="O75" s="100"/>
      <c r="P75" s="102"/>
      <c r="Q75" s="100"/>
      <c r="R75" s="102"/>
      <c r="S75" s="110"/>
      <c r="T75" s="100"/>
      <c r="U75" s="103"/>
      <c r="V75" s="104"/>
      <c r="W75" s="100"/>
      <c r="X75" s="103"/>
      <c r="Y75" s="103"/>
      <c r="Z75" s="103"/>
      <c r="AA75" s="103"/>
      <c r="AB75" s="102"/>
      <c r="AC75" s="100"/>
      <c r="AD75" s="103"/>
      <c r="AE75" s="102"/>
    </row>
    <row r="76" spans="1:31" ht="7.5" customHeight="1">
      <c r="A76" s="96">
        <v>7</v>
      </c>
      <c r="B76" s="98"/>
      <c r="C76" s="100"/>
      <c r="D76" s="102"/>
      <c r="E76" s="101"/>
      <c r="F76" s="102"/>
      <c r="G76" s="100"/>
      <c r="H76" s="103"/>
      <c r="I76" s="103"/>
      <c r="J76" s="104"/>
      <c r="K76" s="105"/>
      <c r="L76" s="109"/>
      <c r="M76" s="101"/>
      <c r="N76" s="102"/>
      <c r="O76" s="100"/>
      <c r="P76" s="102"/>
      <c r="Q76" s="100"/>
      <c r="R76" s="102"/>
      <c r="S76" s="110"/>
      <c r="T76" s="100"/>
      <c r="U76" s="103"/>
      <c r="V76" s="104"/>
      <c r="W76" s="100"/>
      <c r="X76" s="103"/>
      <c r="Y76" s="103"/>
      <c r="Z76" s="103"/>
      <c r="AA76" s="103"/>
      <c r="AB76" s="102"/>
      <c r="AC76" s="100"/>
      <c r="AD76" s="103"/>
      <c r="AE76" s="102"/>
    </row>
    <row r="77" spans="1:31" ht="7.5" customHeight="1">
      <c r="A77" s="96"/>
      <c r="B77" s="98"/>
      <c r="C77" s="100"/>
      <c r="D77" s="102"/>
      <c r="E77" s="101"/>
      <c r="F77" s="102"/>
      <c r="G77" s="100"/>
      <c r="H77" s="103"/>
      <c r="I77" s="103"/>
      <c r="J77" s="104"/>
      <c r="K77" s="111"/>
      <c r="L77" s="102"/>
      <c r="M77" s="101"/>
      <c r="N77" s="102"/>
      <c r="O77" s="100"/>
      <c r="P77" s="102"/>
      <c r="Q77" s="100"/>
      <c r="R77" s="102"/>
      <c r="S77" s="110"/>
      <c r="T77" s="100"/>
      <c r="U77" s="103"/>
      <c r="V77" s="104"/>
      <c r="W77" s="100"/>
      <c r="X77" s="103"/>
      <c r="Y77" s="103"/>
      <c r="Z77" s="103"/>
      <c r="AA77" s="103"/>
      <c r="AB77" s="102"/>
      <c r="AC77" s="100"/>
      <c r="AD77" s="103"/>
      <c r="AE77" s="102"/>
    </row>
    <row r="78" spans="1:31" ht="7.5" customHeight="1">
      <c r="A78" s="96">
        <v>8</v>
      </c>
      <c r="B78" s="98"/>
      <c r="C78" s="100"/>
      <c r="D78" s="102"/>
      <c r="E78" s="101"/>
      <c r="F78" s="102"/>
      <c r="G78" s="100"/>
      <c r="H78" s="103"/>
      <c r="I78" s="103"/>
      <c r="J78" s="104"/>
      <c r="K78" s="100"/>
      <c r="L78" s="109"/>
      <c r="M78" s="101"/>
      <c r="N78" s="102"/>
      <c r="O78" s="100"/>
      <c r="P78" s="102"/>
      <c r="Q78" s="100"/>
      <c r="R78" s="102"/>
      <c r="S78" s="110"/>
      <c r="T78" s="100"/>
      <c r="U78" s="103"/>
      <c r="V78" s="104"/>
      <c r="W78" s="100"/>
      <c r="X78" s="103"/>
      <c r="Y78" s="103"/>
      <c r="Z78" s="103"/>
      <c r="AA78" s="103"/>
      <c r="AB78" s="102"/>
      <c r="AC78" s="100"/>
      <c r="AD78" s="103"/>
      <c r="AE78" s="102"/>
    </row>
    <row r="79" spans="1:31" ht="7.5" customHeight="1">
      <c r="A79" s="96"/>
      <c r="B79" s="98"/>
      <c r="C79" s="100"/>
      <c r="D79" s="102"/>
      <c r="E79" s="101"/>
      <c r="F79" s="102"/>
      <c r="G79" s="100"/>
      <c r="H79" s="103"/>
      <c r="I79" s="103"/>
      <c r="J79" s="104"/>
      <c r="K79" s="111"/>
      <c r="L79" s="102"/>
      <c r="M79" s="101"/>
      <c r="N79" s="102"/>
      <c r="O79" s="100"/>
      <c r="P79" s="102"/>
      <c r="Q79" s="100"/>
      <c r="R79" s="102"/>
      <c r="S79" s="110"/>
      <c r="T79" s="100"/>
      <c r="U79" s="103"/>
      <c r="V79" s="104"/>
      <c r="W79" s="100"/>
      <c r="X79" s="103"/>
      <c r="Y79" s="103"/>
      <c r="Z79" s="103"/>
      <c r="AA79" s="103"/>
      <c r="AB79" s="102"/>
      <c r="AC79" s="100"/>
      <c r="AD79" s="103"/>
      <c r="AE79" s="102"/>
    </row>
    <row r="80" spans="1:31" ht="7.5" customHeight="1">
      <c r="A80" s="96">
        <v>9</v>
      </c>
      <c r="B80" s="98"/>
      <c r="C80" s="100"/>
      <c r="D80" s="102"/>
      <c r="E80" s="101"/>
      <c r="F80" s="102"/>
      <c r="G80" s="100"/>
      <c r="H80" s="103"/>
      <c r="I80" s="103"/>
      <c r="J80" s="104"/>
      <c r="K80" s="100"/>
      <c r="L80" s="109"/>
      <c r="M80" s="101"/>
      <c r="N80" s="102"/>
      <c r="O80" s="100"/>
      <c r="P80" s="102"/>
      <c r="Q80" s="100"/>
      <c r="R80" s="102"/>
      <c r="S80" s="110"/>
      <c r="T80" s="100"/>
      <c r="U80" s="103"/>
      <c r="V80" s="104"/>
      <c r="W80" s="100"/>
      <c r="X80" s="103"/>
      <c r="Y80" s="103"/>
      <c r="Z80" s="103"/>
      <c r="AA80" s="103"/>
      <c r="AB80" s="102"/>
      <c r="AC80" s="100"/>
      <c r="AD80" s="103"/>
      <c r="AE80" s="102"/>
    </row>
    <row r="81" spans="1:31" ht="7.5" customHeight="1">
      <c r="A81" s="96"/>
      <c r="B81" s="98"/>
      <c r="C81" s="100"/>
      <c r="D81" s="102"/>
      <c r="E81" s="101"/>
      <c r="F81" s="102"/>
      <c r="G81" s="100"/>
      <c r="H81" s="103"/>
      <c r="I81" s="103"/>
      <c r="J81" s="104"/>
      <c r="K81" s="111"/>
      <c r="L81" s="102"/>
      <c r="M81" s="101"/>
      <c r="N81" s="102"/>
      <c r="O81" s="100"/>
      <c r="P81" s="102"/>
      <c r="Q81" s="100"/>
      <c r="R81" s="102"/>
      <c r="S81" s="110"/>
      <c r="T81" s="100"/>
      <c r="U81" s="103"/>
      <c r="V81" s="104"/>
      <c r="W81" s="100"/>
      <c r="X81" s="103"/>
      <c r="Y81" s="103"/>
      <c r="Z81" s="103"/>
      <c r="AA81" s="103"/>
      <c r="AB81" s="102"/>
      <c r="AC81" s="100"/>
      <c r="AD81" s="103"/>
      <c r="AE81" s="102"/>
    </row>
    <row r="82" spans="1:31" ht="7.5" customHeight="1">
      <c r="A82" s="96">
        <v>10</v>
      </c>
      <c r="B82" s="98"/>
      <c r="C82" s="100"/>
      <c r="D82" s="102"/>
      <c r="E82" s="101"/>
      <c r="F82" s="102"/>
      <c r="G82" s="100"/>
      <c r="H82" s="103"/>
      <c r="I82" s="103"/>
      <c r="J82" s="104"/>
      <c r="K82" s="100"/>
      <c r="L82" s="109"/>
      <c r="M82" s="101"/>
      <c r="N82" s="102"/>
      <c r="O82" s="100"/>
      <c r="P82" s="102"/>
      <c r="Q82" s="100"/>
      <c r="R82" s="102"/>
      <c r="S82" s="110"/>
      <c r="T82" s="100"/>
      <c r="U82" s="103"/>
      <c r="V82" s="104"/>
      <c r="W82" s="100"/>
      <c r="X82" s="103"/>
      <c r="Y82" s="103"/>
      <c r="Z82" s="103"/>
      <c r="AA82" s="103"/>
      <c r="AB82" s="102"/>
      <c r="AC82" s="100"/>
      <c r="AD82" s="103"/>
      <c r="AE82" s="102"/>
    </row>
    <row r="83" spans="1:31" ht="7.5" customHeight="1">
      <c r="A83" s="96"/>
      <c r="B83" s="98"/>
      <c r="C83" s="100"/>
      <c r="D83" s="102"/>
      <c r="E83" s="101"/>
      <c r="F83" s="102"/>
      <c r="G83" s="100"/>
      <c r="H83" s="103"/>
      <c r="I83" s="103"/>
      <c r="J83" s="104"/>
      <c r="K83" s="111"/>
      <c r="L83" s="102"/>
      <c r="M83" s="101"/>
      <c r="N83" s="102"/>
      <c r="O83" s="100"/>
      <c r="P83" s="102"/>
      <c r="Q83" s="100"/>
      <c r="R83" s="102"/>
      <c r="S83" s="110"/>
      <c r="T83" s="100"/>
      <c r="U83" s="103"/>
      <c r="V83" s="104"/>
      <c r="W83" s="100"/>
      <c r="X83" s="103"/>
      <c r="Y83" s="103"/>
      <c r="Z83" s="103"/>
      <c r="AA83" s="103"/>
      <c r="AB83" s="102"/>
      <c r="AC83" s="100"/>
      <c r="AD83" s="103"/>
      <c r="AE83" s="102"/>
    </row>
    <row r="84" spans="1:31" ht="7.5" customHeight="1">
      <c r="A84" s="96">
        <v>11</v>
      </c>
      <c r="B84" s="98"/>
      <c r="C84" s="100"/>
      <c r="D84" s="102"/>
      <c r="E84" s="101"/>
      <c r="F84" s="102"/>
      <c r="G84" s="100"/>
      <c r="H84" s="103"/>
      <c r="I84" s="103"/>
      <c r="J84" s="104"/>
      <c r="K84" s="100"/>
      <c r="L84" s="109"/>
      <c r="M84" s="101"/>
      <c r="N84" s="102"/>
      <c r="O84" s="100"/>
      <c r="P84" s="102"/>
      <c r="Q84" s="100"/>
      <c r="R84" s="102"/>
      <c r="S84" s="110"/>
      <c r="T84" s="100"/>
      <c r="U84" s="103"/>
      <c r="V84" s="104"/>
      <c r="W84" s="100"/>
      <c r="X84" s="103"/>
      <c r="Y84" s="103"/>
      <c r="Z84" s="103"/>
      <c r="AA84" s="103"/>
      <c r="AB84" s="102"/>
      <c r="AC84" s="100"/>
      <c r="AD84" s="103"/>
      <c r="AE84" s="102"/>
    </row>
    <row r="85" spans="1:31" ht="7.5" customHeight="1">
      <c r="A85" s="96"/>
      <c r="B85" s="98"/>
      <c r="C85" s="100"/>
      <c r="D85" s="102"/>
      <c r="E85" s="101"/>
      <c r="F85" s="102"/>
      <c r="G85" s="100"/>
      <c r="H85" s="103"/>
      <c r="I85" s="103"/>
      <c r="J85" s="104"/>
      <c r="K85" s="111"/>
      <c r="L85" s="102"/>
      <c r="M85" s="101"/>
      <c r="N85" s="102"/>
      <c r="O85" s="100"/>
      <c r="P85" s="102"/>
      <c r="Q85" s="100"/>
      <c r="R85" s="102"/>
      <c r="S85" s="110"/>
      <c r="T85" s="100"/>
      <c r="U85" s="103"/>
      <c r="V85" s="104"/>
      <c r="W85" s="100"/>
      <c r="X85" s="103"/>
      <c r="Y85" s="103"/>
      <c r="Z85" s="103"/>
      <c r="AA85" s="103"/>
      <c r="AB85" s="102"/>
      <c r="AC85" s="100"/>
      <c r="AD85" s="103"/>
      <c r="AE85" s="102"/>
    </row>
    <row r="86" spans="1:31" ht="7.5" customHeight="1">
      <c r="A86" s="96">
        <v>12</v>
      </c>
      <c r="B86" s="98"/>
      <c r="C86" s="100"/>
      <c r="D86" s="102"/>
      <c r="E86" s="101"/>
      <c r="F86" s="102"/>
      <c r="G86" s="100"/>
      <c r="H86" s="103"/>
      <c r="I86" s="103"/>
      <c r="J86" s="104"/>
      <c r="K86" s="100"/>
      <c r="L86" s="109"/>
      <c r="M86" s="101"/>
      <c r="N86" s="102"/>
      <c r="O86" s="100"/>
      <c r="P86" s="102"/>
      <c r="Q86" s="100"/>
      <c r="R86" s="102"/>
      <c r="S86" s="110"/>
      <c r="T86" s="100"/>
      <c r="U86" s="103"/>
      <c r="V86" s="104"/>
      <c r="W86" s="100"/>
      <c r="X86" s="103"/>
      <c r="Y86" s="103"/>
      <c r="Z86" s="103"/>
      <c r="AA86" s="103"/>
      <c r="AB86" s="102"/>
      <c r="AC86" s="100"/>
      <c r="AD86" s="103"/>
      <c r="AE86" s="102"/>
    </row>
    <row r="87" spans="1:31" ht="7.5" customHeight="1">
      <c r="A87" s="96"/>
      <c r="B87" s="98"/>
      <c r="C87" s="100"/>
      <c r="D87" s="102"/>
      <c r="E87" s="101"/>
      <c r="F87" s="102"/>
      <c r="G87" s="100"/>
      <c r="H87" s="103"/>
      <c r="I87" s="103"/>
      <c r="J87" s="104"/>
      <c r="K87" s="111"/>
      <c r="L87" s="102"/>
      <c r="M87" s="101"/>
      <c r="N87" s="102"/>
      <c r="O87" s="100"/>
      <c r="P87" s="102"/>
      <c r="Q87" s="100"/>
      <c r="R87" s="102"/>
      <c r="S87" s="110"/>
      <c r="T87" s="100"/>
      <c r="U87" s="103"/>
      <c r="V87" s="104"/>
      <c r="W87" s="100"/>
      <c r="X87" s="103"/>
      <c r="Y87" s="103"/>
      <c r="Z87" s="103"/>
      <c r="AA87" s="103"/>
      <c r="AB87" s="102"/>
      <c r="AC87" s="100"/>
      <c r="AD87" s="103"/>
      <c r="AE87" s="102"/>
    </row>
    <row r="88" spans="1:31" ht="7.5" customHeight="1">
      <c r="A88" s="96">
        <v>13</v>
      </c>
      <c r="B88" s="98"/>
      <c r="C88" s="100"/>
      <c r="D88" s="102"/>
      <c r="E88" s="101"/>
      <c r="F88" s="102"/>
      <c r="G88" s="100"/>
      <c r="H88" s="103"/>
      <c r="I88" s="103"/>
      <c r="J88" s="104"/>
      <c r="K88" s="100"/>
      <c r="L88" s="109"/>
      <c r="M88" s="101"/>
      <c r="N88" s="102"/>
      <c r="O88" s="100"/>
      <c r="P88" s="102"/>
      <c r="Q88" s="100"/>
      <c r="R88" s="102"/>
      <c r="S88" s="110"/>
      <c r="T88" s="100"/>
      <c r="U88" s="103"/>
      <c r="V88" s="104"/>
      <c r="W88" s="100"/>
      <c r="X88" s="103"/>
      <c r="Y88" s="103"/>
      <c r="Z88" s="103"/>
      <c r="AA88" s="103"/>
      <c r="AB88" s="102"/>
      <c r="AC88" s="100"/>
      <c r="AD88" s="103"/>
      <c r="AE88" s="102"/>
    </row>
    <row r="89" spans="1:31" ht="7.5" customHeight="1">
      <c r="A89" s="96"/>
      <c r="B89" s="98"/>
      <c r="C89" s="100"/>
      <c r="D89" s="102"/>
      <c r="E89" s="101"/>
      <c r="F89" s="102"/>
      <c r="G89" s="100"/>
      <c r="H89" s="103"/>
      <c r="I89" s="103"/>
      <c r="J89" s="104"/>
      <c r="K89" s="111"/>
      <c r="L89" s="102"/>
      <c r="M89" s="101"/>
      <c r="N89" s="102"/>
      <c r="O89" s="100"/>
      <c r="P89" s="102"/>
      <c r="Q89" s="100"/>
      <c r="R89" s="102"/>
      <c r="S89" s="110"/>
      <c r="T89" s="100"/>
      <c r="U89" s="103"/>
      <c r="V89" s="104"/>
      <c r="W89" s="100"/>
      <c r="X89" s="103"/>
      <c r="Y89" s="103"/>
      <c r="Z89" s="103"/>
      <c r="AA89" s="103"/>
      <c r="AB89" s="102"/>
      <c r="AC89" s="100"/>
      <c r="AD89" s="103"/>
      <c r="AE89" s="102"/>
    </row>
    <row r="90" spans="1:31" ht="7.5" customHeight="1">
      <c r="A90" s="96">
        <v>14</v>
      </c>
      <c r="B90" s="98"/>
      <c r="C90" s="100"/>
      <c r="D90" s="102"/>
      <c r="E90" s="101"/>
      <c r="F90" s="102"/>
      <c r="G90" s="100"/>
      <c r="H90" s="103"/>
      <c r="I90" s="103"/>
      <c r="J90" s="104"/>
      <c r="K90" s="100"/>
      <c r="L90" s="109"/>
      <c r="M90" s="101"/>
      <c r="N90" s="102"/>
      <c r="O90" s="100"/>
      <c r="P90" s="102"/>
      <c r="Q90" s="100"/>
      <c r="R90" s="102"/>
      <c r="S90" s="110"/>
      <c r="T90" s="100"/>
      <c r="U90" s="103"/>
      <c r="V90" s="104"/>
      <c r="W90" s="100"/>
      <c r="X90" s="103"/>
      <c r="Y90" s="103"/>
      <c r="Z90" s="103"/>
      <c r="AA90" s="103"/>
      <c r="AB90" s="102"/>
      <c r="AC90" s="100"/>
      <c r="AD90" s="103"/>
      <c r="AE90" s="102"/>
    </row>
    <row r="91" spans="1:31" ht="7.5" customHeight="1">
      <c r="A91" s="96"/>
      <c r="B91" s="98"/>
      <c r="C91" s="100"/>
      <c r="D91" s="102"/>
      <c r="E91" s="101"/>
      <c r="F91" s="102"/>
      <c r="G91" s="100"/>
      <c r="H91" s="103"/>
      <c r="I91" s="103"/>
      <c r="J91" s="104"/>
      <c r="K91" s="111"/>
      <c r="L91" s="102"/>
      <c r="M91" s="101"/>
      <c r="N91" s="102"/>
      <c r="O91" s="100"/>
      <c r="P91" s="102"/>
      <c r="Q91" s="100"/>
      <c r="R91" s="102"/>
      <c r="S91" s="110"/>
      <c r="T91" s="100"/>
      <c r="U91" s="103"/>
      <c r="V91" s="104"/>
      <c r="W91" s="100"/>
      <c r="X91" s="103"/>
      <c r="Y91" s="103"/>
      <c r="Z91" s="103"/>
      <c r="AA91" s="103"/>
      <c r="AB91" s="102"/>
      <c r="AC91" s="100"/>
      <c r="AD91" s="103"/>
      <c r="AE91" s="102"/>
    </row>
    <row r="92" spans="1:31" ht="7.5" customHeight="1">
      <c r="A92" s="96">
        <v>15</v>
      </c>
      <c r="B92" s="98"/>
      <c r="C92" s="100"/>
      <c r="D92" s="102"/>
      <c r="E92" s="101"/>
      <c r="F92" s="102"/>
      <c r="G92" s="100"/>
      <c r="H92" s="103"/>
      <c r="I92" s="103"/>
      <c r="J92" s="104"/>
      <c r="K92" s="100"/>
      <c r="L92" s="109"/>
      <c r="M92" s="101"/>
      <c r="N92" s="102"/>
      <c r="O92" s="100"/>
      <c r="P92" s="102"/>
      <c r="Q92" s="100"/>
      <c r="R92" s="102"/>
      <c r="S92" s="110"/>
      <c r="T92" s="100"/>
      <c r="U92" s="103"/>
      <c r="V92" s="104"/>
      <c r="W92" s="100"/>
      <c r="X92" s="103"/>
      <c r="Y92" s="103"/>
      <c r="Z92" s="103"/>
      <c r="AA92" s="103"/>
      <c r="AB92" s="102"/>
      <c r="AC92" s="100"/>
      <c r="AD92" s="103"/>
      <c r="AE92" s="102"/>
    </row>
    <row r="93" spans="1:31" ht="7.5" customHeight="1">
      <c r="A93" s="96"/>
      <c r="B93" s="98"/>
      <c r="C93" s="100"/>
      <c r="D93" s="102"/>
      <c r="E93" s="101"/>
      <c r="F93" s="102"/>
      <c r="G93" s="100"/>
      <c r="H93" s="103"/>
      <c r="I93" s="103"/>
      <c r="J93" s="104"/>
      <c r="K93" s="111"/>
      <c r="L93" s="102"/>
      <c r="M93" s="101"/>
      <c r="N93" s="102"/>
      <c r="O93" s="100"/>
      <c r="P93" s="102"/>
      <c r="Q93" s="100"/>
      <c r="R93" s="102"/>
      <c r="S93" s="112"/>
      <c r="T93" s="100"/>
      <c r="U93" s="103"/>
      <c r="V93" s="104"/>
      <c r="W93" s="100"/>
      <c r="X93" s="103"/>
      <c r="Y93" s="103"/>
      <c r="Z93" s="103"/>
      <c r="AA93" s="103"/>
      <c r="AB93" s="102"/>
      <c r="AC93" s="100"/>
      <c r="AD93" s="103"/>
      <c r="AE93" s="102"/>
    </row>
    <row r="94" spans="1:31" ht="7.5" customHeight="1">
      <c r="A94" s="96">
        <v>16</v>
      </c>
      <c r="B94" s="98"/>
      <c r="C94" s="100"/>
      <c r="D94" s="102"/>
      <c r="E94" s="101"/>
      <c r="F94" s="102"/>
      <c r="G94" s="100"/>
      <c r="H94" s="103"/>
      <c r="I94" s="103"/>
      <c r="J94" s="104"/>
      <c r="K94" s="100"/>
      <c r="L94" s="109"/>
      <c r="M94" s="101"/>
      <c r="N94" s="102"/>
      <c r="O94" s="100"/>
      <c r="P94" s="102"/>
      <c r="Q94" s="100"/>
      <c r="R94" s="102"/>
      <c r="S94" s="113"/>
      <c r="T94" s="100"/>
      <c r="U94" s="103"/>
      <c r="V94" s="104"/>
      <c r="W94" s="100"/>
      <c r="X94" s="103"/>
      <c r="Y94" s="103"/>
      <c r="Z94" s="103"/>
      <c r="AA94" s="103"/>
      <c r="AB94" s="102"/>
      <c r="AC94" s="100"/>
      <c r="AD94" s="103"/>
      <c r="AE94" s="102"/>
    </row>
    <row r="95" spans="1:31" ht="7.5" customHeight="1">
      <c r="A95" s="96"/>
      <c r="B95" s="98"/>
      <c r="C95" s="100"/>
      <c r="D95" s="102"/>
      <c r="E95" s="101"/>
      <c r="F95" s="102"/>
      <c r="G95" s="100"/>
      <c r="H95" s="103"/>
      <c r="I95" s="103"/>
      <c r="J95" s="104"/>
      <c r="K95" s="111"/>
      <c r="L95" s="102"/>
      <c r="M95" s="101"/>
      <c r="N95" s="102"/>
      <c r="O95" s="100"/>
      <c r="P95" s="102"/>
      <c r="Q95" s="100"/>
      <c r="R95" s="102"/>
      <c r="S95" s="112"/>
      <c r="T95" s="100"/>
      <c r="U95" s="103"/>
      <c r="V95" s="104"/>
      <c r="W95" s="100"/>
      <c r="X95" s="103"/>
      <c r="Y95" s="103"/>
      <c r="Z95" s="103"/>
      <c r="AA95" s="103"/>
      <c r="AB95" s="102"/>
      <c r="AC95" s="100"/>
      <c r="AD95" s="103"/>
      <c r="AE95" s="102"/>
    </row>
    <row r="96" spans="1:31" ht="7.5" customHeight="1">
      <c r="A96" s="96">
        <v>17</v>
      </c>
      <c r="B96" s="98"/>
      <c r="C96" s="100"/>
      <c r="D96" s="102"/>
      <c r="E96" s="101"/>
      <c r="F96" s="102"/>
      <c r="G96" s="100"/>
      <c r="H96" s="103"/>
      <c r="I96" s="103"/>
      <c r="J96" s="104"/>
      <c r="K96" s="100"/>
      <c r="L96" s="109"/>
      <c r="M96" s="101"/>
      <c r="N96" s="102"/>
      <c r="O96" s="100"/>
      <c r="P96" s="102"/>
      <c r="Q96" s="100"/>
      <c r="R96" s="102"/>
      <c r="S96" s="113"/>
      <c r="T96" s="100"/>
      <c r="U96" s="103"/>
      <c r="V96" s="104"/>
      <c r="W96" s="100"/>
      <c r="X96" s="103"/>
      <c r="Y96" s="103"/>
      <c r="Z96" s="103"/>
      <c r="AA96" s="103"/>
      <c r="AB96" s="102"/>
      <c r="AC96" s="100"/>
      <c r="AD96" s="103"/>
      <c r="AE96" s="102"/>
    </row>
    <row r="97" spans="1:31" ht="7.5" customHeight="1">
      <c r="A97" s="96"/>
      <c r="B97" s="98"/>
      <c r="C97" s="100"/>
      <c r="D97" s="102"/>
      <c r="E97" s="101"/>
      <c r="F97" s="102"/>
      <c r="G97" s="100"/>
      <c r="H97" s="103"/>
      <c r="I97" s="103"/>
      <c r="J97" s="104"/>
      <c r="K97" s="111"/>
      <c r="L97" s="102"/>
      <c r="M97" s="101"/>
      <c r="N97" s="102"/>
      <c r="O97" s="100"/>
      <c r="P97" s="102"/>
      <c r="Q97" s="100"/>
      <c r="R97" s="102"/>
      <c r="S97" s="112"/>
      <c r="T97" s="100"/>
      <c r="U97" s="103"/>
      <c r="V97" s="104"/>
      <c r="W97" s="100"/>
      <c r="X97" s="103"/>
      <c r="Y97" s="103"/>
      <c r="Z97" s="103"/>
      <c r="AA97" s="103"/>
      <c r="AB97" s="102"/>
      <c r="AC97" s="100"/>
      <c r="AD97" s="103"/>
      <c r="AE97" s="102"/>
    </row>
    <row r="98" spans="1:31" ht="7.5" customHeight="1">
      <c r="A98" s="96">
        <v>18</v>
      </c>
      <c r="B98" s="98"/>
      <c r="C98" s="100"/>
      <c r="D98" s="102"/>
      <c r="E98" s="101"/>
      <c r="F98" s="102"/>
      <c r="G98" s="100"/>
      <c r="H98" s="103"/>
      <c r="I98" s="103"/>
      <c r="J98" s="104"/>
      <c r="K98" s="100"/>
      <c r="L98" s="109"/>
      <c r="M98" s="101"/>
      <c r="N98" s="102"/>
      <c r="O98" s="100"/>
      <c r="P98" s="102"/>
      <c r="Q98" s="100"/>
      <c r="R98" s="102"/>
      <c r="S98" s="113"/>
      <c r="T98" s="100"/>
      <c r="U98" s="103"/>
      <c r="V98" s="104"/>
      <c r="W98" s="100"/>
      <c r="X98" s="103"/>
      <c r="Y98" s="103"/>
      <c r="Z98" s="103"/>
      <c r="AA98" s="103"/>
      <c r="AB98" s="102"/>
      <c r="AC98" s="100"/>
      <c r="AD98" s="103"/>
      <c r="AE98" s="102"/>
    </row>
    <row r="99" spans="1:31" ht="7.5" customHeight="1">
      <c r="A99" s="96"/>
      <c r="B99" s="98"/>
      <c r="C99" s="100"/>
      <c r="D99" s="102"/>
      <c r="E99" s="101"/>
      <c r="F99" s="102"/>
      <c r="G99" s="100"/>
      <c r="H99" s="103"/>
      <c r="I99" s="103"/>
      <c r="J99" s="104"/>
      <c r="K99" s="111"/>
      <c r="L99" s="102"/>
      <c r="M99" s="101"/>
      <c r="N99" s="102"/>
      <c r="O99" s="100"/>
      <c r="P99" s="102"/>
      <c r="Q99" s="100"/>
      <c r="R99" s="102"/>
      <c r="S99" s="112"/>
      <c r="T99" s="100"/>
      <c r="U99" s="103"/>
      <c r="V99" s="104"/>
      <c r="W99" s="100"/>
      <c r="X99" s="103"/>
      <c r="Y99" s="103"/>
      <c r="Z99" s="103"/>
      <c r="AA99" s="103"/>
      <c r="AB99" s="102"/>
      <c r="AC99" s="100"/>
      <c r="AD99" s="103"/>
      <c r="AE99" s="102"/>
    </row>
    <row r="100" spans="1:31" ht="7.5" customHeight="1">
      <c r="A100" s="96">
        <v>19</v>
      </c>
      <c r="B100" s="98"/>
      <c r="C100" s="100"/>
      <c r="D100" s="102"/>
      <c r="E100" s="101"/>
      <c r="F100" s="102"/>
      <c r="G100" s="100"/>
      <c r="H100" s="103"/>
      <c r="I100" s="103"/>
      <c r="J100" s="104"/>
      <c r="K100" s="100"/>
      <c r="L100" s="109"/>
      <c r="M100" s="101"/>
      <c r="N100" s="102"/>
      <c r="O100" s="100"/>
      <c r="P100" s="102"/>
      <c r="Q100" s="100"/>
      <c r="R100" s="102"/>
      <c r="S100" s="113"/>
      <c r="T100" s="100"/>
      <c r="U100" s="103"/>
      <c r="V100" s="104"/>
      <c r="W100" s="100"/>
      <c r="X100" s="103"/>
      <c r="Y100" s="103"/>
      <c r="Z100" s="103"/>
      <c r="AA100" s="103"/>
      <c r="AB100" s="102"/>
      <c r="AC100" s="100"/>
      <c r="AD100" s="103"/>
      <c r="AE100" s="102"/>
    </row>
    <row r="101" spans="1:31" ht="7.5" customHeight="1">
      <c r="A101" s="96"/>
      <c r="B101" s="98"/>
      <c r="C101" s="100"/>
      <c r="D101" s="102"/>
      <c r="E101" s="101"/>
      <c r="F101" s="102"/>
      <c r="G101" s="100"/>
      <c r="H101" s="103"/>
      <c r="I101" s="103"/>
      <c r="J101" s="104"/>
      <c r="K101" s="111"/>
      <c r="L101" s="102"/>
      <c r="M101" s="101"/>
      <c r="N101" s="102"/>
      <c r="O101" s="100"/>
      <c r="P101" s="102"/>
      <c r="Q101" s="100"/>
      <c r="R101" s="102"/>
      <c r="S101" s="112"/>
      <c r="T101" s="100"/>
      <c r="U101" s="103"/>
      <c r="V101" s="104"/>
      <c r="W101" s="100"/>
      <c r="X101" s="103"/>
      <c r="Y101" s="103"/>
      <c r="Z101" s="103"/>
      <c r="AA101" s="103"/>
      <c r="AB101" s="102"/>
      <c r="AC101" s="100"/>
      <c r="AD101" s="103"/>
      <c r="AE101" s="102"/>
    </row>
    <row r="102" spans="1:31" ht="7.5" customHeight="1">
      <c r="A102" s="96">
        <v>20</v>
      </c>
      <c r="B102" s="98"/>
      <c r="C102" s="100"/>
      <c r="D102" s="102"/>
      <c r="E102" s="101"/>
      <c r="F102" s="102"/>
      <c r="G102" s="100"/>
      <c r="H102" s="103"/>
      <c r="I102" s="103"/>
      <c r="J102" s="104"/>
      <c r="K102" s="100"/>
      <c r="L102" s="109"/>
      <c r="M102" s="101"/>
      <c r="N102" s="102"/>
      <c r="O102" s="100"/>
      <c r="P102" s="102"/>
      <c r="Q102" s="100"/>
      <c r="R102" s="102"/>
      <c r="S102" s="113"/>
      <c r="T102" s="100"/>
      <c r="U102" s="103"/>
      <c r="V102" s="104"/>
      <c r="W102" s="100"/>
      <c r="X102" s="103"/>
      <c r="Y102" s="103"/>
      <c r="Z102" s="103"/>
      <c r="AA102" s="103"/>
      <c r="AB102" s="102"/>
      <c r="AC102" s="100"/>
      <c r="AD102" s="103"/>
      <c r="AE102" s="102"/>
    </row>
    <row r="103" spans="1:31" ht="7.5" customHeight="1">
      <c r="A103" s="96"/>
      <c r="B103" s="98"/>
      <c r="C103" s="100"/>
      <c r="D103" s="102"/>
      <c r="E103" s="101"/>
      <c r="F103" s="102"/>
      <c r="G103" s="100"/>
      <c r="H103" s="103"/>
      <c r="I103" s="103"/>
      <c r="J103" s="104"/>
      <c r="K103" s="111"/>
      <c r="L103" s="102"/>
      <c r="M103" s="101"/>
      <c r="N103" s="102"/>
      <c r="O103" s="100"/>
      <c r="P103" s="102"/>
      <c r="Q103" s="100"/>
      <c r="R103" s="102"/>
      <c r="S103" s="112"/>
      <c r="T103" s="100"/>
      <c r="U103" s="103"/>
      <c r="V103" s="104"/>
      <c r="W103" s="100"/>
      <c r="X103" s="103"/>
      <c r="Y103" s="103"/>
      <c r="Z103" s="103"/>
      <c r="AA103" s="103"/>
      <c r="AB103" s="102"/>
      <c r="AC103" s="100"/>
      <c r="AD103" s="103"/>
      <c r="AE103" s="102"/>
    </row>
    <row r="104" spans="1:31" ht="7.5" customHeight="1">
      <c r="A104" s="96">
        <v>21</v>
      </c>
      <c r="B104" s="98"/>
      <c r="C104" s="100"/>
      <c r="D104" s="102"/>
      <c r="E104" s="101"/>
      <c r="F104" s="102"/>
      <c r="G104" s="100"/>
      <c r="H104" s="103"/>
      <c r="I104" s="103"/>
      <c r="J104" s="104"/>
      <c r="K104" s="100"/>
      <c r="L104" s="109"/>
      <c r="M104" s="101"/>
      <c r="N104" s="102"/>
      <c r="O104" s="100"/>
      <c r="P104" s="102"/>
      <c r="Q104" s="100"/>
      <c r="R104" s="102"/>
      <c r="S104" s="113"/>
      <c r="T104" s="100"/>
      <c r="U104" s="103"/>
      <c r="V104" s="104"/>
      <c r="W104" s="100"/>
      <c r="X104" s="103"/>
      <c r="Y104" s="103"/>
      <c r="Z104" s="103"/>
      <c r="AA104" s="103"/>
      <c r="AB104" s="102"/>
      <c r="AC104" s="100"/>
      <c r="AD104" s="103"/>
      <c r="AE104" s="102"/>
    </row>
    <row r="105" spans="1:31" ht="7.5" customHeight="1">
      <c r="A105" s="96"/>
      <c r="B105" s="98"/>
      <c r="C105" s="100"/>
      <c r="D105" s="102"/>
      <c r="E105" s="101"/>
      <c r="F105" s="102"/>
      <c r="G105" s="100"/>
      <c r="H105" s="103"/>
      <c r="I105" s="103"/>
      <c r="J105" s="104"/>
      <c r="K105" s="111"/>
      <c r="L105" s="102"/>
      <c r="M105" s="101"/>
      <c r="N105" s="102"/>
      <c r="O105" s="100"/>
      <c r="P105" s="102"/>
      <c r="Q105" s="100"/>
      <c r="R105" s="102"/>
      <c r="S105" s="112"/>
      <c r="T105" s="100"/>
      <c r="U105" s="103"/>
      <c r="V105" s="104"/>
      <c r="W105" s="100"/>
      <c r="X105" s="103"/>
      <c r="Y105" s="103"/>
      <c r="Z105" s="103"/>
      <c r="AA105" s="103"/>
      <c r="AB105" s="102"/>
      <c r="AC105" s="100"/>
      <c r="AD105" s="103"/>
      <c r="AE105" s="102"/>
    </row>
    <row r="106" spans="1:31" ht="7.5" customHeight="1">
      <c r="A106" s="96">
        <v>22</v>
      </c>
      <c r="B106" s="98"/>
      <c r="C106" s="100"/>
      <c r="D106" s="102"/>
      <c r="E106" s="101"/>
      <c r="F106" s="102"/>
      <c r="G106" s="100"/>
      <c r="H106" s="103"/>
      <c r="I106" s="103"/>
      <c r="J106" s="104"/>
      <c r="K106" s="100"/>
      <c r="L106" s="109"/>
      <c r="M106" s="101"/>
      <c r="N106" s="102"/>
      <c r="O106" s="100"/>
      <c r="P106" s="102"/>
      <c r="Q106" s="100"/>
      <c r="R106" s="102"/>
      <c r="S106" s="113"/>
      <c r="T106" s="100"/>
      <c r="U106" s="103"/>
      <c r="V106" s="104"/>
      <c r="W106" s="100"/>
      <c r="X106" s="103"/>
      <c r="Y106" s="103"/>
      <c r="Z106" s="103"/>
      <c r="AA106" s="103"/>
      <c r="AB106" s="102"/>
      <c r="AC106" s="100"/>
      <c r="AD106" s="103"/>
      <c r="AE106" s="102"/>
    </row>
    <row r="107" spans="1:31" ht="7.5" customHeight="1">
      <c r="A107" s="96"/>
      <c r="B107" s="98"/>
      <c r="C107" s="100"/>
      <c r="D107" s="102"/>
      <c r="E107" s="101"/>
      <c r="F107" s="102"/>
      <c r="G107" s="100"/>
      <c r="H107" s="103"/>
      <c r="I107" s="103"/>
      <c r="J107" s="104"/>
      <c r="K107" s="111"/>
      <c r="L107" s="102"/>
      <c r="M107" s="101"/>
      <c r="N107" s="102"/>
      <c r="O107" s="100"/>
      <c r="P107" s="102"/>
      <c r="Q107" s="100"/>
      <c r="R107" s="102"/>
      <c r="S107" s="112"/>
      <c r="T107" s="100"/>
      <c r="U107" s="103"/>
      <c r="V107" s="104"/>
      <c r="W107" s="100"/>
      <c r="X107" s="103"/>
      <c r="Y107" s="103"/>
      <c r="Z107" s="103"/>
      <c r="AA107" s="103"/>
      <c r="AB107" s="102"/>
      <c r="AC107" s="100"/>
      <c r="AD107" s="103"/>
      <c r="AE107" s="102"/>
    </row>
    <row r="108" spans="1:31" ht="7.5" customHeight="1">
      <c r="A108" s="96">
        <v>23</v>
      </c>
      <c r="B108" s="98"/>
      <c r="C108" s="100"/>
      <c r="D108" s="102"/>
      <c r="E108" s="101"/>
      <c r="F108" s="102"/>
      <c r="G108" s="100"/>
      <c r="H108" s="103"/>
      <c r="I108" s="103"/>
      <c r="J108" s="104"/>
      <c r="K108" s="100"/>
      <c r="L108" s="109"/>
      <c r="M108" s="101"/>
      <c r="N108" s="102"/>
      <c r="O108" s="100"/>
      <c r="P108" s="102"/>
      <c r="Q108" s="100"/>
      <c r="R108" s="102"/>
      <c r="S108" s="113"/>
      <c r="T108" s="100"/>
      <c r="U108" s="103"/>
      <c r="V108" s="104"/>
      <c r="W108" s="100"/>
      <c r="X108" s="103"/>
      <c r="Y108" s="103"/>
      <c r="Z108" s="103"/>
      <c r="AA108" s="103"/>
      <c r="AB108" s="102"/>
      <c r="AC108" s="100"/>
      <c r="AD108" s="103"/>
      <c r="AE108" s="102"/>
    </row>
    <row r="109" spans="1:31" ht="7.5" customHeight="1">
      <c r="A109" s="96"/>
      <c r="B109" s="98"/>
      <c r="C109" s="100"/>
      <c r="D109" s="102"/>
      <c r="E109" s="101"/>
      <c r="F109" s="102"/>
      <c r="G109" s="100"/>
      <c r="H109" s="103"/>
      <c r="I109" s="103"/>
      <c r="J109" s="104"/>
      <c r="K109" s="111"/>
      <c r="L109" s="102"/>
      <c r="M109" s="101"/>
      <c r="N109" s="102"/>
      <c r="O109" s="100"/>
      <c r="P109" s="102"/>
      <c r="Q109" s="100"/>
      <c r="R109" s="102"/>
      <c r="S109" s="112"/>
      <c r="T109" s="100"/>
      <c r="U109" s="103"/>
      <c r="V109" s="104"/>
      <c r="W109" s="100"/>
      <c r="X109" s="103"/>
      <c r="Y109" s="103"/>
      <c r="Z109" s="103"/>
      <c r="AA109" s="103"/>
      <c r="AB109" s="102"/>
      <c r="AC109" s="100"/>
      <c r="AD109" s="103"/>
      <c r="AE109" s="102"/>
    </row>
    <row r="110" spans="1:31" ht="7.5" customHeight="1">
      <c r="A110" s="96">
        <v>24</v>
      </c>
      <c r="B110" s="98"/>
      <c r="C110" s="100"/>
      <c r="D110" s="102"/>
      <c r="E110" s="101"/>
      <c r="F110" s="102"/>
      <c r="G110" s="100"/>
      <c r="H110" s="103"/>
      <c r="I110" s="103"/>
      <c r="J110" s="104"/>
      <c r="K110" s="100"/>
      <c r="L110" s="109"/>
      <c r="M110" s="101"/>
      <c r="N110" s="102"/>
      <c r="O110" s="100"/>
      <c r="P110" s="102"/>
      <c r="Q110" s="100"/>
      <c r="R110" s="102"/>
      <c r="S110" s="113"/>
      <c r="T110" s="100"/>
      <c r="U110" s="103"/>
      <c r="V110" s="104"/>
      <c r="W110" s="100"/>
      <c r="X110" s="103"/>
      <c r="Y110" s="103"/>
      <c r="Z110" s="103"/>
      <c r="AA110" s="103"/>
      <c r="AB110" s="102"/>
      <c r="AC110" s="100"/>
      <c r="AD110" s="103"/>
      <c r="AE110" s="102"/>
    </row>
    <row r="111" spans="1:31" ht="7.5" customHeight="1">
      <c r="A111" s="96"/>
      <c r="B111" s="98"/>
      <c r="C111" s="100"/>
      <c r="D111" s="102"/>
      <c r="E111" s="101"/>
      <c r="F111" s="102"/>
      <c r="G111" s="100"/>
      <c r="H111" s="103"/>
      <c r="I111" s="103"/>
      <c r="J111" s="104"/>
      <c r="K111" s="111"/>
      <c r="L111" s="102"/>
      <c r="M111" s="101"/>
      <c r="N111" s="102"/>
      <c r="O111" s="100"/>
      <c r="P111" s="102"/>
      <c r="Q111" s="100"/>
      <c r="R111" s="102"/>
      <c r="S111" s="112"/>
      <c r="T111" s="100"/>
      <c r="U111" s="103"/>
      <c r="V111" s="104"/>
      <c r="W111" s="100"/>
      <c r="X111" s="103"/>
      <c r="Y111" s="103"/>
      <c r="Z111" s="103"/>
      <c r="AA111" s="103"/>
      <c r="AB111" s="102"/>
      <c r="AC111" s="100"/>
      <c r="AD111" s="103"/>
      <c r="AE111" s="102"/>
    </row>
    <row r="112" spans="1:31" ht="7.5" customHeight="1" thickBot="1">
      <c r="A112" s="96">
        <v>25</v>
      </c>
      <c r="B112" s="98"/>
      <c r="C112" s="100"/>
      <c r="D112" s="102"/>
      <c r="E112" s="101"/>
      <c r="F112" s="102"/>
      <c r="G112" s="100"/>
      <c r="H112" s="103"/>
      <c r="I112" s="103"/>
      <c r="J112" s="104"/>
      <c r="K112" s="122"/>
      <c r="L112" s="109"/>
      <c r="M112" s="101"/>
      <c r="N112" s="102"/>
      <c r="O112" s="100"/>
      <c r="P112" s="102"/>
      <c r="Q112" s="100"/>
      <c r="R112" s="102"/>
      <c r="S112" s="116"/>
      <c r="T112" s="114"/>
      <c r="U112" s="117"/>
      <c r="V112" s="118"/>
      <c r="W112" s="114"/>
      <c r="X112" s="117"/>
      <c r="Y112" s="117"/>
      <c r="Z112" s="117"/>
      <c r="AA112" s="117"/>
      <c r="AB112" s="115"/>
      <c r="AC112" s="114"/>
      <c r="AD112" s="117"/>
      <c r="AE112" s="115"/>
    </row>
    <row r="113" spans="1:18" ht="7.5" customHeight="1" thickBot="1">
      <c r="A113" s="119"/>
      <c r="B113" s="120"/>
      <c r="C113" s="114"/>
      <c r="D113" s="60"/>
      <c r="E113" s="121"/>
      <c r="F113" s="61"/>
      <c r="G113" s="114"/>
      <c r="H113" s="62"/>
      <c r="I113" s="117"/>
      <c r="J113" s="63"/>
      <c r="K113" s="123"/>
      <c r="L113" s="61"/>
      <c r="M113" s="121"/>
      <c r="N113" s="61"/>
      <c r="O113" s="114"/>
      <c r="P113" s="61"/>
      <c r="Q113" s="114"/>
      <c r="R113" s="61"/>
    </row>
    <row r="114" spans="1:18" ht="9" customHeight="1" thickBot="1">
      <c r="A114" s="64"/>
      <c r="B114" s="64"/>
      <c r="C114" s="64"/>
      <c r="D114" s="65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</row>
    <row r="115" spans="18:31" ht="15" thickBot="1">
      <c r="R115" s="66"/>
      <c r="S115" s="66" t="s">
        <v>191</v>
      </c>
      <c r="T115" s="67">
        <f aca="true" t="shared" si="7" ref="T115:AD115">SUM(T65:T112)</f>
        <v>189.85</v>
      </c>
      <c r="U115" s="68">
        <f t="shared" si="7"/>
        <v>628.8500000000001</v>
      </c>
      <c r="V115" s="69">
        <f t="shared" si="7"/>
        <v>0</v>
      </c>
      <c r="W115" s="67">
        <f t="shared" si="7"/>
        <v>0</v>
      </c>
      <c r="X115" s="68">
        <f t="shared" si="7"/>
        <v>928.8</v>
      </c>
      <c r="Y115" s="68">
        <f>SUM(Y65:Y112)</f>
        <v>1725.2</v>
      </c>
      <c r="Z115" s="68">
        <f t="shared" si="7"/>
        <v>1799.7999999999997</v>
      </c>
      <c r="AA115" s="68">
        <f t="shared" si="7"/>
        <v>871</v>
      </c>
      <c r="AB115" s="69">
        <f t="shared" si="7"/>
        <v>0</v>
      </c>
      <c r="AC115" s="70">
        <f t="shared" si="7"/>
        <v>-439.00000000000006</v>
      </c>
      <c r="AD115" s="69">
        <f t="shared" si="7"/>
        <v>439.00000000000006</v>
      </c>
      <c r="AE115" s="66"/>
    </row>
    <row r="116" spans="18:31" ht="12.75"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</row>
    <row r="117" ht="13.5" thickBot="1"/>
    <row r="118" spans="19:30" ht="13.5" thickBot="1">
      <c r="S118" s="71" t="s">
        <v>189</v>
      </c>
      <c r="T118" s="67">
        <f>SUM(T57,T115)</f>
        <v>1087.5246999999997</v>
      </c>
      <c r="U118" s="67">
        <f aca="true" t="shared" si="8" ref="U118:AD118">SUM(U57,U115)</f>
        <v>6132.4312500000015</v>
      </c>
      <c r="V118" s="67">
        <f t="shared" si="8"/>
        <v>0</v>
      </c>
      <c r="W118" s="67">
        <f t="shared" si="8"/>
        <v>1735.6495499999999</v>
      </c>
      <c r="X118" s="67">
        <f t="shared" si="8"/>
        <v>4263.98915</v>
      </c>
      <c r="Y118" s="67">
        <f t="shared" si="8"/>
        <v>7269.336849999999</v>
      </c>
      <c r="Z118" s="67">
        <f t="shared" si="8"/>
        <v>7164.989149999999</v>
      </c>
      <c r="AA118" s="67">
        <f t="shared" si="8"/>
        <v>2901</v>
      </c>
      <c r="AB118" s="67">
        <f t="shared" si="8"/>
        <v>0</v>
      </c>
      <c r="AC118" s="67">
        <f t="shared" si="8"/>
        <v>-5044.90655</v>
      </c>
      <c r="AD118" s="67">
        <f t="shared" si="8"/>
        <v>5044.90655</v>
      </c>
    </row>
  </sheetData>
  <sheetProtection/>
  <mergeCells count="1562">
    <mergeCell ref="Q112:Q113"/>
    <mergeCell ref="AD111:AD112"/>
    <mergeCell ref="AE111:AE112"/>
    <mergeCell ref="A112:A113"/>
    <mergeCell ref="B112:B113"/>
    <mergeCell ref="C112:C113"/>
    <mergeCell ref="E112:E113"/>
    <mergeCell ref="G112:G113"/>
    <mergeCell ref="I112:I113"/>
    <mergeCell ref="K112:K113"/>
    <mergeCell ref="M112:M113"/>
    <mergeCell ref="X111:X112"/>
    <mergeCell ref="Y111:Y112"/>
    <mergeCell ref="Z111:Z112"/>
    <mergeCell ref="O110:O111"/>
    <mergeCell ref="Q110:Q111"/>
    <mergeCell ref="W109:W110"/>
    <mergeCell ref="X109:X110"/>
    <mergeCell ref="Y109:Y110"/>
    <mergeCell ref="Z109:Z110"/>
    <mergeCell ref="AA111:AA112"/>
    <mergeCell ref="AB111:AB112"/>
    <mergeCell ref="AC111:AC112"/>
    <mergeCell ref="R111:R112"/>
    <mergeCell ref="S111:S112"/>
    <mergeCell ref="T111:T112"/>
    <mergeCell ref="U111:U112"/>
    <mergeCell ref="V111:V112"/>
    <mergeCell ref="W111:W112"/>
    <mergeCell ref="D111:D112"/>
    <mergeCell ref="F111:F112"/>
    <mergeCell ref="H111:H112"/>
    <mergeCell ref="J111:J112"/>
    <mergeCell ref="AC109:AC110"/>
    <mergeCell ref="AD109:AD110"/>
    <mergeCell ref="AE109:AE110"/>
    <mergeCell ref="A110:A111"/>
    <mergeCell ref="B110:B111"/>
    <mergeCell ref="C110:C111"/>
    <mergeCell ref="E110:E111"/>
    <mergeCell ref="G110:G111"/>
    <mergeCell ref="I110:I111"/>
    <mergeCell ref="K110:K111"/>
    <mergeCell ref="AA109:AA110"/>
    <mergeCell ref="AB109:AB110"/>
    <mergeCell ref="P109:P110"/>
    <mergeCell ref="R109:R110"/>
    <mergeCell ref="S109:S110"/>
    <mergeCell ref="T109:T110"/>
    <mergeCell ref="U109:U110"/>
    <mergeCell ref="V109:V110"/>
    <mergeCell ref="Q108:Q109"/>
    <mergeCell ref="D109:D110"/>
    <mergeCell ref="F109:F110"/>
    <mergeCell ref="H109:H110"/>
    <mergeCell ref="J109:J110"/>
    <mergeCell ref="AD107:AD108"/>
    <mergeCell ref="Y107:Y108"/>
    <mergeCell ref="Z107:Z108"/>
    <mergeCell ref="AA107:AA108"/>
    <mergeCell ref="AB107:AB108"/>
    <mergeCell ref="AC107:AC108"/>
    <mergeCell ref="M108:M109"/>
    <mergeCell ref="X107:X108"/>
    <mergeCell ref="L109:L110"/>
    <mergeCell ref="N109:N110"/>
    <mergeCell ref="M110:M111"/>
    <mergeCell ref="R107:R108"/>
    <mergeCell ref="L111:L112"/>
    <mergeCell ref="N111:N112"/>
    <mergeCell ref="P111:P112"/>
    <mergeCell ref="O112:O113"/>
    <mergeCell ref="U107:U108"/>
    <mergeCell ref="V107:V108"/>
    <mergeCell ref="AE107:AE108"/>
    <mergeCell ref="A108:A109"/>
    <mergeCell ref="B108:B109"/>
    <mergeCell ref="C108:C109"/>
    <mergeCell ref="E108:E109"/>
    <mergeCell ref="G108:G109"/>
    <mergeCell ref="I108:I109"/>
    <mergeCell ref="K108:K109"/>
    <mergeCell ref="K106:K107"/>
    <mergeCell ref="M106:M107"/>
    <mergeCell ref="W107:W108"/>
    <mergeCell ref="Q106:Q107"/>
    <mergeCell ref="L107:L108"/>
    <mergeCell ref="N107:N108"/>
    <mergeCell ref="P107:P108"/>
    <mergeCell ref="O108:O109"/>
    <mergeCell ref="S107:S108"/>
    <mergeCell ref="T107:T108"/>
    <mergeCell ref="A106:A107"/>
    <mergeCell ref="B106:B107"/>
    <mergeCell ref="C106:C107"/>
    <mergeCell ref="E106:E107"/>
    <mergeCell ref="D107:D108"/>
    <mergeCell ref="Z105:Z106"/>
    <mergeCell ref="AA105:AA106"/>
    <mergeCell ref="AD105:AD106"/>
    <mergeCell ref="AE105:AE106"/>
    <mergeCell ref="AB105:AB106"/>
    <mergeCell ref="AC105:AC106"/>
    <mergeCell ref="R105:R106"/>
    <mergeCell ref="S105:S106"/>
    <mergeCell ref="T105:T106"/>
    <mergeCell ref="U105:U106"/>
    <mergeCell ref="V105:V106"/>
    <mergeCell ref="W105:W106"/>
    <mergeCell ref="X105:X106"/>
    <mergeCell ref="Y105:Y106"/>
    <mergeCell ref="L105:L106"/>
    <mergeCell ref="N105:N106"/>
    <mergeCell ref="P105:P106"/>
    <mergeCell ref="O106:O107"/>
    <mergeCell ref="D105:D106"/>
    <mergeCell ref="F105:F106"/>
    <mergeCell ref="H105:H106"/>
    <mergeCell ref="J105:J106"/>
    <mergeCell ref="G106:G107"/>
    <mergeCell ref="I106:I107"/>
    <mergeCell ref="F107:F108"/>
    <mergeCell ref="H107:H108"/>
    <mergeCell ref="J107:J108"/>
    <mergeCell ref="AE103:AE104"/>
    <mergeCell ref="A104:A105"/>
    <mergeCell ref="B104:B105"/>
    <mergeCell ref="C104:C105"/>
    <mergeCell ref="E104:E105"/>
    <mergeCell ref="G104:G105"/>
    <mergeCell ref="I104:I105"/>
    <mergeCell ref="K104:K105"/>
    <mergeCell ref="O104:O105"/>
    <mergeCell ref="Q104:Q105"/>
    <mergeCell ref="Y103:Y104"/>
    <mergeCell ref="Z103:Z104"/>
    <mergeCell ref="AC103:AC104"/>
    <mergeCell ref="AD103:AD104"/>
    <mergeCell ref="AB103:AB104"/>
    <mergeCell ref="P103:P104"/>
    <mergeCell ref="R103:R104"/>
    <mergeCell ref="S103:S104"/>
    <mergeCell ref="T103:T104"/>
    <mergeCell ref="U103:U104"/>
    <mergeCell ref="V103:V104"/>
    <mergeCell ref="Q102:Q103"/>
    <mergeCell ref="W103:W104"/>
    <mergeCell ref="X103:X104"/>
    <mergeCell ref="D103:D104"/>
    <mergeCell ref="F103:F104"/>
    <mergeCell ref="H103:H104"/>
    <mergeCell ref="J103:J104"/>
    <mergeCell ref="N103:N104"/>
    <mergeCell ref="M104:M105"/>
    <mergeCell ref="AD101:AD102"/>
    <mergeCell ref="Y101:Y102"/>
    <mergeCell ref="Z101:Z102"/>
    <mergeCell ref="AA101:AA102"/>
    <mergeCell ref="AB101:AB102"/>
    <mergeCell ref="AC101:AC102"/>
    <mergeCell ref="R101:R102"/>
    <mergeCell ref="AA103:AA104"/>
    <mergeCell ref="AE101:AE102"/>
    <mergeCell ref="A102:A103"/>
    <mergeCell ref="B102:B103"/>
    <mergeCell ref="C102:C103"/>
    <mergeCell ref="E102:E103"/>
    <mergeCell ref="G102:G103"/>
    <mergeCell ref="I102:I103"/>
    <mergeCell ref="K102:K103"/>
    <mergeCell ref="M102:M103"/>
    <mergeCell ref="X101:X102"/>
    <mergeCell ref="S101:S102"/>
    <mergeCell ref="T101:T102"/>
    <mergeCell ref="U101:U102"/>
    <mergeCell ref="V101:V102"/>
    <mergeCell ref="Q100:Q101"/>
    <mergeCell ref="D101:D102"/>
    <mergeCell ref="F101:F102"/>
    <mergeCell ref="H101:H102"/>
    <mergeCell ref="J101:J102"/>
    <mergeCell ref="L101:L102"/>
    <mergeCell ref="N101:N102"/>
    <mergeCell ref="P101:P102"/>
    <mergeCell ref="O102:O103"/>
    <mergeCell ref="L103:L104"/>
    <mergeCell ref="AE99:AE100"/>
    <mergeCell ref="A100:A101"/>
    <mergeCell ref="B100:B101"/>
    <mergeCell ref="C100:C101"/>
    <mergeCell ref="E100:E101"/>
    <mergeCell ref="G100:G101"/>
    <mergeCell ref="I100:I101"/>
    <mergeCell ref="K100:K101"/>
    <mergeCell ref="M100:M101"/>
    <mergeCell ref="W101:W102"/>
    <mergeCell ref="Y99:Y100"/>
    <mergeCell ref="Z99:Z100"/>
    <mergeCell ref="AA99:AA100"/>
    <mergeCell ref="AD99:AD100"/>
    <mergeCell ref="O100:O101"/>
    <mergeCell ref="AB99:AB100"/>
    <mergeCell ref="AC99:AC100"/>
    <mergeCell ref="R99:R100"/>
    <mergeCell ref="S99:S100"/>
    <mergeCell ref="T99:T100"/>
    <mergeCell ref="U99:U100"/>
    <mergeCell ref="V99:V100"/>
    <mergeCell ref="W99:W100"/>
    <mergeCell ref="X99:X100"/>
    <mergeCell ref="D99:D100"/>
    <mergeCell ref="F99:F100"/>
    <mergeCell ref="H99:H100"/>
    <mergeCell ref="J99:J100"/>
    <mergeCell ref="AE97:AE98"/>
    <mergeCell ref="A98:A99"/>
    <mergeCell ref="B98:B99"/>
    <mergeCell ref="C98:C99"/>
    <mergeCell ref="E98:E99"/>
    <mergeCell ref="G98:G99"/>
    <mergeCell ref="I98:I99"/>
    <mergeCell ref="K98:K99"/>
    <mergeCell ref="O98:O99"/>
    <mergeCell ref="Q98:Q99"/>
    <mergeCell ref="Y97:Y98"/>
    <mergeCell ref="Z97:Z98"/>
    <mergeCell ref="AC97:AC98"/>
    <mergeCell ref="AD97:AD98"/>
    <mergeCell ref="AA97:AA98"/>
    <mergeCell ref="AB97:AB98"/>
    <mergeCell ref="P97:P98"/>
    <mergeCell ref="R97:R98"/>
    <mergeCell ref="S97:S98"/>
    <mergeCell ref="T97:T98"/>
    <mergeCell ref="U97:U98"/>
    <mergeCell ref="V97:V98"/>
    <mergeCell ref="Q96:Q97"/>
    <mergeCell ref="W97:W98"/>
    <mergeCell ref="D97:D98"/>
    <mergeCell ref="F97:F98"/>
    <mergeCell ref="H97:H98"/>
    <mergeCell ref="J97:J98"/>
    <mergeCell ref="AD95:AD96"/>
    <mergeCell ref="Y95:Y96"/>
    <mergeCell ref="Z95:Z96"/>
    <mergeCell ref="AA95:AA96"/>
    <mergeCell ref="AB95:AB96"/>
    <mergeCell ref="AC95:AC96"/>
    <mergeCell ref="M96:M97"/>
    <mergeCell ref="X95:X96"/>
    <mergeCell ref="L97:L98"/>
    <mergeCell ref="N97:N98"/>
    <mergeCell ref="M98:M99"/>
    <mergeCell ref="R95:R96"/>
    <mergeCell ref="X97:X98"/>
    <mergeCell ref="L99:L100"/>
    <mergeCell ref="N99:N100"/>
    <mergeCell ref="P99:P100"/>
    <mergeCell ref="U95:U96"/>
    <mergeCell ref="V95:V96"/>
    <mergeCell ref="AE95:AE96"/>
    <mergeCell ref="A96:A97"/>
    <mergeCell ref="B96:B97"/>
    <mergeCell ref="C96:C97"/>
    <mergeCell ref="E96:E97"/>
    <mergeCell ref="G96:G97"/>
    <mergeCell ref="I96:I97"/>
    <mergeCell ref="K96:K97"/>
    <mergeCell ref="K94:K95"/>
    <mergeCell ref="M94:M95"/>
    <mergeCell ref="W95:W96"/>
    <mergeCell ref="Q94:Q95"/>
    <mergeCell ref="L95:L96"/>
    <mergeCell ref="N95:N96"/>
    <mergeCell ref="P95:P96"/>
    <mergeCell ref="O96:O97"/>
    <mergeCell ref="S95:S96"/>
    <mergeCell ref="T95:T96"/>
    <mergeCell ref="A94:A95"/>
    <mergeCell ref="B94:B95"/>
    <mergeCell ref="C94:C95"/>
    <mergeCell ref="E94:E95"/>
    <mergeCell ref="D95:D96"/>
    <mergeCell ref="Z93:Z94"/>
    <mergeCell ref="AA93:AA94"/>
    <mergeCell ref="AD93:AD94"/>
    <mergeCell ref="AE93:AE94"/>
    <mergeCell ref="AB93:AB94"/>
    <mergeCell ref="AC93:AC94"/>
    <mergeCell ref="R93:R94"/>
    <mergeCell ref="S93:S94"/>
    <mergeCell ref="T93:T94"/>
    <mergeCell ref="U93:U94"/>
    <mergeCell ref="V93:V94"/>
    <mergeCell ref="W93:W94"/>
    <mergeCell ref="X93:X94"/>
    <mergeCell ref="Y93:Y94"/>
    <mergeCell ref="L93:L94"/>
    <mergeCell ref="N93:N94"/>
    <mergeCell ref="P93:P94"/>
    <mergeCell ref="O94:O95"/>
    <mergeCell ref="D93:D94"/>
    <mergeCell ref="F93:F94"/>
    <mergeCell ref="H93:H94"/>
    <mergeCell ref="J93:J94"/>
    <mergeCell ref="G94:G95"/>
    <mergeCell ref="I94:I95"/>
    <mergeCell ref="F95:F96"/>
    <mergeCell ref="H95:H96"/>
    <mergeCell ref="J95:J96"/>
    <mergeCell ref="AE91:AE92"/>
    <mergeCell ref="A92:A93"/>
    <mergeCell ref="B92:B93"/>
    <mergeCell ref="C92:C93"/>
    <mergeCell ref="E92:E93"/>
    <mergeCell ref="G92:G93"/>
    <mergeCell ref="I92:I93"/>
    <mergeCell ref="K92:K93"/>
    <mergeCell ref="O92:O93"/>
    <mergeCell ref="Q92:Q93"/>
    <mergeCell ref="Y91:Y92"/>
    <mergeCell ref="Z91:Z92"/>
    <mergeCell ref="AC91:AC92"/>
    <mergeCell ref="AD91:AD92"/>
    <mergeCell ref="AB91:AB92"/>
    <mergeCell ref="P91:P92"/>
    <mergeCell ref="R91:R92"/>
    <mergeCell ref="S91:S92"/>
    <mergeCell ref="T91:T92"/>
    <mergeCell ref="U91:U92"/>
    <mergeCell ref="V91:V92"/>
    <mergeCell ref="Q90:Q91"/>
    <mergeCell ref="W91:W92"/>
    <mergeCell ref="X91:X92"/>
    <mergeCell ref="D91:D92"/>
    <mergeCell ref="F91:F92"/>
    <mergeCell ref="H91:H92"/>
    <mergeCell ref="J91:J92"/>
    <mergeCell ref="N91:N92"/>
    <mergeCell ref="M92:M93"/>
    <mergeCell ref="AD89:AD90"/>
    <mergeCell ref="Y89:Y90"/>
    <mergeCell ref="Z89:Z90"/>
    <mergeCell ref="AA89:AA90"/>
    <mergeCell ref="AB89:AB90"/>
    <mergeCell ref="AC89:AC90"/>
    <mergeCell ref="R89:R90"/>
    <mergeCell ref="AA91:AA92"/>
    <mergeCell ref="AE89:AE90"/>
    <mergeCell ref="A90:A91"/>
    <mergeCell ref="B90:B91"/>
    <mergeCell ref="C90:C91"/>
    <mergeCell ref="E90:E91"/>
    <mergeCell ref="G90:G91"/>
    <mergeCell ref="I90:I91"/>
    <mergeCell ref="K90:K91"/>
    <mergeCell ref="M90:M91"/>
    <mergeCell ref="X89:X90"/>
    <mergeCell ref="S89:S90"/>
    <mergeCell ref="T89:T90"/>
    <mergeCell ref="U89:U90"/>
    <mergeCell ref="V89:V90"/>
    <mergeCell ref="Q88:Q89"/>
    <mergeCell ref="D89:D90"/>
    <mergeCell ref="F89:F90"/>
    <mergeCell ref="H89:H90"/>
    <mergeCell ref="J89:J90"/>
    <mergeCell ref="L89:L90"/>
    <mergeCell ref="N89:N90"/>
    <mergeCell ref="P89:P90"/>
    <mergeCell ref="O90:O91"/>
    <mergeCell ref="L91:L92"/>
    <mergeCell ref="AE87:AE88"/>
    <mergeCell ref="A88:A89"/>
    <mergeCell ref="B88:B89"/>
    <mergeCell ref="C88:C89"/>
    <mergeCell ref="E88:E89"/>
    <mergeCell ref="G88:G89"/>
    <mergeCell ref="I88:I89"/>
    <mergeCell ref="K88:K89"/>
    <mergeCell ref="M88:M89"/>
    <mergeCell ref="W89:W90"/>
    <mergeCell ref="Y87:Y88"/>
    <mergeCell ref="Z87:Z88"/>
    <mergeCell ref="AA87:AA88"/>
    <mergeCell ref="AD87:AD88"/>
    <mergeCell ref="O88:O89"/>
    <mergeCell ref="AB87:AB88"/>
    <mergeCell ref="AC87:AC88"/>
    <mergeCell ref="R87:R88"/>
    <mergeCell ref="S87:S88"/>
    <mergeCell ref="T87:T88"/>
    <mergeCell ref="U87:U88"/>
    <mergeCell ref="V87:V88"/>
    <mergeCell ref="W87:W88"/>
    <mergeCell ref="X87:X88"/>
    <mergeCell ref="D87:D88"/>
    <mergeCell ref="F87:F88"/>
    <mergeCell ref="H87:H88"/>
    <mergeCell ref="J87:J88"/>
    <mergeCell ref="AE85:AE86"/>
    <mergeCell ref="A86:A87"/>
    <mergeCell ref="B86:B87"/>
    <mergeCell ref="C86:C87"/>
    <mergeCell ref="E86:E87"/>
    <mergeCell ref="G86:G87"/>
    <mergeCell ref="I86:I87"/>
    <mergeCell ref="K86:K87"/>
    <mergeCell ref="O86:O87"/>
    <mergeCell ref="Q86:Q87"/>
    <mergeCell ref="Y85:Y86"/>
    <mergeCell ref="Z85:Z86"/>
    <mergeCell ref="AC85:AC86"/>
    <mergeCell ref="AD85:AD86"/>
    <mergeCell ref="AA85:AA86"/>
    <mergeCell ref="AB85:AB86"/>
    <mergeCell ref="P85:P86"/>
    <mergeCell ref="R85:R86"/>
    <mergeCell ref="S85:S86"/>
    <mergeCell ref="T85:T86"/>
    <mergeCell ref="U85:U86"/>
    <mergeCell ref="V85:V86"/>
    <mergeCell ref="Q84:Q85"/>
    <mergeCell ref="W85:W86"/>
    <mergeCell ref="D85:D86"/>
    <mergeCell ref="F85:F86"/>
    <mergeCell ref="H85:H86"/>
    <mergeCell ref="J85:J86"/>
    <mergeCell ref="AD83:AD84"/>
    <mergeCell ref="Y83:Y84"/>
    <mergeCell ref="Z83:Z84"/>
    <mergeCell ref="AA83:AA84"/>
    <mergeCell ref="AB83:AB84"/>
    <mergeCell ref="AC83:AC84"/>
    <mergeCell ref="M84:M85"/>
    <mergeCell ref="X83:X84"/>
    <mergeCell ref="L85:L86"/>
    <mergeCell ref="N85:N86"/>
    <mergeCell ref="M86:M87"/>
    <mergeCell ref="R83:R84"/>
    <mergeCell ref="X85:X86"/>
    <mergeCell ref="L87:L88"/>
    <mergeCell ref="N87:N88"/>
    <mergeCell ref="P87:P88"/>
    <mergeCell ref="U83:U84"/>
    <mergeCell ref="V83:V84"/>
    <mergeCell ref="AE83:AE84"/>
    <mergeCell ref="A84:A85"/>
    <mergeCell ref="B84:B85"/>
    <mergeCell ref="C84:C85"/>
    <mergeCell ref="E84:E85"/>
    <mergeCell ref="G84:G85"/>
    <mergeCell ref="I84:I85"/>
    <mergeCell ref="K84:K85"/>
    <mergeCell ref="K82:K83"/>
    <mergeCell ref="M82:M83"/>
    <mergeCell ref="W83:W84"/>
    <mergeCell ref="Q82:Q83"/>
    <mergeCell ref="L83:L84"/>
    <mergeCell ref="N83:N84"/>
    <mergeCell ref="P83:P84"/>
    <mergeCell ref="O84:O85"/>
    <mergeCell ref="S83:S84"/>
    <mergeCell ref="T83:T84"/>
    <mergeCell ref="A82:A83"/>
    <mergeCell ref="B82:B83"/>
    <mergeCell ref="C82:C83"/>
    <mergeCell ref="E82:E83"/>
    <mergeCell ref="D83:D84"/>
    <mergeCell ref="Z81:Z82"/>
    <mergeCell ref="AA81:AA82"/>
    <mergeCell ref="AD81:AD82"/>
    <mergeCell ref="AE81:AE82"/>
    <mergeCell ref="AB81:AB82"/>
    <mergeCell ref="AC81:AC82"/>
    <mergeCell ref="R81:R82"/>
    <mergeCell ref="S81:S82"/>
    <mergeCell ref="T81:T82"/>
    <mergeCell ref="U81:U82"/>
    <mergeCell ref="V81:V82"/>
    <mergeCell ref="W81:W82"/>
    <mergeCell ref="X81:X82"/>
    <mergeCell ref="Y81:Y82"/>
    <mergeCell ref="L81:L82"/>
    <mergeCell ref="N81:N82"/>
    <mergeCell ref="P81:P82"/>
    <mergeCell ref="O82:O83"/>
    <mergeCell ref="D81:D82"/>
    <mergeCell ref="F81:F82"/>
    <mergeCell ref="H81:H82"/>
    <mergeCell ref="J81:J82"/>
    <mergeCell ref="G82:G83"/>
    <mergeCell ref="I82:I83"/>
    <mergeCell ref="F83:F84"/>
    <mergeCell ref="H83:H84"/>
    <mergeCell ref="J83:J84"/>
    <mergeCell ref="AE79:AE80"/>
    <mergeCell ref="A80:A81"/>
    <mergeCell ref="B80:B81"/>
    <mergeCell ref="C80:C81"/>
    <mergeCell ref="E80:E81"/>
    <mergeCell ref="G80:G81"/>
    <mergeCell ref="I80:I81"/>
    <mergeCell ref="K80:K81"/>
    <mergeCell ref="O80:O81"/>
    <mergeCell ref="Q80:Q81"/>
    <mergeCell ref="Y79:Y80"/>
    <mergeCell ref="Z79:Z80"/>
    <mergeCell ref="AC79:AC80"/>
    <mergeCell ref="AD79:AD80"/>
    <mergeCell ref="AB79:AB80"/>
    <mergeCell ref="P79:P80"/>
    <mergeCell ref="R79:R80"/>
    <mergeCell ref="S79:S80"/>
    <mergeCell ref="T79:T80"/>
    <mergeCell ref="U79:U80"/>
    <mergeCell ref="V79:V80"/>
    <mergeCell ref="Q78:Q79"/>
    <mergeCell ref="W79:W80"/>
    <mergeCell ref="X79:X80"/>
    <mergeCell ref="D79:D80"/>
    <mergeCell ref="F79:F80"/>
    <mergeCell ref="H79:H80"/>
    <mergeCell ref="J79:J80"/>
    <mergeCell ref="N79:N80"/>
    <mergeCell ref="M80:M81"/>
    <mergeCell ref="AD77:AD78"/>
    <mergeCell ref="Y77:Y78"/>
    <mergeCell ref="Z77:Z78"/>
    <mergeCell ref="AA77:AA78"/>
    <mergeCell ref="AB77:AB78"/>
    <mergeCell ref="AC77:AC78"/>
    <mergeCell ref="R77:R78"/>
    <mergeCell ref="AA79:AA80"/>
    <mergeCell ref="AE77:AE78"/>
    <mergeCell ref="A78:A79"/>
    <mergeCell ref="B78:B79"/>
    <mergeCell ref="C78:C79"/>
    <mergeCell ref="E78:E79"/>
    <mergeCell ref="G78:G79"/>
    <mergeCell ref="I78:I79"/>
    <mergeCell ref="K78:K79"/>
    <mergeCell ref="M78:M79"/>
    <mergeCell ref="X77:X78"/>
    <mergeCell ref="S77:S78"/>
    <mergeCell ref="T77:T78"/>
    <mergeCell ref="U77:U78"/>
    <mergeCell ref="V77:V78"/>
    <mergeCell ref="Q76:Q77"/>
    <mergeCell ref="D77:D78"/>
    <mergeCell ref="F77:F78"/>
    <mergeCell ref="H77:H78"/>
    <mergeCell ref="J77:J78"/>
    <mergeCell ref="L77:L78"/>
    <mergeCell ref="N77:N78"/>
    <mergeCell ref="P77:P78"/>
    <mergeCell ref="O78:O79"/>
    <mergeCell ref="L79:L80"/>
    <mergeCell ref="AE75:AE76"/>
    <mergeCell ref="A76:A77"/>
    <mergeCell ref="B76:B77"/>
    <mergeCell ref="C76:C77"/>
    <mergeCell ref="E76:E77"/>
    <mergeCell ref="G76:G77"/>
    <mergeCell ref="I76:I77"/>
    <mergeCell ref="K76:K77"/>
    <mergeCell ref="M76:M77"/>
    <mergeCell ref="W77:W78"/>
    <mergeCell ref="Y75:Y76"/>
    <mergeCell ref="Z75:Z76"/>
    <mergeCell ref="AA75:AA76"/>
    <mergeCell ref="AD75:AD76"/>
    <mergeCell ref="O76:O77"/>
    <mergeCell ref="AB75:AB76"/>
    <mergeCell ref="AC75:AC76"/>
    <mergeCell ref="R75:R76"/>
    <mergeCell ref="S75:S76"/>
    <mergeCell ref="T75:T76"/>
    <mergeCell ref="U75:U76"/>
    <mergeCell ref="V75:V76"/>
    <mergeCell ref="W75:W76"/>
    <mergeCell ref="X75:X76"/>
    <mergeCell ref="D75:D76"/>
    <mergeCell ref="F75:F76"/>
    <mergeCell ref="H75:H76"/>
    <mergeCell ref="J75:J76"/>
    <mergeCell ref="AE73:AE74"/>
    <mergeCell ref="A74:A75"/>
    <mergeCell ref="B74:B75"/>
    <mergeCell ref="C74:C75"/>
    <mergeCell ref="E74:E75"/>
    <mergeCell ref="G74:G75"/>
    <mergeCell ref="I74:I75"/>
    <mergeCell ref="K74:K75"/>
    <mergeCell ref="O74:O75"/>
    <mergeCell ref="Q74:Q75"/>
    <mergeCell ref="Y73:Y74"/>
    <mergeCell ref="Z73:Z74"/>
    <mergeCell ref="AC73:AC74"/>
    <mergeCell ref="AD73:AD74"/>
    <mergeCell ref="AA73:AA74"/>
    <mergeCell ref="AB73:AB74"/>
    <mergeCell ref="P73:P74"/>
    <mergeCell ref="R73:R74"/>
    <mergeCell ref="S73:S74"/>
    <mergeCell ref="T73:T74"/>
    <mergeCell ref="U73:U74"/>
    <mergeCell ref="V73:V74"/>
    <mergeCell ref="Q72:Q73"/>
    <mergeCell ref="W73:W74"/>
    <mergeCell ref="D73:D74"/>
    <mergeCell ref="F73:F74"/>
    <mergeCell ref="H73:H74"/>
    <mergeCell ref="J73:J74"/>
    <mergeCell ref="AD71:AD72"/>
    <mergeCell ref="Y71:Y72"/>
    <mergeCell ref="Z71:Z72"/>
    <mergeCell ref="AA71:AA72"/>
    <mergeCell ref="AB71:AB72"/>
    <mergeCell ref="AC71:AC72"/>
    <mergeCell ref="M72:M73"/>
    <mergeCell ref="X71:X72"/>
    <mergeCell ref="L73:L74"/>
    <mergeCell ref="N73:N74"/>
    <mergeCell ref="M74:M75"/>
    <mergeCell ref="R71:R72"/>
    <mergeCell ref="X73:X74"/>
    <mergeCell ref="L75:L76"/>
    <mergeCell ref="N75:N76"/>
    <mergeCell ref="P75:P76"/>
    <mergeCell ref="U71:U72"/>
    <mergeCell ref="V71:V72"/>
    <mergeCell ref="AE71:AE72"/>
    <mergeCell ref="A72:A73"/>
    <mergeCell ref="B72:B73"/>
    <mergeCell ref="C72:C73"/>
    <mergeCell ref="E72:E73"/>
    <mergeCell ref="G72:G73"/>
    <mergeCell ref="I72:I73"/>
    <mergeCell ref="K72:K73"/>
    <mergeCell ref="F71:F72"/>
    <mergeCell ref="H71:H72"/>
    <mergeCell ref="J71:J72"/>
    <mergeCell ref="L71:L72"/>
    <mergeCell ref="I70:I71"/>
    <mergeCell ref="K70:K71"/>
    <mergeCell ref="M70:M71"/>
    <mergeCell ref="W71:W72"/>
    <mergeCell ref="Q70:Q71"/>
    <mergeCell ref="N71:N72"/>
    <mergeCell ref="P71:P72"/>
    <mergeCell ref="O72:O73"/>
    <mergeCell ref="S71:S72"/>
    <mergeCell ref="T71:T72"/>
    <mergeCell ref="Z69:Z70"/>
    <mergeCell ref="AA69:AA70"/>
    <mergeCell ref="AD69:AD70"/>
    <mergeCell ref="AE69:AE70"/>
    <mergeCell ref="AB69:AB70"/>
    <mergeCell ref="AC69:AC70"/>
    <mergeCell ref="R69:R70"/>
    <mergeCell ref="S69:S70"/>
    <mergeCell ref="T69:T70"/>
    <mergeCell ref="U69:U70"/>
    <mergeCell ref="V69:V70"/>
    <mergeCell ref="W69:W70"/>
    <mergeCell ref="X69:X70"/>
    <mergeCell ref="Y69:Y70"/>
    <mergeCell ref="K68:K69"/>
    <mergeCell ref="M68:M69"/>
    <mergeCell ref="O68:O69"/>
    <mergeCell ref="Q68:Q69"/>
    <mergeCell ref="L69:L70"/>
    <mergeCell ref="N69:N70"/>
    <mergeCell ref="P69:P70"/>
    <mergeCell ref="O70:O71"/>
    <mergeCell ref="A68:A69"/>
    <mergeCell ref="B68:B69"/>
    <mergeCell ref="C68:C69"/>
    <mergeCell ref="E68:E69"/>
    <mergeCell ref="D69:D70"/>
    <mergeCell ref="A70:A71"/>
    <mergeCell ref="B70:B71"/>
    <mergeCell ref="C70:C71"/>
    <mergeCell ref="E70:E71"/>
    <mergeCell ref="D71:D72"/>
    <mergeCell ref="Z67:Z68"/>
    <mergeCell ref="AA67:AA68"/>
    <mergeCell ref="AD67:AD68"/>
    <mergeCell ref="AE67:AE68"/>
    <mergeCell ref="AB67:AB68"/>
    <mergeCell ref="AC67:AC68"/>
    <mergeCell ref="R67:R68"/>
    <mergeCell ref="S67:S68"/>
    <mergeCell ref="T67:T68"/>
    <mergeCell ref="U67:U68"/>
    <mergeCell ref="V67:V68"/>
    <mergeCell ref="W67:W68"/>
    <mergeCell ref="X67:X68"/>
    <mergeCell ref="Y67:Y68"/>
    <mergeCell ref="D67:D68"/>
    <mergeCell ref="F67:F68"/>
    <mergeCell ref="H67:H68"/>
    <mergeCell ref="J67:J68"/>
    <mergeCell ref="G68:G69"/>
    <mergeCell ref="I68:I69"/>
    <mergeCell ref="F69:F70"/>
    <mergeCell ref="H69:H70"/>
    <mergeCell ref="J69:J70"/>
    <mergeCell ref="G70:G71"/>
    <mergeCell ref="AE65:AE66"/>
    <mergeCell ref="A66:A67"/>
    <mergeCell ref="B66:B67"/>
    <mergeCell ref="C66:C67"/>
    <mergeCell ref="E66:E67"/>
    <mergeCell ref="G66:G67"/>
    <mergeCell ref="I66:I67"/>
    <mergeCell ref="K66:K67"/>
    <mergeCell ref="M66:M67"/>
    <mergeCell ref="O66:O67"/>
    <mergeCell ref="Y65:Y66"/>
    <mergeCell ref="Z65:Z66"/>
    <mergeCell ref="AC65:AC66"/>
    <mergeCell ref="AD65:AD66"/>
    <mergeCell ref="AA65:AA66"/>
    <mergeCell ref="AB65:AB66"/>
    <mergeCell ref="P65:P66"/>
    <mergeCell ref="R65:R66"/>
    <mergeCell ref="S65:S66"/>
    <mergeCell ref="T65:T66"/>
    <mergeCell ref="U65:U66"/>
    <mergeCell ref="V65:V66"/>
    <mergeCell ref="W65:W66"/>
    <mergeCell ref="X65:X66"/>
    <mergeCell ref="K64:K65"/>
    <mergeCell ref="M64:M65"/>
    <mergeCell ref="O64:O65"/>
    <mergeCell ref="Q64:Q65"/>
    <mergeCell ref="L65:L66"/>
    <mergeCell ref="N65:N66"/>
    <mergeCell ref="Q66:Q67"/>
    <mergeCell ref="L67:L68"/>
    <mergeCell ref="N67:N68"/>
    <mergeCell ref="P67:P68"/>
    <mergeCell ref="F65:F66"/>
    <mergeCell ref="H65:H66"/>
    <mergeCell ref="J65:J66"/>
    <mergeCell ref="G64:G65"/>
    <mergeCell ref="I64:I65"/>
    <mergeCell ref="A64:A65"/>
    <mergeCell ref="B64:B65"/>
    <mergeCell ref="C64:C65"/>
    <mergeCell ref="E64:E65"/>
    <mergeCell ref="D65:D66"/>
    <mergeCell ref="AD61:AD62"/>
    <mergeCell ref="AE61:AE63"/>
    <mergeCell ref="G62:H62"/>
    <mergeCell ref="I62:J62"/>
    <mergeCell ref="T62:T63"/>
    <mergeCell ref="U62:U63"/>
    <mergeCell ref="V62:V63"/>
    <mergeCell ref="W62:X62"/>
    <mergeCell ref="Y62:Y63"/>
    <mergeCell ref="Z62:Z63"/>
    <mergeCell ref="AC61:AC62"/>
    <mergeCell ref="AA62:AA63"/>
    <mergeCell ref="AB62:AB63"/>
    <mergeCell ref="O61:P62"/>
    <mergeCell ref="Q61:R62"/>
    <mergeCell ref="S61:S63"/>
    <mergeCell ref="T61:V61"/>
    <mergeCell ref="A60:R60"/>
    <mergeCell ref="S60:AE60"/>
    <mergeCell ref="A61:A63"/>
    <mergeCell ref="B61:B63"/>
    <mergeCell ref="C61:D62"/>
    <mergeCell ref="E61:F62"/>
    <mergeCell ref="G61:J61"/>
    <mergeCell ref="K61:L62"/>
    <mergeCell ref="M61:N62"/>
    <mergeCell ref="W61:AB61"/>
    <mergeCell ref="AE53:AE54"/>
    <mergeCell ref="A54:A55"/>
    <mergeCell ref="B54:B55"/>
    <mergeCell ref="C54:C55"/>
    <mergeCell ref="E54:E55"/>
    <mergeCell ref="G54:G55"/>
    <mergeCell ref="I54:I55"/>
    <mergeCell ref="K54:K55"/>
    <mergeCell ref="M54:M55"/>
    <mergeCell ref="Q54:Q55"/>
    <mergeCell ref="Y53:Y54"/>
    <mergeCell ref="Z53:Z54"/>
    <mergeCell ref="AA53:AA54"/>
    <mergeCell ref="AD53:AD54"/>
    <mergeCell ref="O54:O55"/>
    <mergeCell ref="AB53:AB54"/>
    <mergeCell ref="AC53:AC54"/>
    <mergeCell ref="R53:R54"/>
    <mergeCell ref="S53:S54"/>
    <mergeCell ref="T53:T54"/>
    <mergeCell ref="U53:U54"/>
    <mergeCell ref="V53:V54"/>
    <mergeCell ref="W53:W54"/>
    <mergeCell ref="X53:X54"/>
    <mergeCell ref="D53:D54"/>
    <mergeCell ref="F53:F54"/>
    <mergeCell ref="H53:H54"/>
    <mergeCell ref="J53:J54"/>
    <mergeCell ref="AE51:AE52"/>
    <mergeCell ref="A52:A53"/>
    <mergeCell ref="B52:B53"/>
    <mergeCell ref="C52:C53"/>
    <mergeCell ref="E52:E53"/>
    <mergeCell ref="G52:G53"/>
    <mergeCell ref="I52:I53"/>
    <mergeCell ref="K52:K53"/>
    <mergeCell ref="O52:O53"/>
    <mergeCell ref="Q52:Q53"/>
    <mergeCell ref="Y51:Y52"/>
    <mergeCell ref="Z51:Z52"/>
    <mergeCell ref="AC51:AC52"/>
    <mergeCell ref="AD51:AD52"/>
    <mergeCell ref="AA51:AA52"/>
    <mergeCell ref="AB51:AB52"/>
    <mergeCell ref="P51:P52"/>
    <mergeCell ref="R51:R52"/>
    <mergeCell ref="S51:S52"/>
    <mergeCell ref="T51:T52"/>
    <mergeCell ref="U51:U52"/>
    <mergeCell ref="V51:V52"/>
    <mergeCell ref="Q50:Q51"/>
    <mergeCell ref="W51:W52"/>
    <mergeCell ref="D51:D52"/>
    <mergeCell ref="F51:F52"/>
    <mergeCell ref="H51:H52"/>
    <mergeCell ref="J51:J52"/>
    <mergeCell ref="AD49:AD50"/>
    <mergeCell ref="Y49:Y50"/>
    <mergeCell ref="Z49:Z50"/>
    <mergeCell ref="AA49:AA50"/>
    <mergeCell ref="AB49:AB50"/>
    <mergeCell ref="AC49:AC50"/>
    <mergeCell ref="M50:M51"/>
    <mergeCell ref="X49:X50"/>
    <mergeCell ref="L51:L52"/>
    <mergeCell ref="N51:N52"/>
    <mergeCell ref="M52:M53"/>
    <mergeCell ref="R49:R50"/>
    <mergeCell ref="X51:X52"/>
    <mergeCell ref="L53:L54"/>
    <mergeCell ref="N53:N54"/>
    <mergeCell ref="P53:P54"/>
    <mergeCell ref="U49:U50"/>
    <mergeCell ref="V49:V50"/>
    <mergeCell ref="AE49:AE50"/>
    <mergeCell ref="A50:A51"/>
    <mergeCell ref="B50:B51"/>
    <mergeCell ref="C50:C51"/>
    <mergeCell ref="E50:E51"/>
    <mergeCell ref="G50:G51"/>
    <mergeCell ref="I50:I51"/>
    <mergeCell ref="K50:K51"/>
    <mergeCell ref="K48:K49"/>
    <mergeCell ref="M48:M49"/>
    <mergeCell ref="W49:W50"/>
    <mergeCell ref="Q48:Q49"/>
    <mergeCell ref="L49:L50"/>
    <mergeCell ref="N49:N50"/>
    <mergeCell ref="P49:P50"/>
    <mergeCell ref="O50:O51"/>
    <mergeCell ref="S49:S50"/>
    <mergeCell ref="T49:T50"/>
    <mergeCell ref="A48:A49"/>
    <mergeCell ref="B48:B49"/>
    <mergeCell ref="C48:C49"/>
    <mergeCell ref="E48:E49"/>
    <mergeCell ref="D49:D50"/>
    <mergeCell ref="Z47:Z48"/>
    <mergeCell ref="AA47:AA48"/>
    <mergeCell ref="AD47:AD48"/>
    <mergeCell ref="AE47:AE48"/>
    <mergeCell ref="AB47:AB48"/>
    <mergeCell ref="AC47:AC48"/>
    <mergeCell ref="R47:R48"/>
    <mergeCell ref="S47:S48"/>
    <mergeCell ref="T47:T48"/>
    <mergeCell ref="U47:U48"/>
    <mergeCell ref="V47:V48"/>
    <mergeCell ref="W47:W48"/>
    <mergeCell ref="X47:X48"/>
    <mergeCell ref="Y47:Y48"/>
    <mergeCell ref="L47:L48"/>
    <mergeCell ref="N47:N48"/>
    <mergeCell ref="P47:P48"/>
    <mergeCell ref="O48:O49"/>
    <mergeCell ref="D47:D48"/>
    <mergeCell ref="F47:F48"/>
    <mergeCell ref="H47:H48"/>
    <mergeCell ref="J47:J48"/>
    <mergeCell ref="G48:G49"/>
    <mergeCell ref="I48:I49"/>
    <mergeCell ref="F49:F50"/>
    <mergeCell ref="H49:H50"/>
    <mergeCell ref="J49:J50"/>
    <mergeCell ref="AE45:AE46"/>
    <mergeCell ref="A46:A47"/>
    <mergeCell ref="B46:B47"/>
    <mergeCell ref="C46:C47"/>
    <mergeCell ref="E46:E47"/>
    <mergeCell ref="G46:G47"/>
    <mergeCell ref="I46:I47"/>
    <mergeCell ref="K46:K47"/>
    <mergeCell ref="O46:O47"/>
    <mergeCell ref="Q46:Q47"/>
    <mergeCell ref="Y45:Y46"/>
    <mergeCell ref="Z45:Z46"/>
    <mergeCell ref="AC45:AC46"/>
    <mergeCell ref="AD45:AD46"/>
    <mergeCell ref="AB45:AB46"/>
    <mergeCell ref="P45:P46"/>
    <mergeCell ref="R45:R46"/>
    <mergeCell ref="S45:S46"/>
    <mergeCell ref="T45:T46"/>
    <mergeCell ref="U45:U46"/>
    <mergeCell ref="V45:V46"/>
    <mergeCell ref="Q44:Q45"/>
    <mergeCell ref="W45:W46"/>
    <mergeCell ref="X45:X46"/>
    <mergeCell ref="D45:D46"/>
    <mergeCell ref="F45:F46"/>
    <mergeCell ref="H45:H46"/>
    <mergeCell ref="J45:J46"/>
    <mergeCell ref="N45:N46"/>
    <mergeCell ref="M46:M47"/>
    <mergeCell ref="AD43:AD44"/>
    <mergeCell ref="Y43:Y44"/>
    <mergeCell ref="Z43:Z44"/>
    <mergeCell ref="AA43:AA44"/>
    <mergeCell ref="AB43:AB44"/>
    <mergeCell ref="AC43:AC44"/>
    <mergeCell ref="R43:R44"/>
    <mergeCell ref="AA45:AA46"/>
    <mergeCell ref="AE43:AE44"/>
    <mergeCell ref="A44:A45"/>
    <mergeCell ref="B44:B45"/>
    <mergeCell ref="C44:C45"/>
    <mergeCell ref="E44:E45"/>
    <mergeCell ref="G44:G45"/>
    <mergeCell ref="I44:I45"/>
    <mergeCell ref="K44:K45"/>
    <mergeCell ref="M44:M45"/>
    <mergeCell ref="X43:X44"/>
    <mergeCell ref="S43:S44"/>
    <mergeCell ref="T43:T44"/>
    <mergeCell ref="U43:U44"/>
    <mergeCell ref="V43:V44"/>
    <mergeCell ref="Q42:Q43"/>
    <mergeCell ref="D43:D44"/>
    <mergeCell ref="F43:F44"/>
    <mergeCell ref="H43:H44"/>
    <mergeCell ref="J43:J44"/>
    <mergeCell ref="L43:L44"/>
    <mergeCell ref="N43:N44"/>
    <mergeCell ref="P43:P44"/>
    <mergeCell ref="O44:O45"/>
    <mergeCell ref="L45:L46"/>
    <mergeCell ref="AE41:AE42"/>
    <mergeCell ref="A42:A43"/>
    <mergeCell ref="B42:B43"/>
    <mergeCell ref="C42:C43"/>
    <mergeCell ref="E42:E43"/>
    <mergeCell ref="G42:G43"/>
    <mergeCell ref="I42:I43"/>
    <mergeCell ref="K42:K43"/>
    <mergeCell ref="M42:M43"/>
    <mergeCell ref="W43:W44"/>
    <mergeCell ref="Y41:Y42"/>
    <mergeCell ref="Z41:Z42"/>
    <mergeCell ref="AA41:AA42"/>
    <mergeCell ref="AD41:AD42"/>
    <mergeCell ref="O42:O43"/>
    <mergeCell ref="AB41:AB42"/>
    <mergeCell ref="AC41:AC42"/>
    <mergeCell ref="R41:R42"/>
    <mergeCell ref="S41:S42"/>
    <mergeCell ref="T41:T42"/>
    <mergeCell ref="U41:U42"/>
    <mergeCell ref="V41:V42"/>
    <mergeCell ref="W41:W42"/>
    <mergeCell ref="X41:X42"/>
    <mergeCell ref="D41:D42"/>
    <mergeCell ref="F41:F42"/>
    <mergeCell ref="H41:H42"/>
    <mergeCell ref="J41:J42"/>
    <mergeCell ref="AE39:AE40"/>
    <mergeCell ref="A40:A41"/>
    <mergeCell ref="B40:B41"/>
    <mergeCell ref="C40:C41"/>
    <mergeCell ref="E40:E41"/>
    <mergeCell ref="G40:G41"/>
    <mergeCell ref="I40:I41"/>
    <mergeCell ref="K40:K41"/>
    <mergeCell ref="O40:O41"/>
    <mergeCell ref="Q40:Q41"/>
    <mergeCell ref="Y39:Y40"/>
    <mergeCell ref="Z39:Z40"/>
    <mergeCell ref="AC39:AC40"/>
    <mergeCell ref="AD39:AD40"/>
    <mergeCell ref="AA39:AA40"/>
    <mergeCell ref="AB39:AB40"/>
    <mergeCell ref="P39:P40"/>
    <mergeCell ref="R39:R40"/>
    <mergeCell ref="S39:S40"/>
    <mergeCell ref="T39:T40"/>
    <mergeCell ref="U39:U40"/>
    <mergeCell ref="V39:V40"/>
    <mergeCell ref="Q38:Q39"/>
    <mergeCell ref="W39:W40"/>
    <mergeCell ref="D39:D40"/>
    <mergeCell ref="F39:F40"/>
    <mergeCell ref="H39:H40"/>
    <mergeCell ref="J39:J40"/>
    <mergeCell ref="AD37:AD38"/>
    <mergeCell ref="Y37:Y38"/>
    <mergeCell ref="Z37:Z38"/>
    <mergeCell ref="AA37:AA38"/>
    <mergeCell ref="AB37:AB38"/>
    <mergeCell ref="AC37:AC38"/>
    <mergeCell ref="M38:M39"/>
    <mergeCell ref="X37:X38"/>
    <mergeCell ref="L39:L40"/>
    <mergeCell ref="N39:N40"/>
    <mergeCell ref="M40:M41"/>
    <mergeCell ref="R37:R38"/>
    <mergeCell ref="X39:X40"/>
    <mergeCell ref="L41:L42"/>
    <mergeCell ref="N41:N42"/>
    <mergeCell ref="P41:P42"/>
    <mergeCell ref="U37:U38"/>
    <mergeCell ref="V37:V38"/>
    <mergeCell ref="AE37:AE38"/>
    <mergeCell ref="A38:A39"/>
    <mergeCell ref="B38:B39"/>
    <mergeCell ref="C38:C39"/>
    <mergeCell ref="E38:E39"/>
    <mergeCell ref="G38:G39"/>
    <mergeCell ref="I38:I39"/>
    <mergeCell ref="K38:K39"/>
    <mergeCell ref="K36:K37"/>
    <mergeCell ref="M36:M37"/>
    <mergeCell ref="W37:W38"/>
    <mergeCell ref="Q36:Q37"/>
    <mergeCell ref="L37:L38"/>
    <mergeCell ref="N37:N38"/>
    <mergeCell ref="P37:P38"/>
    <mergeCell ref="O38:O39"/>
    <mergeCell ref="S37:S38"/>
    <mergeCell ref="T37:T38"/>
    <mergeCell ref="A36:A37"/>
    <mergeCell ref="B36:B37"/>
    <mergeCell ref="C36:C37"/>
    <mergeCell ref="E36:E37"/>
    <mergeCell ref="D37:D38"/>
    <mergeCell ref="Z35:Z36"/>
    <mergeCell ref="AA35:AA36"/>
    <mergeCell ref="AD35:AD36"/>
    <mergeCell ref="AE35:AE36"/>
    <mergeCell ref="AB35:AB36"/>
    <mergeCell ref="AC35:AC36"/>
    <mergeCell ref="R35:R36"/>
    <mergeCell ref="S35:S36"/>
    <mergeCell ref="T35:T36"/>
    <mergeCell ref="U35:U36"/>
    <mergeCell ref="V35:V36"/>
    <mergeCell ref="W35:W36"/>
    <mergeCell ref="X35:X36"/>
    <mergeCell ref="Y35:Y36"/>
    <mergeCell ref="L35:L36"/>
    <mergeCell ref="N35:N36"/>
    <mergeCell ref="P35:P36"/>
    <mergeCell ref="O36:O37"/>
    <mergeCell ref="D35:D36"/>
    <mergeCell ref="F35:F36"/>
    <mergeCell ref="H35:H36"/>
    <mergeCell ref="J35:J36"/>
    <mergeCell ref="G36:G37"/>
    <mergeCell ref="I36:I37"/>
    <mergeCell ref="F37:F38"/>
    <mergeCell ref="H37:H38"/>
    <mergeCell ref="J37:J38"/>
    <mergeCell ref="AE33:AE34"/>
    <mergeCell ref="A34:A35"/>
    <mergeCell ref="B34:B35"/>
    <mergeCell ref="C34:C35"/>
    <mergeCell ref="E34:E35"/>
    <mergeCell ref="G34:G35"/>
    <mergeCell ref="I34:I35"/>
    <mergeCell ref="K34:K35"/>
    <mergeCell ref="O34:O35"/>
    <mergeCell ref="Q34:Q35"/>
    <mergeCell ref="Y33:Y34"/>
    <mergeCell ref="Z33:Z34"/>
    <mergeCell ref="AC33:AC34"/>
    <mergeCell ref="AD33:AD34"/>
    <mergeCell ref="AB33:AB34"/>
    <mergeCell ref="P33:P34"/>
    <mergeCell ref="R33:R34"/>
    <mergeCell ref="S33:S34"/>
    <mergeCell ref="T33:T34"/>
    <mergeCell ref="U33:U34"/>
    <mergeCell ref="V33:V34"/>
    <mergeCell ref="Q32:Q33"/>
    <mergeCell ref="W33:W34"/>
    <mergeCell ref="X33:X34"/>
    <mergeCell ref="D33:D34"/>
    <mergeCell ref="F33:F34"/>
    <mergeCell ref="H33:H34"/>
    <mergeCell ref="J33:J34"/>
    <mergeCell ref="N33:N34"/>
    <mergeCell ref="M34:M35"/>
    <mergeCell ref="AD31:AD32"/>
    <mergeCell ref="Y31:Y32"/>
    <mergeCell ref="Z31:Z32"/>
    <mergeCell ref="AA31:AA32"/>
    <mergeCell ref="AB31:AB32"/>
    <mergeCell ref="AC31:AC32"/>
    <mergeCell ref="R31:R32"/>
    <mergeCell ref="AA33:AA34"/>
    <mergeCell ref="AE31:AE32"/>
    <mergeCell ref="A32:A33"/>
    <mergeCell ref="B32:B33"/>
    <mergeCell ref="C32:C33"/>
    <mergeCell ref="E32:E33"/>
    <mergeCell ref="G32:G33"/>
    <mergeCell ref="I32:I33"/>
    <mergeCell ref="K32:K33"/>
    <mergeCell ref="M32:M33"/>
    <mergeCell ref="X31:X32"/>
    <mergeCell ref="S31:S32"/>
    <mergeCell ref="T31:T32"/>
    <mergeCell ref="U31:U32"/>
    <mergeCell ref="V31:V32"/>
    <mergeCell ref="Q30:Q31"/>
    <mergeCell ref="D31:D32"/>
    <mergeCell ref="F31:F32"/>
    <mergeCell ref="H31:H32"/>
    <mergeCell ref="J31:J32"/>
    <mergeCell ref="L31:L32"/>
    <mergeCell ref="N31:N32"/>
    <mergeCell ref="P31:P32"/>
    <mergeCell ref="O32:O33"/>
    <mergeCell ref="L33:L34"/>
    <mergeCell ref="AE29:AE30"/>
    <mergeCell ref="A30:A31"/>
    <mergeCell ref="B30:B31"/>
    <mergeCell ref="C30:C31"/>
    <mergeCell ref="E30:E31"/>
    <mergeCell ref="G30:G31"/>
    <mergeCell ref="I30:I31"/>
    <mergeCell ref="K30:K31"/>
    <mergeCell ref="M30:M31"/>
    <mergeCell ref="W31:W32"/>
    <mergeCell ref="Y29:Y30"/>
    <mergeCell ref="Z29:Z30"/>
    <mergeCell ref="AA29:AA30"/>
    <mergeCell ref="AD29:AD30"/>
    <mergeCell ref="O30:O31"/>
    <mergeCell ref="AB29:AB30"/>
    <mergeCell ref="AC29:AC30"/>
    <mergeCell ref="R29:R30"/>
    <mergeCell ref="S29:S30"/>
    <mergeCell ref="T29:T30"/>
    <mergeCell ref="U29:U30"/>
    <mergeCell ref="V29:V30"/>
    <mergeCell ref="W29:W30"/>
    <mergeCell ref="X29:X30"/>
    <mergeCell ref="D29:D30"/>
    <mergeCell ref="F29:F30"/>
    <mergeCell ref="H29:H30"/>
    <mergeCell ref="J29:J30"/>
    <mergeCell ref="AE27:AE28"/>
    <mergeCell ref="A28:A29"/>
    <mergeCell ref="B28:B29"/>
    <mergeCell ref="C28:C29"/>
    <mergeCell ref="E28:E29"/>
    <mergeCell ref="G28:G29"/>
    <mergeCell ref="I28:I29"/>
    <mergeCell ref="K28:K29"/>
    <mergeCell ref="O28:O29"/>
    <mergeCell ref="Q28:Q29"/>
    <mergeCell ref="Y27:Y28"/>
    <mergeCell ref="Z27:Z28"/>
    <mergeCell ref="AC27:AC28"/>
    <mergeCell ref="AD27:AD28"/>
    <mergeCell ref="AA27:AA28"/>
    <mergeCell ref="AB27:AB28"/>
    <mergeCell ref="P27:P28"/>
    <mergeCell ref="R27:R28"/>
    <mergeCell ref="S27:S28"/>
    <mergeCell ref="T27:T28"/>
    <mergeCell ref="U27:U28"/>
    <mergeCell ref="V27:V28"/>
    <mergeCell ref="Q26:Q27"/>
    <mergeCell ref="W27:W28"/>
    <mergeCell ref="D27:D28"/>
    <mergeCell ref="F27:F28"/>
    <mergeCell ref="H27:H28"/>
    <mergeCell ref="J27:J28"/>
    <mergeCell ref="AD25:AD26"/>
    <mergeCell ref="Y25:Y26"/>
    <mergeCell ref="Z25:Z26"/>
    <mergeCell ref="AA25:AA26"/>
    <mergeCell ref="AB25:AB26"/>
    <mergeCell ref="AC25:AC26"/>
    <mergeCell ref="M26:M27"/>
    <mergeCell ref="X25:X26"/>
    <mergeCell ref="L27:L28"/>
    <mergeCell ref="N27:N28"/>
    <mergeCell ref="M28:M29"/>
    <mergeCell ref="R25:R26"/>
    <mergeCell ref="X27:X28"/>
    <mergeCell ref="L29:L30"/>
    <mergeCell ref="N29:N30"/>
    <mergeCell ref="P29:P30"/>
    <mergeCell ref="U25:U26"/>
    <mergeCell ref="V25:V26"/>
    <mergeCell ref="AE25:AE26"/>
    <mergeCell ref="A26:A27"/>
    <mergeCell ref="B26:B27"/>
    <mergeCell ref="C26:C27"/>
    <mergeCell ref="E26:E27"/>
    <mergeCell ref="G26:G27"/>
    <mergeCell ref="I26:I27"/>
    <mergeCell ref="K26:K27"/>
    <mergeCell ref="K24:K25"/>
    <mergeCell ref="M24:M25"/>
    <mergeCell ref="W25:W26"/>
    <mergeCell ref="Q24:Q25"/>
    <mergeCell ref="L25:L26"/>
    <mergeCell ref="N25:N26"/>
    <mergeCell ref="P25:P26"/>
    <mergeCell ref="O26:O27"/>
    <mergeCell ref="S25:S26"/>
    <mergeCell ref="T25:T26"/>
    <mergeCell ref="A24:A25"/>
    <mergeCell ref="B24:B25"/>
    <mergeCell ref="C24:C25"/>
    <mergeCell ref="E24:E25"/>
    <mergeCell ref="D25:D26"/>
    <mergeCell ref="Z23:Z24"/>
    <mergeCell ref="AA23:AA24"/>
    <mergeCell ref="AD23:AD24"/>
    <mergeCell ref="AE23:AE24"/>
    <mergeCell ref="AB23:AB24"/>
    <mergeCell ref="AC23:AC24"/>
    <mergeCell ref="R23:R24"/>
    <mergeCell ref="S23:S24"/>
    <mergeCell ref="T23:T24"/>
    <mergeCell ref="U23:U24"/>
    <mergeCell ref="V23:V24"/>
    <mergeCell ref="W23:W24"/>
    <mergeCell ref="X23:X24"/>
    <mergeCell ref="Y23:Y24"/>
    <mergeCell ref="L23:L24"/>
    <mergeCell ref="N23:N24"/>
    <mergeCell ref="P23:P24"/>
    <mergeCell ref="O24:O25"/>
    <mergeCell ref="D23:D24"/>
    <mergeCell ref="F23:F24"/>
    <mergeCell ref="H23:H24"/>
    <mergeCell ref="J23:J24"/>
    <mergeCell ref="G24:G25"/>
    <mergeCell ref="I24:I25"/>
    <mergeCell ref="F25:F26"/>
    <mergeCell ref="H25:H26"/>
    <mergeCell ref="J25:J26"/>
    <mergeCell ref="AE21:AE22"/>
    <mergeCell ref="A22:A23"/>
    <mergeCell ref="B22:B23"/>
    <mergeCell ref="C22:C23"/>
    <mergeCell ref="E22:E23"/>
    <mergeCell ref="G22:G23"/>
    <mergeCell ref="I22:I23"/>
    <mergeCell ref="K22:K23"/>
    <mergeCell ref="O22:O23"/>
    <mergeCell ref="Q22:Q23"/>
    <mergeCell ref="Y21:Y22"/>
    <mergeCell ref="Z21:Z22"/>
    <mergeCell ref="AC21:AC22"/>
    <mergeCell ref="AD21:AD22"/>
    <mergeCell ref="AB21:AB22"/>
    <mergeCell ref="P21:P22"/>
    <mergeCell ref="R21:R22"/>
    <mergeCell ref="S21:S22"/>
    <mergeCell ref="T21:T22"/>
    <mergeCell ref="U21:U22"/>
    <mergeCell ref="V21:V22"/>
    <mergeCell ref="Q20:Q21"/>
    <mergeCell ref="W21:W22"/>
    <mergeCell ref="X21:X22"/>
    <mergeCell ref="D21:D22"/>
    <mergeCell ref="F21:F22"/>
    <mergeCell ref="H21:H22"/>
    <mergeCell ref="J21:J22"/>
    <mergeCell ref="N21:N22"/>
    <mergeCell ref="M22:M23"/>
    <mergeCell ref="AD19:AD20"/>
    <mergeCell ref="Y19:Y20"/>
    <mergeCell ref="Z19:Z20"/>
    <mergeCell ref="AA19:AA20"/>
    <mergeCell ref="AB19:AB20"/>
    <mergeCell ref="AC19:AC20"/>
    <mergeCell ref="R19:R20"/>
    <mergeCell ref="AA21:AA22"/>
    <mergeCell ref="AE19:AE20"/>
    <mergeCell ref="A20:A21"/>
    <mergeCell ref="B20:B21"/>
    <mergeCell ref="C20:C21"/>
    <mergeCell ref="E20:E21"/>
    <mergeCell ref="G20:G21"/>
    <mergeCell ref="I20:I21"/>
    <mergeCell ref="K20:K21"/>
    <mergeCell ref="M20:M21"/>
    <mergeCell ref="X19:X20"/>
    <mergeCell ref="S19:S20"/>
    <mergeCell ref="T19:T20"/>
    <mergeCell ref="U19:U20"/>
    <mergeCell ref="V19:V20"/>
    <mergeCell ref="Q18:Q19"/>
    <mergeCell ref="D19:D20"/>
    <mergeCell ref="F19:F20"/>
    <mergeCell ref="H19:H20"/>
    <mergeCell ref="J19:J20"/>
    <mergeCell ref="L19:L20"/>
    <mergeCell ref="N19:N20"/>
    <mergeCell ref="P19:P20"/>
    <mergeCell ref="O20:O21"/>
    <mergeCell ref="L21:L22"/>
    <mergeCell ref="AE17:AE18"/>
    <mergeCell ref="A18:A19"/>
    <mergeCell ref="B18:B19"/>
    <mergeCell ref="C18:C19"/>
    <mergeCell ref="E18:E19"/>
    <mergeCell ref="G18:G19"/>
    <mergeCell ref="I18:I19"/>
    <mergeCell ref="K18:K19"/>
    <mergeCell ref="M18:M19"/>
    <mergeCell ref="W19:W20"/>
    <mergeCell ref="Y17:Y18"/>
    <mergeCell ref="Z17:Z18"/>
    <mergeCell ref="AA17:AA18"/>
    <mergeCell ref="AD17:AD18"/>
    <mergeCell ref="O18:O19"/>
    <mergeCell ref="AB17:AB18"/>
    <mergeCell ref="AC17:AC18"/>
    <mergeCell ref="R17:R18"/>
    <mergeCell ref="S17:S18"/>
    <mergeCell ref="T17:T18"/>
    <mergeCell ref="U17:U18"/>
    <mergeCell ref="V17:V18"/>
    <mergeCell ref="W17:W18"/>
    <mergeCell ref="X17:X18"/>
    <mergeCell ref="D17:D18"/>
    <mergeCell ref="F17:F18"/>
    <mergeCell ref="H17:H18"/>
    <mergeCell ref="J17:J18"/>
    <mergeCell ref="AE15:AE16"/>
    <mergeCell ref="A16:A17"/>
    <mergeCell ref="B16:B17"/>
    <mergeCell ref="C16:C17"/>
    <mergeCell ref="E16:E17"/>
    <mergeCell ref="G16:G17"/>
    <mergeCell ref="I16:I17"/>
    <mergeCell ref="K16:K17"/>
    <mergeCell ref="O16:O17"/>
    <mergeCell ref="Q16:Q17"/>
    <mergeCell ref="Y15:Y16"/>
    <mergeCell ref="Z15:Z16"/>
    <mergeCell ref="AC15:AC16"/>
    <mergeCell ref="AD15:AD16"/>
    <mergeCell ref="AA15:AA16"/>
    <mergeCell ref="AB15:AB16"/>
    <mergeCell ref="P15:P16"/>
    <mergeCell ref="R15:R16"/>
    <mergeCell ref="S15:S16"/>
    <mergeCell ref="T15:T16"/>
    <mergeCell ref="U15:U16"/>
    <mergeCell ref="V15:V16"/>
    <mergeCell ref="Q14:Q15"/>
    <mergeCell ref="W15:W16"/>
    <mergeCell ref="D15:D16"/>
    <mergeCell ref="F15:F16"/>
    <mergeCell ref="H15:H16"/>
    <mergeCell ref="J15:J16"/>
    <mergeCell ref="AD13:AD14"/>
    <mergeCell ref="Y13:Y14"/>
    <mergeCell ref="Z13:Z14"/>
    <mergeCell ref="AA13:AA14"/>
    <mergeCell ref="AB13:AB14"/>
    <mergeCell ref="AC13:AC14"/>
    <mergeCell ref="M14:M15"/>
    <mergeCell ref="X13:X14"/>
    <mergeCell ref="L15:L16"/>
    <mergeCell ref="N15:N16"/>
    <mergeCell ref="M16:M17"/>
    <mergeCell ref="R13:R14"/>
    <mergeCell ref="X15:X16"/>
    <mergeCell ref="L17:L18"/>
    <mergeCell ref="N17:N18"/>
    <mergeCell ref="P17:P18"/>
    <mergeCell ref="U13:U14"/>
    <mergeCell ref="V13:V14"/>
    <mergeCell ref="AE13:AE14"/>
    <mergeCell ref="A14:A15"/>
    <mergeCell ref="B14:B15"/>
    <mergeCell ref="C14:C15"/>
    <mergeCell ref="E14:E15"/>
    <mergeCell ref="G14:G15"/>
    <mergeCell ref="I14:I15"/>
    <mergeCell ref="K14:K15"/>
    <mergeCell ref="F13:F14"/>
    <mergeCell ref="H13:H14"/>
    <mergeCell ref="J13:J14"/>
    <mergeCell ref="L13:L14"/>
    <mergeCell ref="I12:I13"/>
    <mergeCell ref="K12:K13"/>
    <mergeCell ref="M12:M13"/>
    <mergeCell ref="W13:W14"/>
    <mergeCell ref="Q12:Q13"/>
    <mergeCell ref="N13:N14"/>
    <mergeCell ref="P13:P14"/>
    <mergeCell ref="O14:O15"/>
    <mergeCell ref="S13:S14"/>
    <mergeCell ref="T13:T14"/>
    <mergeCell ref="Z11:Z12"/>
    <mergeCell ref="AA11:AA12"/>
    <mergeCell ref="AD11:AD12"/>
    <mergeCell ref="AE11:AE12"/>
    <mergeCell ref="AB11:AB12"/>
    <mergeCell ref="AC11:AC12"/>
    <mergeCell ref="R11:R12"/>
    <mergeCell ref="S11:S12"/>
    <mergeCell ref="T11:T12"/>
    <mergeCell ref="U11:U12"/>
    <mergeCell ref="V11:V12"/>
    <mergeCell ref="W11:W12"/>
    <mergeCell ref="X11:X12"/>
    <mergeCell ref="Y11:Y12"/>
    <mergeCell ref="K10:K11"/>
    <mergeCell ref="M10:M11"/>
    <mergeCell ref="O10:O11"/>
    <mergeCell ref="Q10:Q11"/>
    <mergeCell ref="L11:L12"/>
    <mergeCell ref="N11:N12"/>
    <mergeCell ref="P11:P12"/>
    <mergeCell ref="O12:O13"/>
    <mergeCell ref="A10:A11"/>
    <mergeCell ref="B10:B11"/>
    <mergeCell ref="C10:C11"/>
    <mergeCell ref="E10:E11"/>
    <mergeCell ref="D11:D12"/>
    <mergeCell ref="A12:A13"/>
    <mergeCell ref="B12:B13"/>
    <mergeCell ref="C12:C13"/>
    <mergeCell ref="E12:E13"/>
    <mergeCell ref="D13:D14"/>
    <mergeCell ref="Z9:Z10"/>
    <mergeCell ref="AA9:AA10"/>
    <mergeCell ref="AD9:AD10"/>
    <mergeCell ref="AE9:AE10"/>
    <mergeCell ref="AB9:AB10"/>
    <mergeCell ref="AC9:AC10"/>
    <mergeCell ref="R9:R10"/>
    <mergeCell ref="S9:S10"/>
    <mergeCell ref="T9:T10"/>
    <mergeCell ref="U9:U10"/>
    <mergeCell ref="V9:V10"/>
    <mergeCell ref="W9:W10"/>
    <mergeCell ref="X9:X10"/>
    <mergeCell ref="Y9:Y10"/>
    <mergeCell ref="D9:D10"/>
    <mergeCell ref="F9:F10"/>
    <mergeCell ref="H9:H10"/>
    <mergeCell ref="J9:J10"/>
    <mergeCell ref="G10:G11"/>
    <mergeCell ref="I10:I11"/>
    <mergeCell ref="F11:F12"/>
    <mergeCell ref="H11:H12"/>
    <mergeCell ref="J11:J12"/>
    <mergeCell ref="G12:G13"/>
    <mergeCell ref="AE7:AE8"/>
    <mergeCell ref="A8:A9"/>
    <mergeCell ref="B8:B9"/>
    <mergeCell ref="C8:C9"/>
    <mergeCell ref="E8:E9"/>
    <mergeCell ref="G8:G9"/>
    <mergeCell ref="I8:I9"/>
    <mergeCell ref="K8:K9"/>
    <mergeCell ref="M8:M9"/>
    <mergeCell ref="O8:O9"/>
    <mergeCell ref="Y7:Y8"/>
    <mergeCell ref="Z7:Z8"/>
    <mergeCell ref="AC7:AC8"/>
    <mergeCell ref="AD7:AD8"/>
    <mergeCell ref="AA7:AA8"/>
    <mergeCell ref="AB7:AB8"/>
    <mergeCell ref="P7:P8"/>
    <mergeCell ref="R7:R8"/>
    <mergeCell ref="S7:S8"/>
    <mergeCell ref="T7:T8"/>
    <mergeCell ref="U7:U8"/>
    <mergeCell ref="V7:V8"/>
    <mergeCell ref="W7:W8"/>
    <mergeCell ref="X7:X8"/>
    <mergeCell ref="K6:K7"/>
    <mergeCell ref="M6:M7"/>
    <mergeCell ref="O6:O7"/>
    <mergeCell ref="Q6:Q7"/>
    <mergeCell ref="L7:L8"/>
    <mergeCell ref="N7:N8"/>
    <mergeCell ref="Q8:Q9"/>
    <mergeCell ref="L9:L10"/>
    <mergeCell ref="N9:N10"/>
    <mergeCell ref="P9:P10"/>
    <mergeCell ref="F7:F8"/>
    <mergeCell ref="H7:H8"/>
    <mergeCell ref="J7:J8"/>
    <mergeCell ref="G6:G7"/>
    <mergeCell ref="I6:I7"/>
    <mergeCell ref="A6:A7"/>
    <mergeCell ref="B6:B7"/>
    <mergeCell ref="C6:C7"/>
    <mergeCell ref="E6:E7"/>
    <mergeCell ref="D7:D8"/>
    <mergeCell ref="AE3:AE5"/>
    <mergeCell ref="G4:H4"/>
    <mergeCell ref="I4:J4"/>
    <mergeCell ref="T4:T5"/>
    <mergeCell ref="U4:U5"/>
    <mergeCell ref="V4:V5"/>
    <mergeCell ref="W4:X4"/>
    <mergeCell ref="Y4:Y5"/>
    <mergeCell ref="Z4:Z5"/>
    <mergeCell ref="AA4:AA5"/>
    <mergeCell ref="AD3:AD4"/>
    <mergeCell ref="AB4:AB5"/>
    <mergeCell ref="A2:R2"/>
    <mergeCell ref="S2:AE2"/>
    <mergeCell ref="A3:A5"/>
    <mergeCell ref="B3:B5"/>
    <mergeCell ref="C3:D4"/>
    <mergeCell ref="E3:F4"/>
    <mergeCell ref="G3:J3"/>
    <mergeCell ref="Q3:R4"/>
    <mergeCell ref="K3:L4"/>
    <mergeCell ref="M3:N4"/>
    <mergeCell ref="O3:P4"/>
    <mergeCell ref="AC3:AC4"/>
    <mergeCell ref="S3:S5"/>
    <mergeCell ref="T3:V3"/>
    <mergeCell ref="W3:AB3"/>
  </mergeCells>
  <printOptions/>
  <pageMargins left="0.984251968503937" right="0.3937007874015748" top="0.3937007874015748" bottom="0.3937007874015748" header="0" footer="0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ridka@pmo.cz</cp:lastModifiedBy>
  <cp:lastPrinted>2012-07-11T12:30:45Z</cp:lastPrinted>
  <dcterms:created xsi:type="dcterms:W3CDTF">2012-07-11T12:18:12Z</dcterms:created>
  <dcterms:modified xsi:type="dcterms:W3CDTF">2012-07-11T12:36:33Z</dcterms:modified>
  <cp:category/>
  <cp:version/>
  <cp:contentType/>
  <cp:contentStatus/>
</cp:coreProperties>
</file>