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6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<sst xmlns="http://schemas.openxmlformats.org/spreadsheetml/2006/main" count="464" uniqueCount="239">
  <si>
    <t>Název</t>
  </si>
  <si>
    <t>Hodnota</t>
  </si>
  <si>
    <t>Nadpis rekapitulace</t>
  </si>
  <si>
    <t>Seznam prací a dodávek elektrotechnických zařízení</t>
  </si>
  <si>
    <t>Akce</t>
  </si>
  <si>
    <t>ÚPRAVA VĚTRÁNÍ LABORATOŘE ODDĚLENÍ CHEMIE-SPALOVNA SVÚ JIHLAVA</t>
  </si>
  <si>
    <t>Projekt</t>
  </si>
  <si>
    <t>Elektroinstalace</t>
  </si>
  <si>
    <t>Investor</t>
  </si>
  <si>
    <t>Státní veterinární ústav Jihlava, Rantířovská 93, 586 01 Jihlava</t>
  </si>
  <si>
    <t>Z. č.</t>
  </si>
  <si>
    <t>a782018</t>
  </si>
  <si>
    <t>A. č.</t>
  </si>
  <si>
    <t/>
  </si>
  <si>
    <t>Smlouva</t>
  </si>
  <si>
    <t>Vypracoval</t>
  </si>
  <si>
    <t>Ing. Zbyněk Pecina</t>
  </si>
  <si>
    <t>Kontroloval</t>
  </si>
  <si>
    <t>Datum</t>
  </si>
  <si>
    <t>14.12.2018</t>
  </si>
  <si>
    <t>Zpracovatel</t>
  </si>
  <si>
    <t>CÚ</t>
  </si>
  <si>
    <t>2018</t>
  </si>
  <si>
    <t>Poznámka</t>
  </si>
  <si>
    <t>Uvedené ceny jsou v Kč a nezahrnují DPH, pokud to není uvedeno.</t>
  </si>
  <si>
    <t>1. sazba DPH %
- i pro přirážky rekapitulace</t>
  </si>
  <si>
    <t>21</t>
  </si>
  <si>
    <t>2. sazba DPH %</t>
  </si>
  <si>
    <t>15</t>
  </si>
  <si>
    <t>Procento PM %</t>
  </si>
  <si>
    <t>Věta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</si>
  <si>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</si>
  <si>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</si>
  <si>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</si>
  <si>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</si>
  <si>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</si>
  <si>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</si>
  <si>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</si>
  <si>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</si>
  <si>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</si>
  <si>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Vypočet množství</t>
  </si>
  <si>
    <t>Rozvaděč RVZT-42-1</t>
  </si>
  <si>
    <t>1182-16557</t>
  </si>
  <si>
    <t>1</t>
  </si>
  <si>
    <t>NP66-0806030-WG Nástěnná rozváděčová skříň</t>
  </si>
  <si>
    <t>Ks</t>
  </si>
  <si>
    <t>1182-15624</t>
  </si>
  <si>
    <t>2</t>
  </si>
  <si>
    <t>LTN-6B-1 Jistič</t>
  </si>
  <si>
    <t>1182-15757</t>
  </si>
  <si>
    <t>3</t>
  </si>
  <si>
    <t>LTN-20B-3 Jistič</t>
  </si>
  <si>
    <t>1182-15709</t>
  </si>
  <si>
    <t>4</t>
  </si>
  <si>
    <t>LTN-13B-2 Jistič</t>
  </si>
  <si>
    <t>1182-14282</t>
  </si>
  <si>
    <t>5</t>
  </si>
  <si>
    <t>SM123-4 Spouštěč motoru</t>
  </si>
  <si>
    <t>1182-14291</t>
  </si>
  <si>
    <t>6</t>
  </si>
  <si>
    <t>V20-FSB Frekvenční měnič</t>
  </si>
  <si>
    <t>1182-10261</t>
  </si>
  <si>
    <t>7</t>
  </si>
  <si>
    <t>RSI-25-40-A230 Instalační stykač</t>
  </si>
  <si>
    <t>1182-16056</t>
  </si>
  <si>
    <t>8</t>
  </si>
  <si>
    <t>MCR-MB-001-UNI Multifunkční časové relé</t>
  </si>
  <si>
    <t>1182-16362</t>
  </si>
  <si>
    <t>9</t>
  </si>
  <si>
    <t>MST-11 Tlačítkový spínač</t>
  </si>
  <si>
    <t>1042-227</t>
  </si>
  <si>
    <t>ŘADOVÉ SVORNICE RSA 2,5 A</t>
  </si>
  <si>
    <t>1042-228</t>
  </si>
  <si>
    <t>10</t>
  </si>
  <si>
    <t>RSA 2,5A Řadová svornice</t>
  </si>
  <si>
    <t>ks</t>
  </si>
  <si>
    <t>18</t>
  </si>
  <si>
    <t>1221-13555</t>
  </si>
  <si>
    <t>11</t>
  </si>
  <si>
    <t>CSPG16---- Vývodka PG 16 s maticí, 10-14mm</t>
  </si>
  <si>
    <t>1221-13556</t>
  </si>
  <si>
    <t>12</t>
  </si>
  <si>
    <t>CSPG21---- Vývodka PG 21 s maticí, 13-18mm</t>
  </si>
  <si>
    <t>Rozvaděč RVZT-42-1 - celkem</t>
  </si>
  <si>
    <t>Rozvaděče</t>
  </si>
  <si>
    <t>13</t>
  </si>
  <si>
    <t>Rozvaděče - celkem</t>
  </si>
  <si>
    <t>Elektromontáže</t>
  </si>
  <si>
    <t>1191-289</t>
  </si>
  <si>
    <t>Montáž rozvaděčů</t>
  </si>
  <si>
    <t>1191-292</t>
  </si>
  <si>
    <t>14</t>
  </si>
  <si>
    <t>montáž rozvodnic na stavbě</t>
  </si>
  <si>
    <t>1191-30</t>
  </si>
  <si>
    <t>KRABICE, TRUBKY, LIŠTY</t>
  </si>
  <si>
    <t>1123-19</t>
  </si>
  <si>
    <t>KP 67/2 KRABICE PŘÍSTROJOVÁ</t>
  </si>
  <si>
    <t>1123-4228</t>
  </si>
  <si>
    <t>16</t>
  </si>
  <si>
    <t>LHD 30X25 LIŠTA HRANATÁ (3m) - DVOJITÝ ZÁMEK</t>
  </si>
  <si>
    <t>m</t>
  </si>
  <si>
    <t>2*5=10</t>
  </si>
  <si>
    <t>1123-9028</t>
  </si>
  <si>
    <t>17</t>
  </si>
  <si>
    <t>LHD 50X20 LIŠTA HRANATÁ</t>
  </si>
  <si>
    <t>1123-1141</t>
  </si>
  <si>
    <t>SF32 TRUBKA OHEBNÁ - SPIROFLEX 320 N</t>
  </si>
  <si>
    <t>4*3=12</t>
  </si>
  <si>
    <t>7004-8053</t>
  </si>
  <si>
    <t>KABEL SILOVÝ,IZOLACE PVC BEZ VODIČE PE</t>
  </si>
  <si>
    <t>7004-8054</t>
  </si>
  <si>
    <t>19</t>
  </si>
  <si>
    <t>CYKY-O 2x1.5 mm2 , volně</t>
  </si>
  <si>
    <t>20</t>
  </si>
  <si>
    <t>7004-8059</t>
  </si>
  <si>
    <t>CYKY-O 4x1.5 mm2 , volně</t>
  </si>
  <si>
    <t>7004-8067</t>
  </si>
  <si>
    <t>KABEL SILOVÝ,IZOLACE PVC S VODIČEM PE</t>
  </si>
  <si>
    <t>7004-8078</t>
  </si>
  <si>
    <t>CYKY-J 5x1.5 mm2 , volně</t>
  </si>
  <si>
    <t>2*20=40</t>
  </si>
  <si>
    <t>7004-8079</t>
  </si>
  <si>
    <t>22</t>
  </si>
  <si>
    <t>CYKY-J 5x2.5 mm2 , volně</t>
  </si>
  <si>
    <t>8+11+12=31</t>
  </si>
  <si>
    <t>7004-8080</t>
  </si>
  <si>
    <t>23</t>
  </si>
  <si>
    <t>CYKY-J 5x4 mm2 , volně</t>
  </si>
  <si>
    <t>1221-16300</t>
  </si>
  <si>
    <t>POJISTKA ZÁVITOVÁ</t>
  </si>
  <si>
    <t>1221-16373</t>
  </si>
  <si>
    <t>24</t>
  </si>
  <si>
    <t>Pojistka závitová E27/25A</t>
  </si>
  <si>
    <t>1123-4645</t>
  </si>
  <si>
    <t>SPÍNAČE A ZÁSUVKY</t>
  </si>
  <si>
    <t>1002-4448</t>
  </si>
  <si>
    <t>25</t>
  </si>
  <si>
    <t>3559-A01345 Přístroj spínače jednopólového (bezšroubové svorky); řazení 1, 1So (do hořlavých podkladů B až F)</t>
  </si>
  <si>
    <t>1002-5156</t>
  </si>
  <si>
    <t>KRYT SPÍNAČE</t>
  </si>
  <si>
    <t>1002-6115</t>
  </si>
  <si>
    <t>26</t>
  </si>
  <si>
    <t>3558A-A00620 B Kryt spínače kolébkového, s popisovým polem; d. Tango; b. bílá</t>
  </si>
  <si>
    <t>1002-5159</t>
  </si>
  <si>
    <t>RÁMEČEK, TANGO</t>
  </si>
  <si>
    <t>1002-24</t>
  </si>
  <si>
    <t>27</t>
  </si>
  <si>
    <t>3901A-B10 B Rámeček pro elektroinstalační přístroje, jednonásobný; d. Tango; b. bílá</t>
  </si>
  <si>
    <t>1231-4610</t>
  </si>
  <si>
    <t>OVLÁDACÍ TLAČÍTKA</t>
  </si>
  <si>
    <t>1231-4631</t>
  </si>
  <si>
    <t>28</t>
  </si>
  <si>
    <t>Ovládací skříň plastová, třítlačítková, 2 lícující tlačítko - 1Z - zelené, 1V - rudé, 1 sig.-zelená - 230V</t>
  </si>
  <si>
    <t>9999-1348</t>
  </si>
  <si>
    <t>VYSEKANI KAPES VE ZDIVU</t>
  </si>
  <si>
    <t>9999-1349</t>
  </si>
  <si>
    <t>CIHELNEM PRO KRABICE</t>
  </si>
  <si>
    <t>9999-1350</t>
  </si>
  <si>
    <t>29</t>
  </si>
  <si>
    <t xml:space="preserve"> 50x50x50 mm</t>
  </si>
  <si>
    <t>9999-1301</t>
  </si>
  <si>
    <t>VYBOURANI OTVORU VE ZDIVU</t>
  </si>
  <si>
    <t>9999-1302</t>
  </si>
  <si>
    <t>CIHELNEM DO PRUMERU 60mm</t>
  </si>
  <si>
    <t>9999-1303</t>
  </si>
  <si>
    <t>30</t>
  </si>
  <si>
    <t xml:space="preserve"> Stena do 150mm</t>
  </si>
  <si>
    <t>9999-1316</t>
  </si>
  <si>
    <t>VYBOURANI OTVORU VE STENE</t>
  </si>
  <si>
    <t>9999-1317</t>
  </si>
  <si>
    <t>BETONOVE DO PRUMERU 60mm</t>
  </si>
  <si>
    <t>9999-1320</t>
  </si>
  <si>
    <t>31</t>
  </si>
  <si>
    <t xml:space="preserve"> Stena do 450mm</t>
  </si>
  <si>
    <t>9999-1386</t>
  </si>
  <si>
    <t>VYSEKANI RYH VE ZDIVU</t>
  </si>
  <si>
    <t>9999-1387</t>
  </si>
  <si>
    <t>CIHELNEM - HLOUBKA 30mm</t>
  </si>
  <si>
    <t>9999-1388</t>
  </si>
  <si>
    <t>32</t>
  </si>
  <si>
    <t xml:space="preserve"> Sire 30 mm</t>
  </si>
  <si>
    <t>9999-1491</t>
  </si>
  <si>
    <t>HRUBA VYPLN RYH MALTOU</t>
  </si>
  <si>
    <t>9999-1492</t>
  </si>
  <si>
    <t>33</t>
  </si>
  <si>
    <t xml:space="preserve"> Jakekoliv sire</t>
  </si>
  <si>
    <t>m2</t>
  </si>
  <si>
    <t>5*0,03=0,15</t>
  </si>
  <si>
    <t>9999-1493</t>
  </si>
  <si>
    <t>OMITKA RYH VE STENACH MALTOU</t>
  </si>
  <si>
    <t>9999-1494</t>
  </si>
  <si>
    <t>34</t>
  </si>
  <si>
    <t xml:space="preserve"> Sire do 150 mm</t>
  </si>
  <si>
    <t>9999-1185</t>
  </si>
  <si>
    <t>ODVOZ SUTI NA SKLÁDKU</t>
  </si>
  <si>
    <t>9999-1186</t>
  </si>
  <si>
    <t>35</t>
  </si>
  <si>
    <t>doprava suti na stavě, odvoz suti na skládku včetně poplatku za uložení</t>
  </si>
  <si>
    <t>t</t>
  </si>
  <si>
    <t>0,15*0,03=0,0045</t>
  </si>
  <si>
    <t>9999-1280</t>
  </si>
  <si>
    <t xml:space="preserve"> HODINOVE ZUCTOVACI SAZBY</t>
  </si>
  <si>
    <t>9999-1291</t>
  </si>
  <si>
    <t>36</t>
  </si>
  <si>
    <t>Napojení na stávající rozvody - úprava stávajícího rozvaděče</t>
  </si>
  <si>
    <t>hod</t>
  </si>
  <si>
    <t>2*2*8=32</t>
  </si>
  <si>
    <t>9999-1281</t>
  </si>
  <si>
    <t>37</t>
  </si>
  <si>
    <t>Připojení zařízení, montážní práce pro VZT - nastavení provozu</t>
  </si>
  <si>
    <t>2*8=16</t>
  </si>
  <si>
    <t>9999-1296</t>
  </si>
  <si>
    <t xml:space="preserve"> PROVEDENI REVIZNICH ZKOUSEK</t>
  </si>
  <si>
    <t>9999-1297</t>
  </si>
  <si>
    <t xml:space="preserve"> DLE CSN 331500</t>
  </si>
  <si>
    <t>9999-1298</t>
  </si>
  <si>
    <t>38</t>
  </si>
  <si>
    <t xml:space="preserve"> Revizni technik</t>
  </si>
  <si>
    <t>Elektromontáže  - celkem</t>
  </si>
  <si>
    <t>VŠECHNY ODKAZY NA KONKRÉTNÍ VÝROBKY JSOU UVEDENY  JAKO PŘÍKLAD A LZE TYTO VÝROBKY NAHRADIT VÝROBKY OBDOBNÝMI STEJNÝCH TECHNICKÝCH, ROZMĚROVÝCH A KVALITATIVNÍCH PARAMETRŮ</t>
  </si>
  <si>
    <t>Hodnota A</t>
  </si>
  <si>
    <t>Hodnota B</t>
  </si>
  <si>
    <t>Základní náklady</t>
  </si>
  <si>
    <t>Dodávka</t>
  </si>
  <si>
    <t>Doprava %, Přesun %</t>
  </si>
  <si>
    <t>Montáž - materiál</t>
  </si>
  <si>
    <t>Montáž - práce</t>
  </si>
  <si>
    <t>Mezisoučet 1</t>
  </si>
  <si>
    <t>PPV % z montáže: materiál + práce</t>
  </si>
  <si>
    <t>Nátěry</t>
  </si>
  <si>
    <t>Zemní práce</t>
  </si>
  <si>
    <t>PPV % z nátěrů a zemních prací</t>
  </si>
  <si>
    <t>Mezisoučet 2</t>
  </si>
  <si>
    <t>Základní náklady celkem</t>
  </si>
  <si>
    <t>Náklady celkem</t>
  </si>
  <si>
    <t>Základ a hodnota DPH 21%</t>
  </si>
  <si>
    <t>Základ a hodnota DPH 15%</t>
  </si>
  <si>
    <t>Náklady celkem s DPH</t>
  </si>
  <si>
    <t>Součty odstavců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</si>
</sst>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7"/>
      <color indexed="8"/>
      <name val="敓潧⁥䥕ᬀ姊㕸U☸+_x0008_"/>
      <family val="0"/>
    </font>
    <font>
      <b/>
      <sz val="9"/>
      <color indexed="8"/>
      <name val="敓潧⁥䥕ᬀ姊㕸U☸+_x0008_"/>
      <family val="0"/>
    </font>
    <font>
      <b/>
      <sz val="8"/>
      <color indexed="8"/>
      <name val="敓潧⁥䥕ᬀ姊㕸U☸+_x0008_"/>
      <family val="0"/>
    </font>
    <font>
      <b/>
      <sz val="7"/>
      <color indexed="8"/>
      <name val="敓潧⁥䥕ᬀ姊㕸U☸+_x0008_"/>
      <family val="0"/>
    </font>
    <font>
      <i/>
      <sz val="8"/>
      <color indexed="8"/>
      <name val="敓潧⁥䥕ᬀ姊㕸U☸+_x0008_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left"/>
    </xf>
    <xf numFmtId="4" fontId="5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2.28125" style="1" bestFit="1" customWidth="1"/>
    <col min="2" max="2" width="8.421875" style="9" bestFit="1" customWidth="1"/>
    <col min="3" max="3" width="10.57421875" style="9" bestFit="1" customWidth="1"/>
    <col min="6" max="6" width="0" style="8" hidden="1" customWidth="1"/>
  </cols>
  <sheetData>
    <row r="1" spans="1:4" ht="12.75">
      <c r="A1" s="2" t="s">
        <v>0</v>
      </c>
      <c r="B1" s="10" t="s">
        <v>220</v>
      </c>
      <c r="C1" s="10" t="s">
        <v>221</v>
      </c>
      <c r="D1" s="3"/>
    </row>
    <row r="2" spans="1:4" ht="12.75">
      <c r="A2" s="5" t="s">
        <v>222</v>
      </c>
      <c r="B2" s="16"/>
      <c r="C2" s="16"/>
      <c r="D2" s="3"/>
    </row>
    <row r="3" spans="1:4" ht="12.75">
      <c r="A3" s="2" t="s">
        <v>223</v>
      </c>
      <c r="B3" s="12">
        <f>(Rozpočet!G19)</f>
        <v>0</v>
      </c>
      <c r="C3" s="12"/>
      <c r="D3" s="3"/>
    </row>
    <row r="4" spans="1:4" ht="12.75">
      <c r="A4" s="2" t="s">
        <v>224</v>
      </c>
      <c r="B4" s="12">
        <v>0</v>
      </c>
      <c r="C4" s="12">
        <v>0</v>
      </c>
      <c r="D4" s="3"/>
    </row>
    <row r="5" spans="1:4" ht="12.75">
      <c r="A5" s="2" t="s">
        <v>225</v>
      </c>
      <c r="B5" s="12"/>
      <c r="C5" s="12">
        <f>(Rozpočet!G69)+0</f>
        <v>0</v>
      </c>
      <c r="D5" s="3"/>
    </row>
    <row r="6" spans="1:4" ht="12.75">
      <c r="A6" s="2" t="s">
        <v>226</v>
      </c>
      <c r="B6" s="12"/>
      <c r="C6" s="12">
        <f>(Rozpočet!I19)+(Rozpočet!I69)+0</f>
        <v>0</v>
      </c>
      <c r="D6" s="3"/>
    </row>
    <row r="7" spans="1:4" ht="12.75">
      <c r="A7" s="6" t="s">
        <v>227</v>
      </c>
      <c r="B7" s="17">
        <f>B3+B4</f>
        <v>0</v>
      </c>
      <c r="C7" s="17">
        <f>C3+C4+C5+C6</f>
        <v>0</v>
      </c>
      <c r="D7" s="3"/>
    </row>
    <row r="8" spans="1:4" ht="12.75">
      <c r="A8" s="2" t="s">
        <v>228</v>
      </c>
      <c r="B8" s="12"/>
      <c r="C8" s="12">
        <v>0</v>
      </c>
      <c r="D8" s="3"/>
    </row>
    <row r="9" spans="1:4" ht="12.75">
      <c r="A9" s="2" t="s">
        <v>229</v>
      </c>
      <c r="B9" s="12"/>
      <c r="C9" s="12">
        <f>0+0</f>
        <v>0</v>
      </c>
      <c r="D9" s="3"/>
    </row>
    <row r="10" spans="1:4" ht="12.75">
      <c r="A10" s="2" t="s">
        <v>230</v>
      </c>
      <c r="B10" s="12"/>
      <c r="C10" s="12">
        <f>0+0</f>
        <v>0</v>
      </c>
      <c r="D10" s="3"/>
    </row>
    <row r="11" spans="1:4" ht="12.75">
      <c r="A11" s="2" t="s">
        <v>231</v>
      </c>
      <c r="B11" s="12"/>
      <c r="C11" s="12">
        <v>0</v>
      </c>
      <c r="D11" s="3"/>
    </row>
    <row r="12" spans="1:4" ht="12.75">
      <c r="A12" s="6" t="s">
        <v>232</v>
      </c>
      <c r="B12" s="17">
        <f>B7</f>
        <v>0</v>
      </c>
      <c r="C12" s="17">
        <f>C7+C8+C9+C10+C11</f>
        <v>0</v>
      </c>
      <c r="D12" s="3"/>
    </row>
    <row r="13" spans="1:4" ht="12.75">
      <c r="A13" s="2" t="s">
        <v>13</v>
      </c>
      <c r="B13" s="12"/>
      <c r="C13" s="12"/>
      <c r="D13" s="3"/>
    </row>
    <row r="14" spans="1:4" ht="12.75">
      <c r="A14" s="2" t="s">
        <v>13</v>
      </c>
      <c r="B14" s="12"/>
      <c r="C14" s="12"/>
      <c r="D14" s="3"/>
    </row>
    <row r="15" spans="1:4" ht="12.75">
      <c r="A15" s="2" t="s">
        <v>13</v>
      </c>
      <c r="B15" s="12"/>
      <c r="C15" s="12"/>
      <c r="D15" s="3"/>
    </row>
    <row r="16" spans="1:4" ht="12.75">
      <c r="A16" s="5" t="s">
        <v>233</v>
      </c>
      <c r="B16" s="16"/>
      <c r="C16" s="16">
        <f>B12+C12+C13+C14+C15</f>
        <v>0</v>
      </c>
      <c r="D16" s="3"/>
    </row>
    <row r="17" spans="1:4" ht="12.75">
      <c r="A17" s="2" t="s">
        <v>13</v>
      </c>
      <c r="B17" s="12"/>
      <c r="C17" s="12"/>
      <c r="D17" s="3"/>
    </row>
    <row r="18" spans="1:4" ht="12.75">
      <c r="A18" s="5" t="s">
        <v>13</v>
      </c>
      <c r="B18" s="16"/>
      <c r="C18" s="16"/>
      <c r="D18" s="3"/>
    </row>
    <row r="19" spans="1:4" ht="12.75">
      <c r="A19" s="2" t="s">
        <v>13</v>
      </c>
      <c r="B19" s="12"/>
      <c r="C19" s="12"/>
      <c r="D19" s="3"/>
    </row>
    <row r="20" spans="1:4" ht="12.75">
      <c r="A20" s="2" t="s">
        <v>13</v>
      </c>
      <c r="B20" s="12"/>
      <c r="C20" s="12"/>
      <c r="D20" s="3"/>
    </row>
    <row r="21" spans="1:4" ht="12.75">
      <c r="A21" s="5" t="s">
        <v>13</v>
      </c>
      <c r="B21" s="16"/>
      <c r="C21" s="16"/>
      <c r="D21" s="3"/>
    </row>
    <row r="22" spans="1:4" ht="12.75">
      <c r="A22" s="2" t="s">
        <v>13</v>
      </c>
      <c r="B22" s="12"/>
      <c r="C22" s="12"/>
      <c r="D22" s="3"/>
    </row>
    <row r="23" spans="1:4" ht="12.75">
      <c r="A23" s="2" t="s">
        <v>13</v>
      </c>
      <c r="B23" s="12"/>
      <c r="C23" s="12"/>
      <c r="D23" s="3"/>
    </row>
    <row r="24" spans="1:4" ht="12.75">
      <c r="A24" s="4" t="s">
        <v>234</v>
      </c>
      <c r="B24" s="11"/>
      <c r="C24" s="11">
        <f>C16+C21+C22</f>
        <v>0</v>
      </c>
      <c r="D24" s="3"/>
    </row>
    <row r="25" spans="1:4" ht="12.75">
      <c r="A25" s="2" t="s">
        <v>235</v>
      </c>
      <c r="B25" s="12">
        <f>(SUM(Rozpočet!G18)+SUM(Rozpočet!G21:G68))+(SUM(Rozpočet!I18)+SUM(Rozpočet!I21:I68))+B4+C4+C8+C11+C13+C14+C15+C21+C22</f>
        <v>0</v>
      </c>
      <c r="C25" s="12">
        <f>B25*Parametry!B31/100</f>
        <v>0</v>
      </c>
      <c r="D25" s="3"/>
    </row>
    <row r="26" spans="1:4" ht="12.75">
      <c r="A26" s="2" t="s">
        <v>236</v>
      </c>
      <c r="B26" s="12">
        <f>(SUM(Rozpočet!G21,Rozpočet!G23,Rozpočet!G28,Rozpočet!G31,Rozpočet!G35,Rozpočet!G37,Rozpočet!G39,Rozpočet!G41,Rozpočet!G43,Rozpočet!G45:G46,Rozpočet!G48:G49,Rozpočet!G51:G52,Rozpočet!G54:G55,Rozpočet!G57,Rozpočet!G59,Rozpočet!G61,Rozpočet!G63,Rozpočet!G66:G67))+(SUM(Rozpočet!I21,Rozpočet!I23,Rozpočet!I28,Rozpočet!I31,Rozpočet!I35,Rozpočet!I37,Rozpočet!I39,Rozpočet!I41,Rozpočet!I43,Rozpočet!I45:I46,Rozpočet!I48:I49,Rozpočet!I51:I52,Rozpočet!I54:I55,Rozpočet!I57,Rozpočet!I59,Rozpočet!I61,Rozpočet!I63,Rozpočet!I66:I67))</f>
        <v>0</v>
      </c>
      <c r="C26" s="12">
        <f>B26*Parametry!B32/100</f>
        <v>0</v>
      </c>
      <c r="D26" s="3"/>
    </row>
    <row r="27" spans="1:4" ht="12.75">
      <c r="A27" s="4" t="s">
        <v>237</v>
      </c>
      <c r="B27" s="11"/>
      <c r="C27" s="11">
        <f>C24+C25+C26</f>
        <v>0</v>
      </c>
      <c r="D27" s="3"/>
    </row>
    <row r="28" spans="1:4" ht="12.75">
      <c r="A28" s="2" t="s">
        <v>13</v>
      </c>
      <c r="B28" s="12"/>
      <c r="C28" s="12"/>
      <c r="D28" s="3"/>
    </row>
    <row r="29" spans="1:4" ht="12.75">
      <c r="A29" s="2" t="s">
        <v>13</v>
      </c>
      <c r="B29" s="12"/>
      <c r="C29" s="12"/>
      <c r="D29" s="3"/>
    </row>
    <row r="30" spans="1:4" ht="12.75">
      <c r="A30" s="2" t="s">
        <v>13</v>
      </c>
      <c r="B30" s="12"/>
      <c r="C30" s="12"/>
      <c r="D30" s="3"/>
    </row>
    <row r="31" spans="1:4" ht="12.75">
      <c r="A31" s="5" t="s">
        <v>238</v>
      </c>
      <c r="B31" s="18" t="s">
        <v>34</v>
      </c>
      <c r="C31" s="18" t="s">
        <v>36</v>
      </c>
      <c r="D31" s="3"/>
    </row>
    <row r="32" spans="1:4" ht="12.75">
      <c r="A32" s="2" t="s">
        <v>41</v>
      </c>
      <c r="B32" s="12">
        <f>(Rozpočet!G16)</f>
        <v>0</v>
      </c>
      <c r="C32" s="12">
        <f>(Rozpočet!I16)</f>
        <v>0</v>
      </c>
      <c r="D32" s="3"/>
    </row>
    <row r="33" spans="1:4" ht="12.75">
      <c r="A33" s="2" t="s">
        <v>84</v>
      </c>
      <c r="B33" s="12">
        <f>(Rozpočet!G19)</f>
        <v>0</v>
      </c>
      <c r="C33" s="12">
        <f>(Rozpočet!I19)</f>
        <v>0</v>
      </c>
      <c r="D33" s="3"/>
    </row>
    <row r="34" spans="1:4" ht="12.75">
      <c r="A34" s="2" t="s">
        <v>87</v>
      </c>
      <c r="B34" s="12">
        <f>(Rozpočet!G69)</f>
        <v>0</v>
      </c>
      <c r="C34" s="12">
        <f>(Rozpočet!I69)</f>
        <v>0</v>
      </c>
      <c r="D34" s="3"/>
    </row>
    <row r="35" spans="1:4" ht="12.75">
      <c r="A35" s="2" t="s">
        <v>13</v>
      </c>
      <c r="B35" s="12"/>
      <c r="C35" s="12"/>
      <c r="D35" s="3"/>
    </row>
    <row r="36" spans="1:4" ht="12.75">
      <c r="A36" s="2" t="s">
        <v>13</v>
      </c>
      <c r="B36" s="12"/>
      <c r="C36" s="12"/>
      <c r="D36" s="3"/>
    </row>
    <row r="37" spans="1:4" ht="12.75">
      <c r="A37" s="2" t="s">
        <v>13</v>
      </c>
      <c r="B37" s="12"/>
      <c r="C37" s="12"/>
      <c r="D37" s="3"/>
    </row>
    <row r="38" spans="1:4" ht="12.75">
      <c r="A38" s="2" t="s">
        <v>13</v>
      </c>
      <c r="B38" s="12"/>
      <c r="C38" s="12"/>
      <c r="D38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4.7109375" style="1" bestFit="1" customWidth="1"/>
    <col min="3" max="3" width="155.8515625" style="1" bestFit="1" customWidth="1"/>
    <col min="4" max="4" width="3.140625" style="1" bestFit="1" customWidth="1"/>
    <col min="5" max="5" width="4.28125" style="9" bestFit="1" customWidth="1"/>
    <col min="6" max="6" width="5.57421875" style="9" bestFit="1" customWidth="1"/>
    <col min="7" max="7" width="10.28125" style="9" bestFit="1" customWidth="1"/>
    <col min="8" max="8" width="5.00390625" style="9" bestFit="1" customWidth="1"/>
    <col min="9" max="9" width="9.7109375" style="9" bestFit="1" customWidth="1"/>
    <col min="10" max="10" width="4.140625" style="9" bestFit="1" customWidth="1"/>
    <col min="11" max="11" width="8.8515625" style="9" customWidth="1"/>
    <col min="12" max="12" width="11.7109375" style="1" bestFit="1" customWidth="1"/>
    <col min="15" max="15" width="0" style="8" hidden="1" customWidth="1"/>
  </cols>
  <sheetData>
    <row r="1" spans="1:14" ht="12.75">
      <c r="A1" s="2" t="s">
        <v>30</v>
      </c>
      <c r="B1" s="2" t="s">
        <v>31</v>
      </c>
      <c r="C1" s="2" t="s">
        <v>0</v>
      </c>
      <c r="D1" s="2" t="s">
        <v>32</v>
      </c>
      <c r="E1" s="10" t="s">
        <v>33</v>
      </c>
      <c r="F1" s="10" t="s">
        <v>34</v>
      </c>
      <c r="G1" s="10" t="s">
        <v>35</v>
      </c>
      <c r="H1" s="10" t="s">
        <v>36</v>
      </c>
      <c r="I1" s="10" t="s">
        <v>37</v>
      </c>
      <c r="J1" s="10" t="s">
        <v>38</v>
      </c>
      <c r="K1" s="10" t="s">
        <v>39</v>
      </c>
      <c r="L1" s="2" t="s">
        <v>40</v>
      </c>
      <c r="M1" s="3"/>
      <c r="N1" s="3"/>
    </row>
    <row r="2" spans="1:14" ht="12.75">
      <c r="A2" s="4" t="s">
        <v>13</v>
      </c>
      <c r="B2" s="4" t="s">
        <v>13</v>
      </c>
      <c r="C2" s="4" t="s">
        <v>41</v>
      </c>
      <c r="D2" s="4" t="s">
        <v>13</v>
      </c>
      <c r="E2" s="11"/>
      <c r="F2" s="11"/>
      <c r="G2" s="11"/>
      <c r="H2" s="11"/>
      <c r="I2" s="11"/>
      <c r="J2" s="11"/>
      <c r="K2" s="11"/>
      <c r="L2" s="4" t="s">
        <v>13</v>
      </c>
      <c r="M2" s="3"/>
      <c r="N2" s="3"/>
    </row>
    <row r="3" spans="1:14" ht="12.75">
      <c r="A3" s="2" t="s">
        <v>42</v>
      </c>
      <c r="B3" s="2" t="s">
        <v>43</v>
      </c>
      <c r="C3" s="2" t="s">
        <v>44</v>
      </c>
      <c r="D3" s="2" t="s">
        <v>45</v>
      </c>
      <c r="E3" s="12">
        <v>1</v>
      </c>
      <c r="F3" s="12"/>
      <c r="G3" s="12">
        <f aca="true" t="shared" si="0" ref="G3:G11">E3*F3</f>
        <v>0</v>
      </c>
      <c r="H3" s="12"/>
      <c r="I3" s="12">
        <f aca="true" t="shared" si="1" ref="I3:I11">E3*H3</f>
        <v>0</v>
      </c>
      <c r="J3" s="12">
        <f aca="true" t="shared" si="2" ref="J3:J11">F3+H3</f>
        <v>0</v>
      </c>
      <c r="K3" s="12">
        <f aca="true" t="shared" si="3" ref="K3:K11">G3+I3</f>
        <v>0</v>
      </c>
      <c r="L3" s="2" t="s">
        <v>43</v>
      </c>
      <c r="M3" s="3"/>
      <c r="N3" s="3"/>
    </row>
    <row r="4" spans="1:14" ht="12.75">
      <c r="A4" s="2" t="s">
        <v>46</v>
      </c>
      <c r="B4" s="2" t="s">
        <v>47</v>
      </c>
      <c r="C4" s="2" t="s">
        <v>48</v>
      </c>
      <c r="D4" s="2" t="s">
        <v>45</v>
      </c>
      <c r="E4" s="12">
        <v>1</v>
      </c>
      <c r="F4" s="12"/>
      <c r="G4" s="12">
        <f t="shared" si="0"/>
        <v>0</v>
      </c>
      <c r="H4" s="12"/>
      <c r="I4" s="12">
        <f t="shared" si="1"/>
        <v>0</v>
      </c>
      <c r="J4" s="12">
        <f t="shared" si="2"/>
        <v>0</v>
      </c>
      <c r="K4" s="12">
        <f t="shared" si="3"/>
        <v>0</v>
      </c>
      <c r="L4" s="2" t="s">
        <v>43</v>
      </c>
      <c r="M4" s="3"/>
      <c r="N4" s="3"/>
    </row>
    <row r="5" spans="1:14" ht="12.75">
      <c r="A5" s="2" t="s">
        <v>49</v>
      </c>
      <c r="B5" s="2" t="s">
        <v>50</v>
      </c>
      <c r="C5" s="2" t="s">
        <v>51</v>
      </c>
      <c r="D5" s="2" t="s">
        <v>45</v>
      </c>
      <c r="E5" s="12">
        <v>1</v>
      </c>
      <c r="F5" s="12"/>
      <c r="G5" s="12">
        <f t="shared" si="0"/>
        <v>0</v>
      </c>
      <c r="H5" s="12"/>
      <c r="I5" s="12">
        <f t="shared" si="1"/>
        <v>0</v>
      </c>
      <c r="J5" s="12">
        <f t="shared" si="2"/>
        <v>0</v>
      </c>
      <c r="K5" s="12">
        <f t="shared" si="3"/>
        <v>0</v>
      </c>
      <c r="L5" s="2" t="s">
        <v>43</v>
      </c>
      <c r="M5" s="3"/>
      <c r="N5" s="3"/>
    </row>
    <row r="6" spans="1:14" ht="12.75">
      <c r="A6" s="2" t="s">
        <v>52</v>
      </c>
      <c r="B6" s="2" t="s">
        <v>53</v>
      </c>
      <c r="C6" s="2" t="s">
        <v>54</v>
      </c>
      <c r="D6" s="2" t="s">
        <v>45</v>
      </c>
      <c r="E6" s="12">
        <v>1</v>
      </c>
      <c r="F6" s="12"/>
      <c r="G6" s="12">
        <f t="shared" si="0"/>
        <v>0</v>
      </c>
      <c r="H6" s="12"/>
      <c r="I6" s="12">
        <f t="shared" si="1"/>
        <v>0</v>
      </c>
      <c r="J6" s="12">
        <f t="shared" si="2"/>
        <v>0</v>
      </c>
      <c r="K6" s="12">
        <f t="shared" si="3"/>
        <v>0</v>
      </c>
      <c r="L6" s="2" t="s">
        <v>43</v>
      </c>
      <c r="M6" s="3"/>
      <c r="N6" s="3"/>
    </row>
    <row r="7" spans="1:14" ht="12.75">
      <c r="A7" s="2" t="s">
        <v>55</v>
      </c>
      <c r="B7" s="2" t="s">
        <v>56</v>
      </c>
      <c r="C7" s="2" t="s">
        <v>57</v>
      </c>
      <c r="D7" s="2" t="s">
        <v>45</v>
      </c>
      <c r="E7" s="12">
        <v>2</v>
      </c>
      <c r="F7" s="12"/>
      <c r="G7" s="12">
        <f t="shared" si="0"/>
        <v>0</v>
      </c>
      <c r="H7" s="12"/>
      <c r="I7" s="12">
        <f t="shared" si="1"/>
        <v>0</v>
      </c>
      <c r="J7" s="12">
        <f t="shared" si="2"/>
        <v>0</v>
      </c>
      <c r="K7" s="12">
        <f t="shared" si="3"/>
        <v>0</v>
      </c>
      <c r="L7" s="2" t="s">
        <v>47</v>
      </c>
      <c r="M7" s="3"/>
      <c r="N7" s="3"/>
    </row>
    <row r="8" spans="1:14" ht="12.75">
      <c r="A8" s="2" t="s">
        <v>58</v>
      </c>
      <c r="B8" s="2" t="s">
        <v>59</v>
      </c>
      <c r="C8" s="2" t="s">
        <v>60</v>
      </c>
      <c r="D8" s="2" t="s">
        <v>45</v>
      </c>
      <c r="E8" s="12">
        <v>2</v>
      </c>
      <c r="F8" s="12"/>
      <c r="G8" s="12">
        <f t="shared" si="0"/>
        <v>0</v>
      </c>
      <c r="H8" s="12"/>
      <c r="I8" s="12">
        <f t="shared" si="1"/>
        <v>0</v>
      </c>
      <c r="J8" s="12">
        <f t="shared" si="2"/>
        <v>0</v>
      </c>
      <c r="K8" s="12">
        <f t="shared" si="3"/>
        <v>0</v>
      </c>
      <c r="L8" s="2" t="s">
        <v>47</v>
      </c>
      <c r="M8" s="3"/>
      <c r="N8" s="3"/>
    </row>
    <row r="9" spans="1:14" ht="12.75">
      <c r="A9" s="2" t="s">
        <v>61</v>
      </c>
      <c r="B9" s="2" t="s">
        <v>62</v>
      </c>
      <c r="C9" s="2" t="s">
        <v>63</v>
      </c>
      <c r="D9" s="2" t="s">
        <v>45</v>
      </c>
      <c r="E9" s="12">
        <v>2</v>
      </c>
      <c r="F9" s="12"/>
      <c r="G9" s="12">
        <f t="shared" si="0"/>
        <v>0</v>
      </c>
      <c r="H9" s="12"/>
      <c r="I9" s="12">
        <f t="shared" si="1"/>
        <v>0</v>
      </c>
      <c r="J9" s="12">
        <f t="shared" si="2"/>
        <v>0</v>
      </c>
      <c r="K9" s="12">
        <f t="shared" si="3"/>
        <v>0</v>
      </c>
      <c r="L9" s="2" t="s">
        <v>47</v>
      </c>
      <c r="M9" s="3"/>
      <c r="N9" s="3"/>
    </row>
    <row r="10" spans="1:14" ht="12.75">
      <c r="A10" s="2" t="s">
        <v>64</v>
      </c>
      <c r="B10" s="2" t="s">
        <v>65</v>
      </c>
      <c r="C10" s="2" t="s">
        <v>66</v>
      </c>
      <c r="D10" s="2" t="s">
        <v>45</v>
      </c>
      <c r="E10" s="12">
        <v>1</v>
      </c>
      <c r="F10" s="12"/>
      <c r="G10" s="12">
        <f t="shared" si="0"/>
        <v>0</v>
      </c>
      <c r="H10" s="12"/>
      <c r="I10" s="12">
        <f t="shared" si="1"/>
        <v>0</v>
      </c>
      <c r="J10" s="12">
        <f t="shared" si="2"/>
        <v>0</v>
      </c>
      <c r="K10" s="12">
        <f t="shared" si="3"/>
        <v>0</v>
      </c>
      <c r="L10" s="2" t="s">
        <v>43</v>
      </c>
      <c r="M10" s="3"/>
      <c r="N10" s="3"/>
    </row>
    <row r="11" spans="1:14" ht="12.75">
      <c r="A11" s="2" t="s">
        <v>67</v>
      </c>
      <c r="B11" s="2" t="s">
        <v>68</v>
      </c>
      <c r="C11" s="2" t="s">
        <v>69</v>
      </c>
      <c r="D11" s="2" t="s">
        <v>45</v>
      </c>
      <c r="E11" s="12">
        <v>1</v>
      </c>
      <c r="F11" s="12"/>
      <c r="G11" s="12">
        <f t="shared" si="0"/>
        <v>0</v>
      </c>
      <c r="H11" s="12"/>
      <c r="I11" s="12">
        <f t="shared" si="1"/>
        <v>0</v>
      </c>
      <c r="J11" s="12">
        <f t="shared" si="2"/>
        <v>0</v>
      </c>
      <c r="K11" s="12">
        <f t="shared" si="3"/>
        <v>0</v>
      </c>
      <c r="L11" s="2" t="s">
        <v>43</v>
      </c>
      <c r="M11" s="3"/>
      <c r="N11" s="3"/>
    </row>
    <row r="12" spans="1:14" ht="12.75">
      <c r="A12" s="13" t="s">
        <v>70</v>
      </c>
      <c r="B12" s="13" t="s">
        <v>13</v>
      </c>
      <c r="C12" s="13" t="s">
        <v>71</v>
      </c>
      <c r="D12" s="13" t="s">
        <v>13</v>
      </c>
      <c r="E12" s="14"/>
      <c r="F12" s="14"/>
      <c r="G12" s="14"/>
      <c r="H12" s="14"/>
      <c r="I12" s="14"/>
      <c r="J12" s="14"/>
      <c r="K12" s="14"/>
      <c r="L12" s="13" t="s">
        <v>13</v>
      </c>
      <c r="M12" s="3"/>
      <c r="N12" s="3"/>
    </row>
    <row r="13" spans="1:14" ht="12.75">
      <c r="A13" s="2" t="s">
        <v>72</v>
      </c>
      <c r="B13" s="2" t="s">
        <v>73</v>
      </c>
      <c r="C13" s="2" t="s">
        <v>74</v>
      </c>
      <c r="D13" s="2" t="s">
        <v>75</v>
      </c>
      <c r="E13" s="12">
        <v>18</v>
      </c>
      <c r="F13" s="12"/>
      <c r="G13" s="12">
        <f>E13*F13</f>
        <v>0</v>
      </c>
      <c r="H13" s="12"/>
      <c r="I13" s="12">
        <f>E13*H13</f>
        <v>0</v>
      </c>
      <c r="J13" s="12">
        <f aca="true" t="shared" si="4" ref="J13:K15">F13+H13</f>
        <v>0</v>
      </c>
      <c r="K13" s="12">
        <f t="shared" si="4"/>
        <v>0</v>
      </c>
      <c r="L13" s="2" t="s">
        <v>76</v>
      </c>
      <c r="M13" s="3"/>
      <c r="N13" s="3"/>
    </row>
    <row r="14" spans="1:14" ht="12.75">
      <c r="A14" s="2" t="s">
        <v>77</v>
      </c>
      <c r="B14" s="2" t="s">
        <v>78</v>
      </c>
      <c r="C14" s="2" t="s">
        <v>79</v>
      </c>
      <c r="D14" s="2" t="s">
        <v>75</v>
      </c>
      <c r="E14" s="12">
        <v>7</v>
      </c>
      <c r="F14" s="12"/>
      <c r="G14" s="12">
        <f>E14*F14</f>
        <v>0</v>
      </c>
      <c r="H14" s="12"/>
      <c r="I14" s="12">
        <f>E14*H14</f>
        <v>0</v>
      </c>
      <c r="J14" s="12">
        <f t="shared" si="4"/>
        <v>0</v>
      </c>
      <c r="K14" s="12">
        <f t="shared" si="4"/>
        <v>0</v>
      </c>
      <c r="L14" s="2" t="s">
        <v>62</v>
      </c>
      <c r="M14" s="3"/>
      <c r="N14" s="3"/>
    </row>
    <row r="15" spans="1:14" ht="12.75">
      <c r="A15" s="2" t="s">
        <v>80</v>
      </c>
      <c r="B15" s="2" t="s">
        <v>81</v>
      </c>
      <c r="C15" s="2" t="s">
        <v>82</v>
      </c>
      <c r="D15" s="2" t="s">
        <v>75</v>
      </c>
      <c r="E15" s="12">
        <v>1</v>
      </c>
      <c r="F15" s="12"/>
      <c r="G15" s="12">
        <f>E15*F15</f>
        <v>0</v>
      </c>
      <c r="H15" s="12"/>
      <c r="I15" s="12">
        <f>E15*H15</f>
        <v>0</v>
      </c>
      <c r="J15" s="12">
        <f t="shared" si="4"/>
        <v>0</v>
      </c>
      <c r="K15" s="12">
        <f t="shared" si="4"/>
        <v>0</v>
      </c>
      <c r="L15" s="2" t="s">
        <v>43</v>
      </c>
      <c r="M15" s="3"/>
      <c r="N15" s="3"/>
    </row>
    <row r="16" spans="1:14" ht="12.75">
      <c r="A16" s="4" t="s">
        <v>13</v>
      </c>
      <c r="B16" s="4" t="s">
        <v>13</v>
      </c>
      <c r="C16" s="4" t="s">
        <v>83</v>
      </c>
      <c r="D16" s="4" t="s">
        <v>13</v>
      </c>
      <c r="E16" s="11"/>
      <c r="F16" s="11"/>
      <c r="G16" s="11">
        <f>SUM(G3:G15)</f>
        <v>0</v>
      </c>
      <c r="H16" s="11"/>
      <c r="I16" s="11">
        <f>SUM(I3:I15)</f>
        <v>0</v>
      </c>
      <c r="J16" s="11"/>
      <c r="K16" s="11">
        <f>SUM(K3:K15)</f>
        <v>0</v>
      </c>
      <c r="L16" s="4" t="s">
        <v>13</v>
      </c>
      <c r="M16" s="3"/>
      <c r="N16" s="3"/>
    </row>
    <row r="17" spans="1:14" ht="12.75">
      <c r="A17" s="4" t="s">
        <v>13</v>
      </c>
      <c r="B17" s="4" t="s">
        <v>13</v>
      </c>
      <c r="C17" s="4" t="s">
        <v>84</v>
      </c>
      <c r="D17" s="4" t="s">
        <v>13</v>
      </c>
      <c r="E17" s="11"/>
      <c r="F17" s="11"/>
      <c r="G17" s="11"/>
      <c r="H17" s="11"/>
      <c r="I17" s="11"/>
      <c r="J17" s="11"/>
      <c r="K17" s="11"/>
      <c r="L17" s="4" t="s">
        <v>13</v>
      </c>
      <c r="M17" s="3"/>
      <c r="N17" s="3"/>
    </row>
    <row r="18" spans="1:14" ht="12.75">
      <c r="A18" s="2" t="s">
        <v>13</v>
      </c>
      <c r="B18" s="2" t="s">
        <v>85</v>
      </c>
      <c r="C18" s="2" t="s">
        <v>41</v>
      </c>
      <c r="D18" s="2" t="s">
        <v>75</v>
      </c>
      <c r="E18" s="12">
        <v>1</v>
      </c>
      <c r="F18" s="12">
        <f>K16</f>
        <v>0</v>
      </c>
      <c r="G18" s="12">
        <f>E18*F18</f>
        <v>0</v>
      </c>
      <c r="H18" s="10"/>
      <c r="I18" s="10">
        <f>E18*H18</f>
        <v>0</v>
      </c>
      <c r="J18" s="12">
        <f>F18+H18</f>
        <v>0</v>
      </c>
      <c r="K18" s="12">
        <f>G18+I18</f>
        <v>0</v>
      </c>
      <c r="L18" s="2" t="s">
        <v>43</v>
      </c>
      <c r="M18" s="3"/>
      <c r="N18" s="3"/>
    </row>
    <row r="19" spans="1:14" ht="12.75">
      <c r="A19" s="4" t="s">
        <v>13</v>
      </c>
      <c r="B19" s="4" t="s">
        <v>13</v>
      </c>
      <c r="C19" s="4" t="s">
        <v>86</v>
      </c>
      <c r="D19" s="4" t="s">
        <v>13</v>
      </c>
      <c r="E19" s="11"/>
      <c r="F19" s="11"/>
      <c r="G19" s="11">
        <f>SUM(G18:G18)</f>
        <v>0</v>
      </c>
      <c r="H19" s="11"/>
      <c r="I19" s="11">
        <f>SUM(I18:I18)</f>
        <v>0</v>
      </c>
      <c r="J19" s="11"/>
      <c r="K19" s="11">
        <f>SUM(K18:K18)</f>
        <v>0</v>
      </c>
      <c r="L19" s="4" t="s">
        <v>13</v>
      </c>
      <c r="M19" s="3"/>
      <c r="N19" s="3"/>
    </row>
    <row r="20" spans="1:14" ht="12.75">
      <c r="A20" s="4" t="s">
        <v>13</v>
      </c>
      <c r="B20" s="4" t="s">
        <v>13</v>
      </c>
      <c r="C20" s="4" t="s">
        <v>87</v>
      </c>
      <c r="D20" s="4" t="s">
        <v>13</v>
      </c>
      <c r="E20" s="11"/>
      <c r="F20" s="11"/>
      <c r="G20" s="11"/>
      <c r="H20" s="11"/>
      <c r="I20" s="11"/>
      <c r="J20" s="11"/>
      <c r="K20" s="11"/>
      <c r="L20" s="4" t="s">
        <v>13</v>
      </c>
      <c r="M20" s="3"/>
      <c r="N20" s="3"/>
    </row>
    <row r="21" spans="1:14" ht="12.75">
      <c r="A21" s="13" t="s">
        <v>88</v>
      </c>
      <c r="B21" s="13" t="s">
        <v>13</v>
      </c>
      <c r="C21" s="13" t="s">
        <v>89</v>
      </c>
      <c r="D21" s="13" t="s">
        <v>13</v>
      </c>
      <c r="E21" s="14"/>
      <c r="F21" s="14"/>
      <c r="G21" s="14"/>
      <c r="H21" s="14"/>
      <c r="I21" s="14"/>
      <c r="J21" s="14"/>
      <c r="K21" s="14"/>
      <c r="L21" s="13" t="s">
        <v>13</v>
      </c>
      <c r="M21" s="3"/>
      <c r="N21" s="3"/>
    </row>
    <row r="22" spans="1:14" ht="12.75">
      <c r="A22" s="2" t="s">
        <v>90</v>
      </c>
      <c r="B22" s="2" t="s">
        <v>91</v>
      </c>
      <c r="C22" s="2" t="s">
        <v>92</v>
      </c>
      <c r="D22" s="2" t="s">
        <v>75</v>
      </c>
      <c r="E22" s="12">
        <v>1</v>
      </c>
      <c r="F22" s="12"/>
      <c r="G22" s="12">
        <f>E22*F22</f>
        <v>0</v>
      </c>
      <c r="H22" s="12"/>
      <c r="I22" s="12">
        <f>E22*H22</f>
        <v>0</v>
      </c>
      <c r="J22" s="12">
        <f>F22+H22</f>
        <v>0</v>
      </c>
      <c r="K22" s="12">
        <f>G22+I22</f>
        <v>0</v>
      </c>
      <c r="L22" s="2" t="s">
        <v>43</v>
      </c>
      <c r="M22" s="3"/>
      <c r="N22" s="3"/>
    </row>
    <row r="23" spans="1:14" ht="12.75">
      <c r="A23" s="13" t="s">
        <v>93</v>
      </c>
      <c r="B23" s="13" t="s">
        <v>13</v>
      </c>
      <c r="C23" s="13" t="s">
        <v>94</v>
      </c>
      <c r="D23" s="13" t="s">
        <v>13</v>
      </c>
      <c r="E23" s="14"/>
      <c r="F23" s="14"/>
      <c r="G23" s="14"/>
      <c r="H23" s="14"/>
      <c r="I23" s="14"/>
      <c r="J23" s="14"/>
      <c r="K23" s="14"/>
      <c r="L23" s="13" t="s">
        <v>13</v>
      </c>
      <c r="M23" s="3"/>
      <c r="N23" s="3"/>
    </row>
    <row r="24" spans="1:14" ht="12.75">
      <c r="A24" s="2" t="s">
        <v>95</v>
      </c>
      <c r="B24" s="2" t="s">
        <v>28</v>
      </c>
      <c r="C24" s="2" t="s">
        <v>96</v>
      </c>
      <c r="D24" s="2" t="s">
        <v>75</v>
      </c>
      <c r="E24" s="12">
        <v>1</v>
      </c>
      <c r="F24" s="12"/>
      <c r="G24" s="12">
        <f>E24*F24</f>
        <v>0</v>
      </c>
      <c r="H24" s="12"/>
      <c r="I24" s="12">
        <f>E24*H24</f>
        <v>0</v>
      </c>
      <c r="J24" s="12">
        <f aca="true" t="shared" si="5" ref="J24:K27">F24+H24</f>
        <v>0</v>
      </c>
      <c r="K24" s="12">
        <f t="shared" si="5"/>
        <v>0</v>
      </c>
      <c r="L24" s="2" t="s">
        <v>43</v>
      </c>
      <c r="M24" s="3"/>
      <c r="N24" s="3"/>
    </row>
    <row r="25" spans="1:14" ht="12.75">
      <c r="A25" s="2" t="s">
        <v>97</v>
      </c>
      <c r="B25" s="2" t="s">
        <v>98</v>
      </c>
      <c r="C25" s="2" t="s">
        <v>99</v>
      </c>
      <c r="D25" s="2" t="s">
        <v>100</v>
      </c>
      <c r="E25" s="12">
        <v>10</v>
      </c>
      <c r="F25" s="12"/>
      <c r="G25" s="12">
        <f>E25*F25</f>
        <v>0</v>
      </c>
      <c r="H25" s="12"/>
      <c r="I25" s="12">
        <f>E25*H25</f>
        <v>0</v>
      </c>
      <c r="J25" s="12">
        <f t="shared" si="5"/>
        <v>0</v>
      </c>
      <c r="K25" s="12">
        <f t="shared" si="5"/>
        <v>0</v>
      </c>
      <c r="L25" s="2" t="s">
        <v>101</v>
      </c>
      <c r="M25" s="3"/>
      <c r="N25" s="3"/>
    </row>
    <row r="26" spans="1:14" ht="12.75">
      <c r="A26" s="2" t="s">
        <v>102</v>
      </c>
      <c r="B26" s="2" t="s">
        <v>103</v>
      </c>
      <c r="C26" s="2" t="s">
        <v>104</v>
      </c>
      <c r="D26" s="2" t="s">
        <v>100</v>
      </c>
      <c r="E26" s="12">
        <v>10</v>
      </c>
      <c r="F26" s="12"/>
      <c r="G26" s="12">
        <f>E26*F26</f>
        <v>0</v>
      </c>
      <c r="H26" s="12"/>
      <c r="I26" s="12">
        <f>E26*H26</f>
        <v>0</v>
      </c>
      <c r="J26" s="12">
        <f t="shared" si="5"/>
        <v>0</v>
      </c>
      <c r="K26" s="12">
        <f t="shared" si="5"/>
        <v>0</v>
      </c>
      <c r="L26" s="2" t="s">
        <v>73</v>
      </c>
      <c r="M26" s="3"/>
      <c r="N26" s="3"/>
    </row>
    <row r="27" spans="1:14" ht="12.75">
      <c r="A27" s="2" t="s">
        <v>105</v>
      </c>
      <c r="B27" s="2" t="s">
        <v>76</v>
      </c>
      <c r="C27" s="2" t="s">
        <v>106</v>
      </c>
      <c r="D27" s="2" t="s">
        <v>100</v>
      </c>
      <c r="E27" s="12">
        <v>12</v>
      </c>
      <c r="F27" s="12"/>
      <c r="G27" s="12">
        <f>E27*F27</f>
        <v>0</v>
      </c>
      <c r="H27" s="12"/>
      <c r="I27" s="12">
        <f>E27*H27</f>
        <v>0</v>
      </c>
      <c r="J27" s="12">
        <f t="shared" si="5"/>
        <v>0</v>
      </c>
      <c r="K27" s="12">
        <f t="shared" si="5"/>
        <v>0</v>
      </c>
      <c r="L27" s="2" t="s">
        <v>107</v>
      </c>
      <c r="M27" s="3"/>
      <c r="N27" s="3"/>
    </row>
    <row r="28" spans="1:14" ht="12.75">
      <c r="A28" s="13" t="s">
        <v>108</v>
      </c>
      <c r="B28" s="13" t="s">
        <v>13</v>
      </c>
      <c r="C28" s="13" t="s">
        <v>109</v>
      </c>
      <c r="D28" s="13" t="s">
        <v>13</v>
      </c>
      <c r="E28" s="15"/>
      <c r="F28" s="15"/>
      <c r="G28" s="15"/>
      <c r="H28" s="15"/>
      <c r="I28" s="15"/>
      <c r="J28" s="15"/>
      <c r="K28" s="15"/>
      <c r="L28" s="13" t="s">
        <v>13</v>
      </c>
      <c r="M28" s="3"/>
      <c r="N28" s="3"/>
    </row>
    <row r="29" spans="1:14" ht="12.75">
      <c r="A29" s="2" t="s">
        <v>110</v>
      </c>
      <c r="B29" s="2" t="s">
        <v>111</v>
      </c>
      <c r="C29" s="2" t="s">
        <v>112</v>
      </c>
      <c r="D29" s="2" t="s">
        <v>100</v>
      </c>
      <c r="E29" s="12">
        <v>20</v>
      </c>
      <c r="F29" s="12"/>
      <c r="G29" s="12">
        <f>E29*F29</f>
        <v>0</v>
      </c>
      <c r="H29" s="12"/>
      <c r="I29" s="12">
        <f>E29*H29</f>
        <v>0</v>
      </c>
      <c r="J29" s="12">
        <f>F29+H29</f>
        <v>0</v>
      </c>
      <c r="K29" s="12">
        <f>G29+I29</f>
        <v>0</v>
      </c>
      <c r="L29" s="2" t="s">
        <v>113</v>
      </c>
      <c r="M29" s="3"/>
      <c r="N29" s="3"/>
    </row>
    <row r="30" spans="1:14" ht="12.75">
      <c r="A30" s="2" t="s">
        <v>114</v>
      </c>
      <c r="B30" s="2" t="s">
        <v>113</v>
      </c>
      <c r="C30" s="2" t="s">
        <v>115</v>
      </c>
      <c r="D30" s="2" t="s">
        <v>100</v>
      </c>
      <c r="E30" s="12">
        <v>20</v>
      </c>
      <c r="F30" s="12"/>
      <c r="G30" s="12">
        <f>E30*F30</f>
        <v>0</v>
      </c>
      <c r="H30" s="12"/>
      <c r="I30" s="12">
        <f>E30*H30</f>
        <v>0</v>
      </c>
      <c r="J30" s="12">
        <f>F30+H30</f>
        <v>0</v>
      </c>
      <c r="K30" s="12">
        <f>G30+I30</f>
        <v>0</v>
      </c>
      <c r="L30" s="2" t="s">
        <v>113</v>
      </c>
      <c r="M30" s="3"/>
      <c r="N30" s="3"/>
    </row>
    <row r="31" spans="1:14" ht="12.75">
      <c r="A31" s="13" t="s">
        <v>116</v>
      </c>
      <c r="B31" s="13" t="s">
        <v>13</v>
      </c>
      <c r="C31" s="13" t="s">
        <v>117</v>
      </c>
      <c r="D31" s="13" t="s">
        <v>13</v>
      </c>
      <c r="E31" s="15"/>
      <c r="F31" s="15"/>
      <c r="G31" s="15"/>
      <c r="H31" s="15"/>
      <c r="I31" s="15"/>
      <c r="J31" s="15"/>
      <c r="K31" s="15"/>
      <c r="L31" s="13" t="s">
        <v>13</v>
      </c>
      <c r="M31" s="3"/>
      <c r="N31" s="3"/>
    </row>
    <row r="32" spans="1:14" ht="12.75">
      <c r="A32" s="2" t="s">
        <v>118</v>
      </c>
      <c r="B32" s="2" t="s">
        <v>26</v>
      </c>
      <c r="C32" s="2" t="s">
        <v>119</v>
      </c>
      <c r="D32" s="2" t="s">
        <v>100</v>
      </c>
      <c r="E32" s="12">
        <v>40</v>
      </c>
      <c r="F32" s="12"/>
      <c r="G32" s="12">
        <f>E32*F32</f>
        <v>0</v>
      </c>
      <c r="H32" s="12"/>
      <c r="I32" s="12">
        <f>E32*H32</f>
        <v>0</v>
      </c>
      <c r="J32" s="12">
        <f aca="true" t="shared" si="6" ref="J32:K34">F32+H32</f>
        <v>0</v>
      </c>
      <c r="K32" s="12">
        <f t="shared" si="6"/>
        <v>0</v>
      </c>
      <c r="L32" s="2" t="s">
        <v>120</v>
      </c>
      <c r="M32" s="3"/>
      <c r="N32" s="3"/>
    </row>
    <row r="33" spans="1:14" ht="12.75">
      <c r="A33" s="2" t="s">
        <v>121</v>
      </c>
      <c r="B33" s="2" t="s">
        <v>122</v>
      </c>
      <c r="C33" s="2" t="s">
        <v>123</v>
      </c>
      <c r="D33" s="2" t="s">
        <v>100</v>
      </c>
      <c r="E33" s="12">
        <v>31</v>
      </c>
      <c r="F33" s="12"/>
      <c r="G33" s="12">
        <f>E33*F33</f>
        <v>0</v>
      </c>
      <c r="H33" s="12"/>
      <c r="I33" s="12">
        <f>E33*H33</f>
        <v>0</v>
      </c>
      <c r="J33" s="12">
        <f t="shared" si="6"/>
        <v>0</v>
      </c>
      <c r="K33" s="12">
        <f t="shared" si="6"/>
        <v>0</v>
      </c>
      <c r="L33" s="2" t="s">
        <v>124</v>
      </c>
      <c r="M33" s="3"/>
      <c r="N33" s="3"/>
    </row>
    <row r="34" spans="1:14" ht="12.75">
      <c r="A34" s="2" t="s">
        <v>125</v>
      </c>
      <c r="B34" s="2" t="s">
        <v>126</v>
      </c>
      <c r="C34" s="2" t="s">
        <v>127</v>
      </c>
      <c r="D34" s="2" t="s">
        <v>100</v>
      </c>
      <c r="E34" s="12">
        <v>10</v>
      </c>
      <c r="F34" s="12"/>
      <c r="G34" s="12">
        <f>E34*F34</f>
        <v>0</v>
      </c>
      <c r="H34" s="12"/>
      <c r="I34" s="12">
        <f>E34*H34</f>
        <v>0</v>
      </c>
      <c r="J34" s="12">
        <f t="shared" si="6"/>
        <v>0</v>
      </c>
      <c r="K34" s="12">
        <f t="shared" si="6"/>
        <v>0</v>
      </c>
      <c r="L34" s="2" t="s">
        <v>73</v>
      </c>
      <c r="M34" s="3"/>
      <c r="N34" s="3"/>
    </row>
    <row r="35" spans="1:14" ht="12.75">
      <c r="A35" s="13" t="s">
        <v>128</v>
      </c>
      <c r="B35" s="13" t="s">
        <v>13</v>
      </c>
      <c r="C35" s="13" t="s">
        <v>129</v>
      </c>
      <c r="D35" s="13" t="s">
        <v>13</v>
      </c>
      <c r="E35" s="14"/>
      <c r="F35" s="14"/>
      <c r="G35" s="14"/>
      <c r="H35" s="14"/>
      <c r="I35" s="14"/>
      <c r="J35" s="14"/>
      <c r="K35" s="14"/>
      <c r="L35" s="13" t="s">
        <v>13</v>
      </c>
      <c r="M35" s="3"/>
      <c r="N35" s="3"/>
    </row>
    <row r="36" spans="1:14" ht="12.75">
      <c r="A36" s="2" t="s">
        <v>130</v>
      </c>
      <c r="B36" s="2" t="s">
        <v>131</v>
      </c>
      <c r="C36" s="2" t="s">
        <v>132</v>
      </c>
      <c r="D36" s="2" t="s">
        <v>75</v>
      </c>
      <c r="E36" s="12">
        <v>3</v>
      </c>
      <c r="F36" s="12"/>
      <c r="G36" s="12">
        <f>E36*F36</f>
        <v>0</v>
      </c>
      <c r="H36" s="12"/>
      <c r="I36" s="12">
        <f>E36*H36</f>
        <v>0</v>
      </c>
      <c r="J36" s="12">
        <f>F36+H36</f>
        <v>0</v>
      </c>
      <c r="K36" s="12">
        <f>G36+I36</f>
        <v>0</v>
      </c>
      <c r="L36" s="2" t="s">
        <v>50</v>
      </c>
      <c r="M36" s="3"/>
      <c r="N36" s="3"/>
    </row>
    <row r="37" spans="1:14" ht="12.75">
      <c r="A37" s="13" t="s">
        <v>133</v>
      </c>
      <c r="B37" s="13" t="s">
        <v>13</v>
      </c>
      <c r="C37" s="13" t="s">
        <v>134</v>
      </c>
      <c r="D37" s="13" t="s">
        <v>13</v>
      </c>
      <c r="E37" s="14"/>
      <c r="F37" s="14"/>
      <c r="G37" s="14"/>
      <c r="H37" s="14"/>
      <c r="I37" s="14"/>
      <c r="J37" s="14"/>
      <c r="K37" s="14"/>
      <c r="L37" s="13" t="s">
        <v>13</v>
      </c>
      <c r="M37" s="3"/>
      <c r="N37" s="3"/>
    </row>
    <row r="38" spans="1:14" ht="12.75">
      <c r="A38" s="2" t="s">
        <v>135</v>
      </c>
      <c r="B38" s="2" t="s">
        <v>136</v>
      </c>
      <c r="C38" s="2" t="s">
        <v>137</v>
      </c>
      <c r="D38" s="2" t="s">
        <v>75</v>
      </c>
      <c r="E38" s="12">
        <v>1</v>
      </c>
      <c r="F38" s="12"/>
      <c r="G38" s="12">
        <f>E38*F38</f>
        <v>0</v>
      </c>
      <c r="H38" s="12"/>
      <c r="I38" s="12">
        <f>E38*H38</f>
        <v>0</v>
      </c>
      <c r="J38" s="12">
        <f>F38+H38</f>
        <v>0</v>
      </c>
      <c r="K38" s="12">
        <f>G38+I38</f>
        <v>0</v>
      </c>
      <c r="L38" s="2" t="s">
        <v>43</v>
      </c>
      <c r="M38" s="3"/>
      <c r="N38" s="3"/>
    </row>
    <row r="39" spans="1:14" ht="12.75">
      <c r="A39" s="13" t="s">
        <v>138</v>
      </c>
      <c r="B39" s="13" t="s">
        <v>13</v>
      </c>
      <c r="C39" s="13" t="s">
        <v>139</v>
      </c>
      <c r="D39" s="13" t="s">
        <v>13</v>
      </c>
      <c r="E39" s="14"/>
      <c r="F39" s="14"/>
      <c r="G39" s="14"/>
      <c r="H39" s="14"/>
      <c r="I39" s="14"/>
      <c r="J39" s="14"/>
      <c r="K39" s="14"/>
      <c r="L39" s="13" t="s">
        <v>13</v>
      </c>
      <c r="M39" s="3"/>
      <c r="N39" s="3"/>
    </row>
    <row r="40" spans="1:14" ht="12.75">
      <c r="A40" s="2" t="s">
        <v>140</v>
      </c>
      <c r="B40" s="2" t="s">
        <v>141</v>
      </c>
      <c r="C40" s="2" t="s">
        <v>142</v>
      </c>
      <c r="D40" s="2" t="s">
        <v>75</v>
      </c>
      <c r="E40" s="12">
        <v>1</v>
      </c>
      <c r="F40" s="12"/>
      <c r="G40" s="12">
        <f>E40*F40</f>
        <v>0</v>
      </c>
      <c r="H40" s="12"/>
      <c r="I40" s="12">
        <f>E40*H40</f>
        <v>0</v>
      </c>
      <c r="J40" s="12">
        <f>F40+H40</f>
        <v>0</v>
      </c>
      <c r="K40" s="12">
        <f>G40+I40</f>
        <v>0</v>
      </c>
      <c r="L40" s="2" t="s">
        <v>43</v>
      </c>
      <c r="M40" s="3"/>
      <c r="N40" s="3"/>
    </row>
    <row r="41" spans="1:14" ht="12.75">
      <c r="A41" s="13" t="s">
        <v>143</v>
      </c>
      <c r="B41" s="13" t="s">
        <v>13</v>
      </c>
      <c r="C41" s="13" t="s">
        <v>144</v>
      </c>
      <c r="D41" s="13" t="s">
        <v>13</v>
      </c>
      <c r="E41" s="15"/>
      <c r="F41" s="15"/>
      <c r="G41" s="15"/>
      <c r="H41" s="15"/>
      <c r="I41" s="15"/>
      <c r="J41" s="15"/>
      <c r="K41" s="15"/>
      <c r="L41" s="13" t="s">
        <v>13</v>
      </c>
      <c r="M41" s="3"/>
      <c r="N41" s="3"/>
    </row>
    <row r="42" spans="1:14" ht="12.75">
      <c r="A42" s="2" t="s">
        <v>145</v>
      </c>
      <c r="B42" s="2" t="s">
        <v>146</v>
      </c>
      <c r="C42" s="2" t="s">
        <v>147</v>
      </c>
      <c r="D42" s="2" t="s">
        <v>75</v>
      </c>
      <c r="E42" s="12">
        <v>1</v>
      </c>
      <c r="F42" s="12"/>
      <c r="G42" s="12">
        <f>E42*F42</f>
        <v>0</v>
      </c>
      <c r="H42" s="12"/>
      <c r="I42" s="12">
        <f>E42*H42</f>
        <v>0</v>
      </c>
      <c r="J42" s="12">
        <f>F42+H42</f>
        <v>0</v>
      </c>
      <c r="K42" s="12">
        <f>G42+I42</f>
        <v>0</v>
      </c>
      <c r="L42" s="2" t="s">
        <v>43</v>
      </c>
      <c r="M42" s="3"/>
      <c r="N42" s="3"/>
    </row>
    <row r="43" spans="1:14" ht="12.75">
      <c r="A43" s="13" t="s">
        <v>148</v>
      </c>
      <c r="B43" s="13" t="s">
        <v>13</v>
      </c>
      <c r="C43" s="13" t="s">
        <v>149</v>
      </c>
      <c r="D43" s="13" t="s">
        <v>13</v>
      </c>
      <c r="E43" s="14"/>
      <c r="F43" s="14"/>
      <c r="G43" s="14"/>
      <c r="H43" s="14"/>
      <c r="I43" s="14"/>
      <c r="J43" s="14"/>
      <c r="K43" s="14"/>
      <c r="L43" s="13" t="s">
        <v>13</v>
      </c>
      <c r="M43" s="3"/>
      <c r="N43" s="3"/>
    </row>
    <row r="44" spans="1:14" ht="12.75">
      <c r="A44" s="2" t="s">
        <v>150</v>
      </c>
      <c r="B44" s="2" t="s">
        <v>151</v>
      </c>
      <c r="C44" s="2" t="s">
        <v>152</v>
      </c>
      <c r="D44" s="2" t="s">
        <v>75</v>
      </c>
      <c r="E44" s="12">
        <v>1</v>
      </c>
      <c r="F44" s="12"/>
      <c r="G44" s="12">
        <f>E44*F44</f>
        <v>0</v>
      </c>
      <c r="H44" s="12"/>
      <c r="I44" s="12">
        <f>E44*H44</f>
        <v>0</v>
      </c>
      <c r="J44" s="12">
        <f>F44+H44</f>
        <v>0</v>
      </c>
      <c r="K44" s="12">
        <f>G44+I44</f>
        <v>0</v>
      </c>
      <c r="L44" s="2" t="s">
        <v>43</v>
      </c>
      <c r="M44" s="3"/>
      <c r="N44" s="3"/>
    </row>
    <row r="45" spans="1:14" ht="12.75">
      <c r="A45" s="13" t="s">
        <v>153</v>
      </c>
      <c r="B45" s="13" t="s">
        <v>13</v>
      </c>
      <c r="C45" s="13" t="s">
        <v>154</v>
      </c>
      <c r="D45" s="13" t="s">
        <v>13</v>
      </c>
      <c r="E45" s="14"/>
      <c r="F45" s="14"/>
      <c r="G45" s="14"/>
      <c r="H45" s="14"/>
      <c r="I45" s="14"/>
      <c r="J45" s="14"/>
      <c r="K45" s="14"/>
      <c r="L45" s="13" t="s">
        <v>13</v>
      </c>
      <c r="M45" s="3"/>
      <c r="N45" s="3"/>
    </row>
    <row r="46" spans="1:14" ht="12.75">
      <c r="A46" s="13" t="s">
        <v>155</v>
      </c>
      <c r="B46" s="13" t="s">
        <v>13</v>
      </c>
      <c r="C46" s="13" t="s">
        <v>156</v>
      </c>
      <c r="D46" s="13" t="s">
        <v>13</v>
      </c>
      <c r="E46" s="14"/>
      <c r="F46" s="14"/>
      <c r="G46" s="14"/>
      <c r="H46" s="14"/>
      <c r="I46" s="14"/>
      <c r="J46" s="14"/>
      <c r="K46" s="14"/>
      <c r="L46" s="13" t="s">
        <v>13</v>
      </c>
      <c r="M46" s="3"/>
      <c r="N46" s="3"/>
    </row>
    <row r="47" spans="1:14" ht="12.75">
      <c r="A47" s="2" t="s">
        <v>157</v>
      </c>
      <c r="B47" s="2" t="s">
        <v>158</v>
      </c>
      <c r="C47" s="2" t="s">
        <v>159</v>
      </c>
      <c r="D47" s="2" t="s">
        <v>75</v>
      </c>
      <c r="E47" s="12">
        <v>1</v>
      </c>
      <c r="F47" s="12"/>
      <c r="G47" s="12">
        <f>E47*F47</f>
        <v>0</v>
      </c>
      <c r="H47" s="12"/>
      <c r="I47" s="12">
        <f>E47*H47</f>
        <v>0</v>
      </c>
      <c r="J47" s="12">
        <f>F47+H47</f>
        <v>0</v>
      </c>
      <c r="K47" s="12">
        <f>G47+I47</f>
        <v>0</v>
      </c>
      <c r="L47" s="2" t="s">
        <v>43</v>
      </c>
      <c r="M47" s="3"/>
      <c r="N47" s="3"/>
    </row>
    <row r="48" spans="1:14" ht="12.75">
      <c r="A48" s="13" t="s">
        <v>160</v>
      </c>
      <c r="B48" s="13" t="s">
        <v>13</v>
      </c>
      <c r="C48" s="13" t="s">
        <v>161</v>
      </c>
      <c r="D48" s="13" t="s">
        <v>13</v>
      </c>
      <c r="E48" s="14"/>
      <c r="F48" s="14"/>
      <c r="G48" s="14"/>
      <c r="H48" s="14"/>
      <c r="I48" s="14"/>
      <c r="J48" s="14"/>
      <c r="K48" s="14"/>
      <c r="L48" s="13" t="s">
        <v>13</v>
      </c>
      <c r="M48" s="3"/>
      <c r="N48" s="3"/>
    </row>
    <row r="49" spans="1:14" ht="12.75">
      <c r="A49" s="13" t="s">
        <v>162</v>
      </c>
      <c r="B49" s="13" t="s">
        <v>13</v>
      </c>
      <c r="C49" s="13" t="s">
        <v>163</v>
      </c>
      <c r="D49" s="13" t="s">
        <v>13</v>
      </c>
      <c r="E49" s="14"/>
      <c r="F49" s="14"/>
      <c r="G49" s="14"/>
      <c r="H49" s="14"/>
      <c r="I49" s="14"/>
      <c r="J49" s="14"/>
      <c r="K49" s="14"/>
      <c r="L49" s="13" t="s">
        <v>13</v>
      </c>
      <c r="M49" s="3"/>
      <c r="N49" s="3"/>
    </row>
    <row r="50" spans="1:14" ht="12.75">
      <c r="A50" s="2" t="s">
        <v>164</v>
      </c>
      <c r="B50" s="2" t="s">
        <v>165</v>
      </c>
      <c r="C50" s="2" t="s">
        <v>166</v>
      </c>
      <c r="D50" s="2" t="s">
        <v>75</v>
      </c>
      <c r="E50" s="12">
        <v>1</v>
      </c>
      <c r="F50" s="12"/>
      <c r="G50" s="12">
        <f>E50*F50</f>
        <v>0</v>
      </c>
      <c r="H50" s="12"/>
      <c r="I50" s="12">
        <f>E50*H50</f>
        <v>0</v>
      </c>
      <c r="J50" s="12">
        <f>F50+H50</f>
        <v>0</v>
      </c>
      <c r="K50" s="12">
        <f>G50+I50</f>
        <v>0</v>
      </c>
      <c r="L50" s="2" t="s">
        <v>43</v>
      </c>
      <c r="M50" s="3"/>
      <c r="N50" s="3"/>
    </row>
    <row r="51" spans="1:14" ht="12.75">
      <c r="A51" s="13" t="s">
        <v>167</v>
      </c>
      <c r="B51" s="13" t="s">
        <v>13</v>
      </c>
      <c r="C51" s="13" t="s">
        <v>168</v>
      </c>
      <c r="D51" s="13" t="s">
        <v>13</v>
      </c>
      <c r="E51" s="14"/>
      <c r="F51" s="14"/>
      <c r="G51" s="14"/>
      <c r="H51" s="14"/>
      <c r="I51" s="14"/>
      <c r="J51" s="14"/>
      <c r="K51" s="14"/>
      <c r="L51" s="13" t="s">
        <v>13</v>
      </c>
      <c r="M51" s="3"/>
      <c r="N51" s="3"/>
    </row>
    <row r="52" spans="1:14" ht="12.75">
      <c r="A52" s="13" t="s">
        <v>169</v>
      </c>
      <c r="B52" s="13" t="s">
        <v>13</v>
      </c>
      <c r="C52" s="13" t="s">
        <v>170</v>
      </c>
      <c r="D52" s="13" t="s">
        <v>13</v>
      </c>
      <c r="E52" s="14"/>
      <c r="F52" s="14"/>
      <c r="G52" s="14"/>
      <c r="H52" s="14"/>
      <c r="I52" s="14"/>
      <c r="J52" s="14"/>
      <c r="K52" s="14"/>
      <c r="L52" s="13" t="s">
        <v>13</v>
      </c>
      <c r="M52" s="3"/>
      <c r="N52" s="3"/>
    </row>
    <row r="53" spans="1:14" ht="12.75">
      <c r="A53" s="2" t="s">
        <v>171</v>
      </c>
      <c r="B53" s="2" t="s">
        <v>172</v>
      </c>
      <c r="C53" s="2" t="s">
        <v>173</v>
      </c>
      <c r="D53" s="2" t="s">
        <v>75</v>
      </c>
      <c r="E53" s="12">
        <v>1</v>
      </c>
      <c r="F53" s="12"/>
      <c r="G53" s="12">
        <f>E53*F53</f>
        <v>0</v>
      </c>
      <c r="H53" s="12"/>
      <c r="I53" s="12">
        <f>E53*H53</f>
        <v>0</v>
      </c>
      <c r="J53" s="12">
        <f>F53+H53</f>
        <v>0</v>
      </c>
      <c r="K53" s="12">
        <f>G53+I53</f>
        <v>0</v>
      </c>
      <c r="L53" s="2" t="s">
        <v>43</v>
      </c>
      <c r="M53" s="3"/>
      <c r="N53" s="3"/>
    </row>
    <row r="54" spans="1:14" ht="12.75">
      <c r="A54" s="13" t="s">
        <v>174</v>
      </c>
      <c r="B54" s="13" t="s">
        <v>13</v>
      </c>
      <c r="C54" s="13" t="s">
        <v>175</v>
      </c>
      <c r="D54" s="13" t="s">
        <v>13</v>
      </c>
      <c r="E54" s="14"/>
      <c r="F54" s="14"/>
      <c r="G54" s="14"/>
      <c r="H54" s="14"/>
      <c r="I54" s="14"/>
      <c r="J54" s="14"/>
      <c r="K54" s="14"/>
      <c r="L54" s="13" t="s">
        <v>13</v>
      </c>
      <c r="M54" s="3"/>
      <c r="N54" s="3"/>
    </row>
    <row r="55" spans="1:14" ht="12.75">
      <c r="A55" s="13" t="s">
        <v>176</v>
      </c>
      <c r="B55" s="13" t="s">
        <v>13</v>
      </c>
      <c r="C55" s="13" t="s">
        <v>177</v>
      </c>
      <c r="D55" s="13" t="s">
        <v>13</v>
      </c>
      <c r="E55" s="14"/>
      <c r="F55" s="14"/>
      <c r="G55" s="14"/>
      <c r="H55" s="14"/>
      <c r="I55" s="14"/>
      <c r="J55" s="14"/>
      <c r="K55" s="14"/>
      <c r="L55" s="13" t="s">
        <v>13</v>
      </c>
      <c r="M55" s="3"/>
      <c r="N55" s="3"/>
    </row>
    <row r="56" spans="1:14" ht="12.75">
      <c r="A56" s="2" t="s">
        <v>178</v>
      </c>
      <c r="B56" s="2" t="s">
        <v>179</v>
      </c>
      <c r="C56" s="2" t="s">
        <v>180</v>
      </c>
      <c r="D56" s="2" t="s">
        <v>100</v>
      </c>
      <c r="E56" s="12">
        <v>5</v>
      </c>
      <c r="F56" s="12"/>
      <c r="G56" s="12">
        <f>E56*F56</f>
        <v>0</v>
      </c>
      <c r="H56" s="12"/>
      <c r="I56" s="12">
        <f>E56*H56</f>
        <v>0</v>
      </c>
      <c r="J56" s="12">
        <f>F56+H56</f>
        <v>0</v>
      </c>
      <c r="K56" s="12">
        <f>G56+I56</f>
        <v>0</v>
      </c>
      <c r="L56" s="2" t="s">
        <v>56</v>
      </c>
      <c r="M56" s="3"/>
      <c r="N56" s="3"/>
    </row>
    <row r="57" spans="1:14" ht="12.75">
      <c r="A57" s="13" t="s">
        <v>181</v>
      </c>
      <c r="B57" s="13" t="s">
        <v>13</v>
      </c>
      <c r="C57" s="13" t="s">
        <v>182</v>
      </c>
      <c r="D57" s="13" t="s">
        <v>13</v>
      </c>
      <c r="E57" s="14"/>
      <c r="F57" s="14"/>
      <c r="G57" s="14"/>
      <c r="H57" s="14"/>
      <c r="I57" s="14"/>
      <c r="J57" s="14"/>
      <c r="K57" s="14"/>
      <c r="L57" s="13" t="s">
        <v>13</v>
      </c>
      <c r="M57" s="3"/>
      <c r="N57" s="3"/>
    </row>
    <row r="58" spans="1:14" ht="12.75">
      <c r="A58" s="2" t="s">
        <v>183</v>
      </c>
      <c r="B58" s="2" t="s">
        <v>184</v>
      </c>
      <c r="C58" s="2" t="s">
        <v>185</v>
      </c>
      <c r="D58" s="2" t="s">
        <v>186</v>
      </c>
      <c r="E58" s="12">
        <v>0.15</v>
      </c>
      <c r="F58" s="12"/>
      <c r="G58" s="12">
        <f>E58*F58</f>
        <v>0</v>
      </c>
      <c r="H58" s="12"/>
      <c r="I58" s="12">
        <f>E58*H58</f>
        <v>0</v>
      </c>
      <c r="J58" s="12">
        <f>F58+H58</f>
        <v>0</v>
      </c>
      <c r="K58" s="12">
        <f>G58+I58</f>
        <v>0</v>
      </c>
      <c r="L58" s="2" t="s">
        <v>187</v>
      </c>
      <c r="M58" s="3"/>
      <c r="N58" s="3"/>
    </row>
    <row r="59" spans="1:14" ht="12.75">
      <c r="A59" s="13" t="s">
        <v>188</v>
      </c>
      <c r="B59" s="13" t="s">
        <v>13</v>
      </c>
      <c r="C59" s="13" t="s">
        <v>189</v>
      </c>
      <c r="D59" s="13" t="s">
        <v>13</v>
      </c>
      <c r="E59" s="14"/>
      <c r="F59" s="14"/>
      <c r="G59" s="14"/>
      <c r="H59" s="14"/>
      <c r="I59" s="14"/>
      <c r="J59" s="14"/>
      <c r="K59" s="14"/>
      <c r="L59" s="13" t="s">
        <v>13</v>
      </c>
      <c r="M59" s="3"/>
      <c r="N59" s="3"/>
    </row>
    <row r="60" spans="1:14" ht="12.75">
      <c r="A60" s="2" t="s">
        <v>190</v>
      </c>
      <c r="B60" s="2" t="s">
        <v>191</v>
      </c>
      <c r="C60" s="2" t="s">
        <v>192</v>
      </c>
      <c r="D60" s="2" t="s">
        <v>186</v>
      </c>
      <c r="E60" s="12">
        <v>0.15</v>
      </c>
      <c r="F60" s="12"/>
      <c r="G60" s="12">
        <f>E60*F60</f>
        <v>0</v>
      </c>
      <c r="H60" s="12"/>
      <c r="I60" s="12">
        <f>E60*H60</f>
        <v>0</v>
      </c>
      <c r="J60" s="12">
        <f>F60+H60</f>
        <v>0</v>
      </c>
      <c r="K60" s="12">
        <f>G60+I60</f>
        <v>0</v>
      </c>
      <c r="L60" s="2" t="s">
        <v>187</v>
      </c>
      <c r="M60" s="3"/>
      <c r="N60" s="3"/>
    </row>
    <row r="61" spans="1:14" ht="12.75">
      <c r="A61" s="13" t="s">
        <v>193</v>
      </c>
      <c r="B61" s="13" t="s">
        <v>13</v>
      </c>
      <c r="C61" s="13" t="s">
        <v>194</v>
      </c>
      <c r="D61" s="13" t="s">
        <v>13</v>
      </c>
      <c r="E61" s="14"/>
      <c r="F61" s="14"/>
      <c r="G61" s="14"/>
      <c r="H61" s="14"/>
      <c r="I61" s="14"/>
      <c r="J61" s="14"/>
      <c r="K61" s="14"/>
      <c r="L61" s="13" t="s">
        <v>13</v>
      </c>
      <c r="M61" s="3"/>
      <c r="N61" s="3"/>
    </row>
    <row r="62" spans="1:14" ht="12.75">
      <c r="A62" s="2" t="s">
        <v>195</v>
      </c>
      <c r="B62" s="2" t="s">
        <v>196</v>
      </c>
      <c r="C62" s="2" t="s">
        <v>197</v>
      </c>
      <c r="D62" s="2" t="s">
        <v>198</v>
      </c>
      <c r="E62" s="12">
        <v>0.01</v>
      </c>
      <c r="F62" s="12"/>
      <c r="G62" s="12">
        <f>E62*F62</f>
        <v>0</v>
      </c>
      <c r="H62" s="12"/>
      <c r="I62" s="12">
        <f>E62*H62</f>
        <v>0</v>
      </c>
      <c r="J62" s="12">
        <f>F62+H62</f>
        <v>0</v>
      </c>
      <c r="K62" s="12">
        <f>G62+I62</f>
        <v>0</v>
      </c>
      <c r="L62" s="2" t="s">
        <v>199</v>
      </c>
      <c r="M62" s="3"/>
      <c r="N62" s="3"/>
    </row>
    <row r="63" spans="1:14" ht="12.75">
      <c r="A63" s="13" t="s">
        <v>200</v>
      </c>
      <c r="B63" s="13" t="s">
        <v>13</v>
      </c>
      <c r="C63" s="13" t="s">
        <v>201</v>
      </c>
      <c r="D63" s="13" t="s">
        <v>13</v>
      </c>
      <c r="E63" s="14"/>
      <c r="F63" s="14"/>
      <c r="G63" s="14"/>
      <c r="H63" s="14"/>
      <c r="I63" s="14"/>
      <c r="J63" s="14"/>
      <c r="K63" s="14"/>
      <c r="L63" s="13" t="s">
        <v>13</v>
      </c>
      <c r="M63" s="3"/>
      <c r="N63" s="3"/>
    </row>
    <row r="64" spans="1:14" ht="12.75">
      <c r="A64" s="2" t="s">
        <v>202</v>
      </c>
      <c r="B64" s="2" t="s">
        <v>203</v>
      </c>
      <c r="C64" s="2" t="s">
        <v>204</v>
      </c>
      <c r="D64" s="2" t="s">
        <v>205</v>
      </c>
      <c r="E64" s="12">
        <v>16</v>
      </c>
      <c r="F64" s="12"/>
      <c r="G64" s="12"/>
      <c r="H64" s="12"/>
      <c r="I64" s="12"/>
      <c r="J64" s="12"/>
      <c r="K64" s="12"/>
      <c r="L64" s="2" t="s">
        <v>206</v>
      </c>
      <c r="M64" s="3"/>
      <c r="N64" s="3"/>
    </row>
    <row r="65" spans="1:14" ht="12.75">
      <c r="A65" s="2" t="s">
        <v>207</v>
      </c>
      <c r="B65" s="2" t="s">
        <v>208</v>
      </c>
      <c r="C65" s="2" t="s">
        <v>209</v>
      </c>
      <c r="D65" s="2" t="s">
        <v>205</v>
      </c>
      <c r="E65" s="12">
        <v>16</v>
      </c>
      <c r="F65" s="12"/>
      <c r="G65" s="12">
        <f>E65*F65</f>
        <v>0</v>
      </c>
      <c r="H65" s="12"/>
      <c r="I65" s="12">
        <f>E65*H65</f>
        <v>0</v>
      </c>
      <c r="J65" s="12">
        <f>F65+H65</f>
        <v>0</v>
      </c>
      <c r="K65" s="12">
        <f>G65+I65</f>
        <v>0</v>
      </c>
      <c r="L65" s="2" t="s">
        <v>210</v>
      </c>
      <c r="M65" s="3"/>
      <c r="N65" s="3"/>
    </row>
    <row r="66" spans="1:14" ht="12.75">
      <c r="A66" s="13" t="s">
        <v>211</v>
      </c>
      <c r="B66" s="13" t="s">
        <v>13</v>
      </c>
      <c r="C66" s="13" t="s">
        <v>212</v>
      </c>
      <c r="D66" s="13" t="s">
        <v>13</v>
      </c>
      <c r="E66" s="14"/>
      <c r="F66" s="14"/>
      <c r="G66" s="14"/>
      <c r="H66" s="14"/>
      <c r="I66" s="14"/>
      <c r="J66" s="14"/>
      <c r="K66" s="14"/>
      <c r="L66" s="13" t="s">
        <v>13</v>
      </c>
      <c r="M66" s="3"/>
      <c r="N66" s="3"/>
    </row>
    <row r="67" spans="1:14" ht="12.75">
      <c r="A67" s="13" t="s">
        <v>213</v>
      </c>
      <c r="B67" s="13" t="s">
        <v>13</v>
      </c>
      <c r="C67" s="13" t="s">
        <v>214</v>
      </c>
      <c r="D67" s="13" t="s">
        <v>13</v>
      </c>
      <c r="E67" s="14"/>
      <c r="F67" s="14"/>
      <c r="G67" s="14"/>
      <c r="H67" s="14"/>
      <c r="I67" s="14"/>
      <c r="J67" s="14"/>
      <c r="K67" s="14"/>
      <c r="L67" s="13" t="s">
        <v>13</v>
      </c>
      <c r="M67" s="3"/>
      <c r="N67" s="3"/>
    </row>
    <row r="68" spans="1:14" ht="12.75">
      <c r="A68" s="2" t="s">
        <v>215</v>
      </c>
      <c r="B68" s="2" t="s">
        <v>216</v>
      </c>
      <c r="C68" s="2" t="s">
        <v>217</v>
      </c>
      <c r="D68" s="2" t="s">
        <v>205</v>
      </c>
      <c r="E68" s="12">
        <v>8</v>
      </c>
      <c r="F68" s="12"/>
      <c r="G68" s="12">
        <f>E68*F68</f>
        <v>0</v>
      </c>
      <c r="H68" s="12"/>
      <c r="I68" s="12">
        <f>E68*H68</f>
        <v>0</v>
      </c>
      <c r="J68" s="12">
        <f>F68+H68</f>
        <v>0</v>
      </c>
      <c r="K68" s="12">
        <f>G68+I68</f>
        <v>0</v>
      </c>
      <c r="L68" s="2" t="s">
        <v>81</v>
      </c>
      <c r="M68" s="3"/>
      <c r="N68" s="3"/>
    </row>
    <row r="69" spans="1:14" ht="12.75">
      <c r="A69" s="4" t="s">
        <v>13</v>
      </c>
      <c r="B69" s="4" t="s">
        <v>13</v>
      </c>
      <c r="C69" s="4" t="s">
        <v>218</v>
      </c>
      <c r="D69" s="4" t="s">
        <v>13</v>
      </c>
      <c r="E69" s="11"/>
      <c r="F69" s="11"/>
      <c r="G69" s="11">
        <f>SUM(G21:G68)</f>
        <v>0</v>
      </c>
      <c r="H69" s="11"/>
      <c r="I69" s="11">
        <f>SUM(I21:I68)</f>
        <v>0</v>
      </c>
      <c r="J69" s="11"/>
      <c r="K69" s="11">
        <f>SUM(K21:K68)</f>
        <v>0</v>
      </c>
      <c r="L69" s="4" t="s">
        <v>13</v>
      </c>
      <c r="M69" s="3"/>
      <c r="N69" s="3"/>
    </row>
    <row r="70" spans="1:14" ht="12.75">
      <c r="A70" s="13" t="s">
        <v>13</v>
      </c>
      <c r="B70" s="13" t="s">
        <v>13</v>
      </c>
      <c r="C70" s="13" t="s">
        <v>219</v>
      </c>
      <c r="D70" s="13" t="s">
        <v>13</v>
      </c>
      <c r="E70" s="14"/>
      <c r="F70" s="14"/>
      <c r="G70" s="14"/>
      <c r="H70" s="14"/>
      <c r="I70" s="14"/>
      <c r="J70" s="14"/>
      <c r="K70" s="14"/>
      <c r="L70" s="13" t="s">
        <v>13</v>
      </c>
      <c r="M70" s="3"/>
      <c r="N70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1" bestFit="1" customWidth="1"/>
    <col min="2" max="2" width="57.00390625" style="1" bestFit="1" customWidth="1"/>
    <col min="4" max="4" width="0" style="8" hidden="1" customWidth="1"/>
  </cols>
  <sheetData>
    <row r="1" spans="1:3" ht="12.75">
      <c r="A1" s="2" t="s">
        <v>0</v>
      </c>
      <c r="B1" s="2" t="s">
        <v>1</v>
      </c>
      <c r="C1" s="3"/>
    </row>
    <row r="2" spans="1:3" ht="12.75">
      <c r="A2" s="2" t="s">
        <v>2</v>
      </c>
      <c r="B2" s="4" t="s">
        <v>3</v>
      </c>
      <c r="C2" s="3"/>
    </row>
    <row r="3" spans="1:3" ht="12.75">
      <c r="A3" s="2" t="s">
        <v>4</v>
      </c>
      <c r="B3" s="5" t="s">
        <v>5</v>
      </c>
      <c r="C3" s="3"/>
    </row>
    <row r="4" spans="1:3" ht="12.75">
      <c r="A4" s="2" t="s">
        <v>6</v>
      </c>
      <c r="B4" s="5" t="s">
        <v>7</v>
      </c>
      <c r="C4" s="3"/>
    </row>
    <row r="5" spans="1:3" ht="12.75">
      <c r="A5" s="2" t="s">
        <v>8</v>
      </c>
      <c r="B5" s="5" t="s">
        <v>9</v>
      </c>
      <c r="C5" s="3"/>
    </row>
    <row r="6" spans="1:3" ht="12.75">
      <c r="A6" s="2" t="s">
        <v>10</v>
      </c>
      <c r="B6" s="5" t="s">
        <v>11</v>
      </c>
      <c r="C6" s="3"/>
    </row>
    <row r="7" spans="1:3" ht="12.75">
      <c r="A7" s="2" t="s">
        <v>12</v>
      </c>
      <c r="B7" s="5" t="s">
        <v>13</v>
      </c>
      <c r="C7" s="3"/>
    </row>
    <row r="8" spans="1:3" ht="12.75">
      <c r="A8" s="2" t="s">
        <v>14</v>
      </c>
      <c r="B8" s="5" t="s">
        <v>13</v>
      </c>
      <c r="C8" s="3"/>
    </row>
    <row r="9" spans="1:3" ht="12.75">
      <c r="A9" s="2" t="s">
        <v>15</v>
      </c>
      <c r="B9" s="5" t="s">
        <v>16</v>
      </c>
      <c r="C9" s="3"/>
    </row>
    <row r="10" spans="1:3" ht="12.75">
      <c r="A10" s="2" t="s">
        <v>17</v>
      </c>
      <c r="B10" s="5" t="s">
        <v>13</v>
      </c>
      <c r="C10" s="3"/>
    </row>
    <row r="11" spans="1:3" ht="12.75">
      <c r="A11" s="2" t="s">
        <v>18</v>
      </c>
      <c r="B11" s="5" t="s">
        <v>19</v>
      </c>
      <c r="C11" s="3"/>
    </row>
    <row r="12" spans="1:3" ht="12.75">
      <c r="A12" s="2" t="s">
        <v>20</v>
      </c>
      <c r="B12" s="5" t="s">
        <v>13</v>
      </c>
      <c r="C12" s="3"/>
    </row>
    <row r="13" spans="1:3" ht="12.75">
      <c r="A13" s="2" t="s">
        <v>21</v>
      </c>
      <c r="B13" s="5" t="s">
        <v>22</v>
      </c>
      <c r="C13" s="3"/>
    </row>
    <row r="14" spans="1:3" ht="12.75">
      <c r="A14" s="2" t="s">
        <v>23</v>
      </c>
      <c r="B14" s="5" t="s">
        <v>24</v>
      </c>
      <c r="C14" s="3"/>
    </row>
    <row r="15" spans="1:3" ht="12.75">
      <c r="A15" s="2" t="s">
        <v>13</v>
      </c>
      <c r="B15" s="2" t="s">
        <v>13</v>
      </c>
      <c r="C15" s="3"/>
    </row>
    <row r="16" spans="1:3" ht="12.75">
      <c r="A16" s="2" t="s">
        <v>13</v>
      </c>
      <c r="B16" s="6" t="s">
        <v>13</v>
      </c>
      <c r="C16" s="3"/>
    </row>
    <row r="17" spans="1:3" ht="12.75">
      <c r="A17" s="2" t="s">
        <v>13</v>
      </c>
      <c r="B17" s="6" t="s">
        <v>13</v>
      </c>
      <c r="C17" s="3"/>
    </row>
    <row r="18" spans="1:3" ht="12.75">
      <c r="A18" s="2" t="s">
        <v>13</v>
      </c>
      <c r="B18" s="6" t="s">
        <v>13</v>
      </c>
      <c r="C18" s="3"/>
    </row>
    <row r="19" spans="1:3" ht="12.75">
      <c r="A19" s="2" t="s">
        <v>13</v>
      </c>
      <c r="B19" s="6" t="s">
        <v>13</v>
      </c>
      <c r="C19" s="3"/>
    </row>
    <row r="20" spans="1:3" ht="12.75">
      <c r="A20" s="2" t="s">
        <v>13</v>
      </c>
      <c r="B20" s="6" t="s">
        <v>13</v>
      </c>
      <c r="C20" s="3"/>
    </row>
    <row r="21" spans="1:3" ht="12.75">
      <c r="A21" s="2" t="s">
        <v>13</v>
      </c>
      <c r="B21" s="6" t="s">
        <v>13</v>
      </c>
      <c r="C21" s="3"/>
    </row>
    <row r="22" spans="1:3" ht="12.75">
      <c r="A22" s="2" t="s">
        <v>13</v>
      </c>
      <c r="B22" s="6" t="s">
        <v>13</v>
      </c>
      <c r="C22" s="3"/>
    </row>
    <row r="23" spans="1:3" ht="12.75">
      <c r="A23" s="2" t="s">
        <v>13</v>
      </c>
      <c r="B23" s="6" t="s">
        <v>13</v>
      </c>
      <c r="C23" s="3"/>
    </row>
    <row r="24" spans="1:3" ht="12.75">
      <c r="A24" s="2" t="s">
        <v>13</v>
      </c>
      <c r="B24" s="6" t="s">
        <v>13</v>
      </c>
      <c r="C24" s="3"/>
    </row>
    <row r="25" spans="1:3" ht="12.75">
      <c r="A25" s="2" t="s">
        <v>13</v>
      </c>
      <c r="B25" s="6" t="s">
        <v>13</v>
      </c>
      <c r="C25" s="3"/>
    </row>
    <row r="26" spans="1:3" ht="12.75">
      <c r="A26" s="2" t="s">
        <v>13</v>
      </c>
      <c r="B26" s="6" t="s">
        <v>13</v>
      </c>
      <c r="C26" s="3"/>
    </row>
    <row r="27" spans="1:3" ht="12.75">
      <c r="A27" s="2" t="s">
        <v>13</v>
      </c>
      <c r="B27" s="6" t="s">
        <v>13</v>
      </c>
      <c r="C27" s="3"/>
    </row>
    <row r="28" spans="1:3" ht="12.75">
      <c r="A28" s="2" t="s">
        <v>13</v>
      </c>
      <c r="B28" s="6" t="s">
        <v>13</v>
      </c>
      <c r="C28" s="3"/>
    </row>
    <row r="29" spans="1:3" ht="12.75">
      <c r="A29" s="2" t="s">
        <v>13</v>
      </c>
      <c r="B29" s="6" t="s">
        <v>13</v>
      </c>
      <c r="C29" s="3"/>
    </row>
    <row r="30" spans="1:3" ht="12.75">
      <c r="A30" s="2" t="s">
        <v>13</v>
      </c>
      <c r="B30" s="6" t="s">
        <v>13</v>
      </c>
      <c r="C30" s="3"/>
    </row>
    <row r="31" spans="1:3" ht="29.25">
      <c r="A31" s="7" t="s">
        <v>25</v>
      </c>
      <c r="B31" s="6" t="s">
        <v>26</v>
      </c>
      <c r="C31" s="3"/>
    </row>
    <row r="32" spans="1:3" ht="12.75">
      <c r="A32" s="2" t="s">
        <v>27</v>
      </c>
      <c r="B32" s="6" t="s">
        <v>28</v>
      </c>
      <c r="C32" s="3"/>
    </row>
    <row r="33" spans="1:2" ht="12.75">
      <c r="A33" s="1" t="s">
        <v>29</v>
      </c>
      <c r="B33" s="1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</dc:creator>
  <cp:keywords/>
  <dc:description/>
  <cp:lastModifiedBy>Zbyněk</cp:lastModifiedBy>
  <dcterms:created xsi:type="dcterms:W3CDTF">2018-12-16T18:45:39Z</dcterms:created>
  <dcterms:modified xsi:type="dcterms:W3CDTF">2018-12-16T18:45:59Z</dcterms:modified>
  <cp:category/>
  <cp:version/>
  <cp:contentType/>
  <cp:contentStatus/>
</cp:coreProperties>
</file>