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25440" windowHeight="12435" activeTab="0"/>
  </bookViews>
  <sheets>
    <sheet name="př. 4a" sheetId="1" r:id="rId1"/>
    <sheet name="př. 4b" sheetId="3" r:id="rId2"/>
  </sheets>
  <definedNames>
    <definedName name="_xlnm.Print_Area" localSheetId="1">'př. 4b'!$B$1:$H$85</definedName>
    <definedName name="_xlnm.Print_Titles" localSheetId="0">'př. 4a'!$5:$5</definedName>
  </definedNames>
  <calcPr calcId="152511"/>
</workbook>
</file>

<file path=xl/sharedStrings.xml><?xml version="1.0" encoding="utf-8"?>
<sst xmlns="http://schemas.openxmlformats.org/spreadsheetml/2006/main" count="269" uniqueCount="132">
  <si>
    <t>počet</t>
  </si>
  <si>
    <t>Seznam MPPZ</t>
  </si>
  <si>
    <t>popis</t>
  </si>
  <si>
    <t>příloha č. 3a smlouvy ……………….</t>
  </si>
  <si>
    <t>m</t>
  </si>
  <si>
    <r>
      <t>plocha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</si>
  <si>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výška (m)</t>
  </si>
  <si>
    <t>délka (m)</t>
  </si>
  <si>
    <t>Úsek</t>
  </si>
  <si>
    <t>Hrazení</t>
  </si>
  <si>
    <t>Plocha MPPZ:</t>
  </si>
  <si>
    <t xml:space="preserve">Paletový vozík </t>
  </si>
  <si>
    <t>Mobilní prvky PPO UL-LB (lokalita Pod Větruší) - hradildla</t>
  </si>
  <si>
    <t>Mobilní prvky PPO UL-LB (lokalita Pod Větruší) - sloupy</t>
  </si>
  <si>
    <t>Klíče od skladovací haly Hostovická</t>
  </si>
  <si>
    <t>Klíče od skladovací haly Krásné Březno</t>
  </si>
  <si>
    <t>Mobilní prvky PPO UL-LB (lokalita Pod Větruší) - chrliče (převodník vody)</t>
  </si>
  <si>
    <t>Mobilní prvky PPO UL-LB (lokalita Pod Větruší) - zápory sloupů</t>
  </si>
  <si>
    <t>Mobilní prvky PPO UL-LB (lokalita město-most E.Beneše-modrá) - hradildla</t>
  </si>
  <si>
    <t>Mobilní prvky PPO UL-LB (lokalita město-most E.Beneše-modrá) - sloupy</t>
  </si>
  <si>
    <t>Mobilní prvky PPO UL-LB (lokalita město-most E.Beneše-modrá) - zápory sloupů</t>
  </si>
  <si>
    <t>Mobilní prvky PPO UL-LB (lokalita město-K Můstku-prostup ČD-černá) - hradildla</t>
  </si>
  <si>
    <t>Mobilní prvky PPO UL-LB (lokalita město-K Můstku-prostup ČD-černá) - sloupy</t>
  </si>
  <si>
    <t>Mobilní prvky PPO UL-LB (lokalita město-Malá Hradební-zelená) - hradildla</t>
  </si>
  <si>
    <t>Mobilní prvky PPO UL-LB (lokalita město-Malá Hradební-zelená) - sloupy</t>
  </si>
  <si>
    <t>Mobilní prvky PPO UL-LB (lokalita město-Malá Hradební-zelená) - zápory sloupů</t>
  </si>
  <si>
    <t>Mobilní prvky PPO UL-LB (lokalita město-Předmostí-červená) - sloupy</t>
  </si>
  <si>
    <t>Mobilní prvky PPO UL-LB (lokalita město-Předmostí-červená) - hradildla</t>
  </si>
  <si>
    <t>Mobilní prvky PPO UL-LB (lokalita město-Předmostí-červená) - zápory sloupů</t>
  </si>
  <si>
    <t>Mobilní prvky PPO UL-LB (lokalita město-Předmostí-červená) - ramena zápory sloupů</t>
  </si>
  <si>
    <t>Mobilní prvky PPO UL-LB (lokalita město-U české pošty-oranžová-Autocentrum BEK-fialová) - hradildla</t>
  </si>
  <si>
    <t>Mobilní prvky PPO UL-LB (lokalita Krásné Březno-U Podjezdu-hnědá) - hradildla</t>
  </si>
  <si>
    <t>Mobilní prvky PPO UL-LB (lokalita Krásné Březno-U Podjezdu-hnědá) - sloupy</t>
  </si>
  <si>
    <t>Mobilní prvky PPO UL-LB (lokalita Krásné Březno-U Podjezdu-hnědá) - zápory sloupů</t>
  </si>
  <si>
    <t>Mobilní prvky PPO UL-LB (lokalita Krásné Březno-U Podjezdu-hnědá) - ramena zápory sloupů</t>
  </si>
  <si>
    <t>Mobilní prvky PPO UL-LB (lokalita Krásné Březno-U Cukrovaru-bílá) - hradildla</t>
  </si>
  <si>
    <t>Mobilní prvky PPO UL-LB (lokalita Krásné Březno-U Cukrovaru-bílá) - sloupy</t>
  </si>
  <si>
    <t>Mobilní prvky PPO UL-LB (lokalita město-Malá Hradební-zelená) - chrliče</t>
  </si>
  <si>
    <t>Mobilní prvky PPO UL-LB (lokalita město-most E.Beneše-modrá) - chrliče</t>
  </si>
  <si>
    <t>Mobilní prvky PPO UL-LB (lokalita město-K Můstku-prostup ČD-černá) - chrliče</t>
  </si>
  <si>
    <t>Mobilní prvky PPO UL-LB (lokalita Krásné Březno-U Cukrovaru-bílá) - chrliče</t>
  </si>
  <si>
    <t>Mobilní prvky PPO UL-LB (lokalita Krásné Březno-U Podjezdu-hnědá) - chrliče</t>
  </si>
  <si>
    <t xml:space="preserve">Zařízení pro obsluhu šoupat : motorový ovládací klíč </t>
  </si>
  <si>
    <t>Elektrocentrála, diesel, stacionární</t>
  </si>
  <si>
    <t>Ponorné čerpadlo FLYGT NS3102 160 SH, 4,2kW</t>
  </si>
  <si>
    <t>Ponorné čerpadlo FLYGT NS3102 160 MT, 3,1kW</t>
  </si>
  <si>
    <t>mobilní flexibilní potrubí DN100 vč.rychlospojek</t>
  </si>
  <si>
    <t>čerpadlo SAER, 1,1kW - 13kW (trvale zabudováno do čerpacího vrtu)</t>
  </si>
  <si>
    <t>Tlakové ucpávky Camstoper DN150</t>
  </si>
  <si>
    <t>Tlakové ucpávky Camstoper DN200</t>
  </si>
  <si>
    <r>
      <t xml:space="preserve">PPO ÚSTÍ NAD LABEM, LEVÝ BŘEH - INSTALACE MPPZ PŘI PŘEDPOVĚDI  </t>
    </r>
    <r>
      <rPr>
        <b/>
        <sz val="14"/>
        <rFont val="Arial"/>
        <family val="2"/>
      </rPr>
      <t xml:space="preserve">Q1 ~ Q2 </t>
    </r>
    <r>
      <rPr>
        <b/>
        <sz val="11"/>
        <color theme="1" tint="0.34999001026153564"/>
        <rFont val="Arial"/>
        <family val="2"/>
      </rPr>
      <t>(VS 591 ~701 cm)</t>
    </r>
  </si>
  <si>
    <t>Lokalita</t>
  </si>
  <si>
    <t>Zóna</t>
  </si>
  <si>
    <t>VS prahu</t>
  </si>
  <si>
    <t>vodočet Ústí (cm)</t>
  </si>
  <si>
    <t>Město</t>
  </si>
  <si>
    <t>ul. K můstku, úsek č.11/21</t>
  </si>
  <si>
    <t>šedá</t>
  </si>
  <si>
    <r>
      <t xml:space="preserve">Pod Marián. Skálou </t>
    </r>
    <r>
      <rPr>
        <b/>
        <sz val="8"/>
        <rFont val="Arial"/>
        <family val="2"/>
      </rPr>
      <t xml:space="preserve">(ul. Předmostí) , </t>
    </r>
    <r>
      <rPr>
        <b/>
        <sz val="10"/>
        <rFont val="Arial"/>
        <family val="2"/>
      </rPr>
      <t>3/21 - e</t>
    </r>
  </si>
  <si>
    <t>červená</t>
  </si>
  <si>
    <t>Stříbrnický potok (u objektu České pošty)</t>
  </si>
  <si>
    <t>oranžová</t>
  </si>
  <si>
    <t>-</t>
  </si>
  <si>
    <t>Stříbrnický potok (u autocentra "Beck")</t>
  </si>
  <si>
    <t>fialová</t>
  </si>
  <si>
    <t>Délka MPPZ</t>
  </si>
  <si>
    <t>%</t>
  </si>
  <si>
    <r>
      <t xml:space="preserve">PPO ÚSTÍ NAD LABEM, LEVÝ BŘEH - INSTALACE MPPZ  PŘI PŘEDPOVĚDI </t>
    </r>
    <r>
      <rPr>
        <b/>
        <sz val="14"/>
        <rFont val="Arial"/>
        <family val="2"/>
      </rPr>
      <t xml:space="preserve">≤ Q5  </t>
    </r>
    <r>
      <rPr>
        <b/>
        <sz val="11"/>
        <color theme="1" tint="0.34999001026153564"/>
        <rFont val="Arial"/>
        <family val="2"/>
      </rPr>
      <t>( ≤ 826 cm)</t>
    </r>
  </si>
  <si>
    <r>
      <t xml:space="preserve">Pod Marián. Skálou </t>
    </r>
    <r>
      <rPr>
        <b/>
        <sz val="8"/>
        <rFont val="Arial"/>
        <family val="2"/>
      </rPr>
      <t xml:space="preserve">(ul. Předmostí) , </t>
    </r>
    <r>
      <rPr>
        <b/>
        <sz val="10"/>
        <rFont val="Arial"/>
        <family val="2"/>
      </rPr>
      <t>3/21 - d</t>
    </r>
  </si>
  <si>
    <r>
      <t xml:space="preserve">Pod Marián. Skálou </t>
    </r>
    <r>
      <rPr>
        <b/>
        <sz val="8"/>
        <rFont val="Arial"/>
        <family val="2"/>
      </rPr>
      <t xml:space="preserve">(ul. Předmostí) , </t>
    </r>
    <r>
      <rPr>
        <b/>
        <sz val="10"/>
        <rFont val="Arial"/>
        <family val="2"/>
      </rPr>
      <t>3/21 - c</t>
    </r>
  </si>
  <si>
    <t>Větruše</t>
  </si>
  <si>
    <t>ul. Žižkova - úsek č. 1c</t>
  </si>
  <si>
    <t>žlutá</t>
  </si>
  <si>
    <r>
      <t xml:space="preserve">Pod Marián. Skálou </t>
    </r>
    <r>
      <rPr>
        <b/>
        <sz val="8"/>
        <rFont val="Arial"/>
        <family val="2"/>
      </rPr>
      <t xml:space="preserve">(ul. Předmostí) , </t>
    </r>
    <r>
      <rPr>
        <b/>
        <sz val="10"/>
        <rFont val="Arial"/>
        <family val="2"/>
      </rPr>
      <t>3/21 - b</t>
    </r>
  </si>
  <si>
    <t>ul. Žižkova - úsek č. 5 - h</t>
  </si>
  <si>
    <t>ul. Žižkova - úsek č. 6 - a</t>
  </si>
  <si>
    <t>ul. Žižkova - úsek č. 7 - b</t>
  </si>
  <si>
    <t>ul. Žižkova - úsek č. 6 - b</t>
  </si>
  <si>
    <t>ul. Žižkova - úsek č. 7 - a</t>
  </si>
  <si>
    <t>ul. Žižkova - úsek č. 5 - g</t>
  </si>
  <si>
    <t>Kr. Březno</t>
  </si>
  <si>
    <t>ul. U Cukrovaru, úsek č. 1/22</t>
  </si>
  <si>
    <t>bílá</t>
  </si>
  <si>
    <t>ul. Žižkova - úsek č. 7 - c</t>
  </si>
  <si>
    <r>
      <t xml:space="preserve">Pod Marián. Skálou </t>
    </r>
    <r>
      <rPr>
        <b/>
        <sz val="8"/>
        <rFont val="Arial"/>
        <family val="2"/>
      </rPr>
      <t xml:space="preserve">(ul. Předmostí) , </t>
    </r>
    <r>
      <rPr>
        <b/>
        <sz val="10"/>
        <rFont val="Arial"/>
        <family val="2"/>
      </rPr>
      <t>3/21 - a</t>
    </r>
  </si>
  <si>
    <t>ul. U Podjezdu, úsek č. 2/22</t>
  </si>
  <si>
    <t>hnědá</t>
  </si>
  <si>
    <t>ul. Žižkova - úsek č. 1b</t>
  </si>
  <si>
    <t>ul. Žižkova - úsek č. 1d</t>
  </si>
  <si>
    <t>ul. Žižkova - úsek č. 2 - a</t>
  </si>
  <si>
    <t>ul. Žižkova - úsek č. 5 - f</t>
  </si>
  <si>
    <t>ul. Žižkova - úsek č. 1a - a</t>
  </si>
  <si>
    <t>ul. Žižkova - úsek č. 3 - b</t>
  </si>
  <si>
    <t>ul. Žižkova - úsek č. 2 - b</t>
  </si>
  <si>
    <t>ul. Žižkova - úsek č. 5 - e</t>
  </si>
  <si>
    <t>ul. Žižkova - úsek č. 3 - a</t>
  </si>
  <si>
    <r>
      <t xml:space="preserve">PPO ÚSTÍ NAD LABEM, LEVÝ BŘEH - INSTALACE MPPZ  PŘI PŘEDPOVĚDI </t>
    </r>
    <r>
      <rPr>
        <b/>
        <sz val="14"/>
        <rFont val="Arial"/>
        <family val="2"/>
      </rPr>
      <t xml:space="preserve">≤ Q10  </t>
    </r>
    <r>
      <rPr>
        <b/>
        <sz val="11"/>
        <color theme="1" tint="0.34999001026153564"/>
        <rFont val="Arial"/>
        <family val="2"/>
      </rPr>
      <t>(VS ≤ 915 cm)</t>
    </r>
  </si>
  <si>
    <t>ul. Žižkova - úsek č. 2 - d</t>
  </si>
  <si>
    <t>ul. Žižkova - úsek č. 1a - b</t>
  </si>
  <si>
    <t>ul. Žižkova - úsek č. 2 - c</t>
  </si>
  <si>
    <t>ul. Žižkova - úsek č. 5 - d</t>
  </si>
  <si>
    <t>most E. Beneše, úsek č. 5/21 - b</t>
  </si>
  <si>
    <t>modrá</t>
  </si>
  <si>
    <t>most E. Beneše, úsek č. 5/21 - a</t>
  </si>
  <si>
    <t>ul. Žižkova - úsek č. 7 - d</t>
  </si>
  <si>
    <t>ul. Žižkova - úsek č. 1a - c</t>
  </si>
  <si>
    <t>ul. Žižkova - úsek č. 1a - f</t>
  </si>
  <si>
    <t>ul. Žižkova - úsek č. 5 - c</t>
  </si>
  <si>
    <t>most E. Beneše, úsek č. 5/21 - c</t>
  </si>
  <si>
    <t>ul. Žižkova - úsek č. 5 - b</t>
  </si>
  <si>
    <t>ul. Malá Hradební, úsek č. 14/21 - a</t>
  </si>
  <si>
    <t>zelená</t>
  </si>
  <si>
    <t>ul. Žižkova - úsek č. 5 - a</t>
  </si>
  <si>
    <t>ul. Žižkova - úsek č. 4 - d</t>
  </si>
  <si>
    <t>ul. Žižkova - úsek č. 7 - e</t>
  </si>
  <si>
    <t>ul. Žižkova - úsek č. 4 - c</t>
  </si>
  <si>
    <t>ul. Žižkova - úsek č. 1a - d</t>
  </si>
  <si>
    <r>
      <t xml:space="preserve">PPO ÚSTÍ NAD LABEM, LEVÝ BŘEH - INSTALACE MPPZ PŘI PŘEDPOVĚDI   </t>
    </r>
    <r>
      <rPr>
        <b/>
        <sz val="14"/>
        <rFont val="Arial"/>
        <family val="2"/>
      </rPr>
      <t xml:space="preserve">&gt; Q10 </t>
    </r>
    <r>
      <rPr>
        <b/>
        <sz val="11"/>
        <color theme="1" tint="0.34999001026153564"/>
        <rFont val="Arial"/>
        <family val="2"/>
      </rPr>
      <t>(VS &gt; 915 cm)</t>
    </r>
  </si>
  <si>
    <t>ul. Žižkova - úsek č. 4 - a</t>
  </si>
  <si>
    <t>ul. Žižkova - úsek č. 7 - g</t>
  </si>
  <si>
    <t>ul. Žižkova - úsek č. 4 - b</t>
  </si>
  <si>
    <t>ul. Žižkova - úsek č. 1a - g</t>
  </si>
  <si>
    <t>Celková délka MPPZ</t>
  </si>
  <si>
    <t>Celková plocha MPPZ:</t>
  </si>
  <si>
    <t>Samonasávací mobilní dieselagregát BA100K193HA na samostatném podvozku s RZ vč. sacího koše, dobíječky akumulátoru, výtlačných a sacích hadic a rychlospojek</t>
  </si>
  <si>
    <t>Samonasávací mobilní dieselagregát BA100ED245HA na samostatném podvozku s RZ vč. sacího koše, dobíječky akumulátoru, výtlačných a sacích hadic a rychlospojek</t>
  </si>
  <si>
    <t>Samonasávací mobilní dieselagregát BA200E D328 na samostatném podvozku s RZ vč. sacího koše, dobíječky akumulátoru, výtlačných a sacích hadic a rychlospojek</t>
  </si>
  <si>
    <t>Samonasávací mobilní dieselagregát BA150E D285 na samostatném podvozku s RZ vč. sacího koše, dobíječky akumulátoru, výtlačných a sacích hadic a rychlospojek</t>
  </si>
  <si>
    <t>Tlakový těsnící vak pro potrubí DN300</t>
  </si>
  <si>
    <t xml:space="preserve">Příloha  4a smlouvy </t>
  </si>
  <si>
    <t>Příloha  4b smlouvy ………………</t>
  </si>
  <si>
    <t>Zajištění provozu a funkce PPO Ústí nad Labem – Levý břeh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</si>
</sst>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#&quot; m2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sz val="11.3"/>
      <name val="Arial"/>
      <family val="2"/>
    </font>
    <font>
      <b/>
      <sz val="14"/>
      <name val="Arial"/>
      <family val="2"/>
    </font>
    <font>
      <b/>
      <sz val="11"/>
      <color theme="1" tint="0.34999001026153564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6"/>
      <color rgb="FFFF0000"/>
      <name val="Arial Black"/>
      <family val="2"/>
    </font>
    <font>
      <b/>
      <sz val="12"/>
      <color rgb="FFFF0000"/>
      <name val="Arial Black"/>
      <family val="2"/>
    </font>
    <font>
      <sz val="15"/>
      <name val="Arial"/>
      <family val="2"/>
    </font>
    <font>
      <b/>
      <sz val="15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double"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6" fillId="0" borderId="0" xfId="0" applyFont="1"/>
    <xf numFmtId="0" fontId="1" fillId="0" borderId="0" xfId="20" applyAlignment="1">
      <alignment vertical="center"/>
      <protection/>
    </xf>
    <xf numFmtId="0" fontId="9" fillId="0" borderId="0" xfId="20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vertical="center"/>
      <protection/>
    </xf>
    <xf numFmtId="0" fontId="1" fillId="0" borderId="0" xfId="20" applyFill="1" applyBorder="1" applyAlignment="1">
      <alignment horizontal="center" vertical="center"/>
      <protection/>
    </xf>
    <xf numFmtId="164" fontId="1" fillId="0" borderId="2" xfId="20" applyNumberFormat="1" applyBorder="1" applyAlignment="1">
      <alignment horizontal="center" vertical="center"/>
      <protection/>
    </xf>
    <xf numFmtId="2" fontId="1" fillId="0" borderId="3" xfId="20" applyNumberFormat="1" applyBorder="1" applyAlignment="1">
      <alignment horizontal="center" vertical="center"/>
      <protection/>
    </xf>
    <xf numFmtId="164" fontId="1" fillId="0" borderId="4" xfId="20" applyNumberFormat="1" applyBorder="1" applyAlignment="1">
      <alignment horizontal="center" vertical="center"/>
      <protection/>
    </xf>
    <xf numFmtId="2" fontId="1" fillId="0" borderId="1" xfId="20" applyNumberFormat="1" applyBorder="1" applyAlignment="1">
      <alignment horizontal="center" vertical="center"/>
      <protection/>
    </xf>
    <xf numFmtId="164" fontId="1" fillId="0" borderId="5" xfId="20" applyNumberFormat="1" applyBorder="1" applyAlignment="1">
      <alignment horizontal="center" vertical="center"/>
      <protection/>
    </xf>
    <xf numFmtId="2" fontId="1" fillId="0" borderId="6" xfId="20" applyNumberFormat="1" applyBorder="1" applyAlignment="1">
      <alignment horizontal="center" vertical="center"/>
      <protection/>
    </xf>
    <xf numFmtId="2" fontId="1" fillId="0" borderId="7" xfId="20" applyNumberFormat="1" applyBorder="1" applyAlignment="1">
      <alignment horizontal="center" vertical="center"/>
      <protection/>
    </xf>
    <xf numFmtId="2" fontId="1" fillId="0" borderId="8" xfId="20" applyNumberFormat="1" applyBorder="1" applyAlignment="1">
      <alignment horizontal="center" vertical="center"/>
      <protection/>
    </xf>
    <xf numFmtId="2" fontId="1" fillId="0" borderId="9" xfId="20" applyNumberFormat="1" applyFont="1" applyBorder="1" applyAlignment="1">
      <alignment horizontal="center" vertical="center"/>
      <protection/>
    </xf>
    <xf numFmtId="2" fontId="1" fillId="0" borderId="1" xfId="20" applyNumberFormat="1" applyFont="1" applyBorder="1" applyAlignment="1">
      <alignment horizontal="center" vertical="center"/>
      <protection/>
    </xf>
    <xf numFmtId="164" fontId="1" fillId="0" borderId="10" xfId="20" applyNumberFormat="1" applyBorder="1" applyAlignment="1">
      <alignment horizontal="center" vertical="center"/>
      <protection/>
    </xf>
    <xf numFmtId="2" fontId="1" fillId="0" borderId="11" xfId="20" applyNumberFormat="1" applyBorder="1" applyAlignment="1">
      <alignment horizontal="center" vertical="center"/>
      <protection/>
    </xf>
    <xf numFmtId="2" fontId="1" fillId="0" borderId="12" xfId="20" applyNumberFormat="1" applyBorder="1" applyAlignment="1">
      <alignment horizontal="center" vertical="center"/>
      <protection/>
    </xf>
    <xf numFmtId="0" fontId="1" fillId="0" borderId="0" xfId="20" applyAlignment="1">
      <alignment horizontal="center" vertical="center"/>
      <protection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20" applyAlignment="1">
      <alignment horizontal="center"/>
      <protection/>
    </xf>
    <xf numFmtId="0" fontId="1" fillId="0" borderId="0" xfId="20">
      <alignment/>
      <protection/>
    </xf>
    <xf numFmtId="0" fontId="1" fillId="0" borderId="13" xfId="20" applyBorder="1">
      <alignment/>
      <protection/>
    </xf>
    <xf numFmtId="0" fontId="1" fillId="0" borderId="14" xfId="20" applyBorder="1">
      <alignment/>
      <protection/>
    </xf>
    <xf numFmtId="0" fontId="1" fillId="0" borderId="15" xfId="20" applyBorder="1">
      <alignment/>
      <protection/>
    </xf>
    <xf numFmtId="0" fontId="1" fillId="0" borderId="16" xfId="20" applyBorder="1">
      <alignment/>
      <protection/>
    </xf>
    <xf numFmtId="0" fontId="6" fillId="2" borderId="17" xfId="20" applyFont="1" applyFill="1" applyBorder="1" applyAlignment="1">
      <alignment horizontal="justify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" fillId="2" borderId="7" xfId="20" applyFont="1" applyFill="1" applyBorder="1" applyAlignment="1">
      <alignment horizontal="center" vertical="center"/>
      <protection/>
    </xf>
    <xf numFmtId="0" fontId="1" fillId="2" borderId="3" xfId="20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7" fillId="0" borderId="0" xfId="20" applyFont="1" applyAlignment="1">
      <alignment horizontal="center"/>
      <protection/>
    </xf>
    <xf numFmtId="0" fontId="1" fillId="0" borderId="19" xfId="20" applyFont="1" applyFill="1" applyBorder="1" applyAlignment="1">
      <alignment horizontal="left" vertical="center"/>
      <protection/>
    </xf>
    <xf numFmtId="0" fontId="6" fillId="0" borderId="20" xfId="20" applyFont="1" applyFill="1" applyBorder="1" applyAlignment="1">
      <alignment horizontal="left" vertical="center"/>
      <protection/>
    </xf>
    <xf numFmtId="0" fontId="18" fillId="0" borderId="19" xfId="20" applyFont="1" applyBorder="1" applyAlignment="1">
      <alignment horizontal="center" vertical="center"/>
      <protection/>
    </xf>
    <xf numFmtId="1" fontId="6" fillId="0" borderId="21" xfId="20" applyNumberFormat="1" applyFont="1" applyBorder="1" applyAlignment="1">
      <alignment horizontal="center" vertical="center"/>
      <protection/>
    </xf>
    <xf numFmtId="164" fontId="1" fillId="0" borderId="21" xfId="20" applyNumberFormat="1" applyBorder="1" applyAlignment="1">
      <alignment horizontal="center" vertical="center"/>
      <protection/>
    </xf>
    <xf numFmtId="0" fontId="1" fillId="0" borderId="22" xfId="20" applyFont="1" applyFill="1" applyBorder="1" applyAlignment="1">
      <alignment horizontal="left" vertical="center"/>
      <protection/>
    </xf>
    <xf numFmtId="0" fontId="6" fillId="0" borderId="23" xfId="20" applyFont="1" applyFill="1" applyBorder="1" applyAlignment="1">
      <alignment horizontal="left" vertical="center"/>
      <protection/>
    </xf>
    <xf numFmtId="0" fontId="18" fillId="0" borderId="22" xfId="20" applyFont="1" applyBorder="1" applyAlignment="1">
      <alignment horizontal="center" vertical="center"/>
      <protection/>
    </xf>
    <xf numFmtId="1" fontId="6" fillId="0" borderId="8" xfId="20" applyNumberFormat="1" applyFont="1" applyBorder="1" applyAlignment="1">
      <alignment horizontal="center" vertical="center"/>
      <protection/>
    </xf>
    <xf numFmtId="164" fontId="1" fillId="0" borderId="8" xfId="20" applyNumberFormat="1" applyBorder="1" applyAlignment="1">
      <alignment horizontal="center" vertical="center"/>
      <protection/>
    </xf>
    <xf numFmtId="0" fontId="1" fillId="0" borderId="24" xfId="20" applyFont="1" applyFill="1" applyBorder="1" applyAlignment="1">
      <alignment horizontal="left" vertical="center"/>
      <protection/>
    </xf>
    <xf numFmtId="0" fontId="6" fillId="0" borderId="25" xfId="20" applyFont="1" applyFill="1" applyBorder="1" applyAlignment="1">
      <alignment horizontal="left" vertical="center"/>
      <protection/>
    </xf>
    <xf numFmtId="0" fontId="18" fillId="0" borderId="24" xfId="20" applyFont="1" applyBorder="1" applyAlignment="1">
      <alignment horizontal="center" vertical="center"/>
      <protection/>
    </xf>
    <xf numFmtId="1" fontId="6" fillId="0" borderId="12" xfId="20" applyNumberFormat="1" applyFont="1" applyBorder="1" applyAlignment="1">
      <alignment horizontal="center" vertical="center"/>
      <protection/>
    </xf>
    <xf numFmtId="0" fontId="1" fillId="0" borderId="26" xfId="20" applyFont="1" applyFill="1" applyBorder="1" applyAlignment="1">
      <alignment horizontal="left" vertical="center"/>
      <protection/>
    </xf>
    <xf numFmtId="0" fontId="6" fillId="0" borderId="27" xfId="20" applyFont="1" applyFill="1" applyBorder="1" applyAlignment="1">
      <alignment horizontal="left" vertical="center"/>
      <protection/>
    </xf>
    <xf numFmtId="0" fontId="18" fillId="0" borderId="26" xfId="20" applyFont="1" applyBorder="1" applyAlignment="1">
      <alignment horizontal="center" vertical="center"/>
      <protection/>
    </xf>
    <xf numFmtId="1" fontId="6" fillId="0" borderId="7" xfId="20" applyNumberFormat="1" applyFont="1" applyBorder="1" applyAlignment="1">
      <alignment horizontal="center" vertical="center"/>
      <protection/>
    </xf>
    <xf numFmtId="0" fontId="1" fillId="3" borderId="28" xfId="20" applyFont="1" applyFill="1" applyBorder="1" applyAlignment="1">
      <alignment horizontal="center" vertical="center"/>
      <protection/>
    </xf>
    <xf numFmtId="0" fontId="1" fillId="3" borderId="0" xfId="20" applyFont="1" applyFill="1" applyBorder="1" applyAlignment="1">
      <alignment horizontal="center" vertical="center"/>
      <protection/>
    </xf>
    <xf numFmtId="2" fontId="9" fillId="3" borderId="0" xfId="20" applyNumberFormat="1" applyFont="1" applyFill="1" applyBorder="1" applyAlignment="1">
      <alignment horizontal="right" vertical="center"/>
      <protection/>
    </xf>
    <xf numFmtId="2" fontId="9" fillId="3" borderId="0" xfId="20" applyNumberFormat="1" applyFont="1" applyFill="1" applyBorder="1" applyAlignment="1">
      <alignment horizontal="center" vertical="center"/>
      <protection/>
    </xf>
    <xf numFmtId="0" fontId="9" fillId="3" borderId="0" xfId="20" applyFont="1" applyFill="1" applyBorder="1" applyAlignment="1">
      <alignment horizontal="left" vertical="center"/>
      <protection/>
    </xf>
    <xf numFmtId="0" fontId="10" fillId="3" borderId="29" xfId="20" applyFont="1" applyFill="1" applyBorder="1">
      <alignment/>
      <protection/>
    </xf>
    <xf numFmtId="0" fontId="1" fillId="3" borderId="30" xfId="20" applyFont="1" applyFill="1" applyBorder="1" applyAlignment="1">
      <alignment horizontal="center" vertical="center"/>
      <protection/>
    </xf>
    <xf numFmtId="0" fontId="1" fillId="3" borderId="31" xfId="20" applyFont="1" applyFill="1" applyBorder="1" applyAlignment="1">
      <alignment horizontal="center" vertical="center"/>
      <protection/>
    </xf>
    <xf numFmtId="0" fontId="1" fillId="3" borderId="31" xfId="20" applyFill="1" applyBorder="1" applyAlignment="1">
      <alignment horizontal="center"/>
      <protection/>
    </xf>
    <xf numFmtId="0" fontId="10" fillId="3" borderId="31" xfId="20" applyFont="1" applyFill="1" applyBorder="1">
      <alignment/>
      <protection/>
    </xf>
    <xf numFmtId="0" fontId="9" fillId="3" borderId="31" xfId="20" applyFont="1" applyFill="1" applyBorder="1" applyAlignment="1">
      <alignment horizontal="right" vertical="center"/>
      <protection/>
    </xf>
    <xf numFmtId="165" fontId="9" fillId="3" borderId="32" xfId="20" applyNumberFormat="1" applyFont="1" applyFill="1" applyBorder="1" applyAlignment="1">
      <alignment horizontal="center" vertical="center"/>
      <protection/>
    </xf>
    <xf numFmtId="0" fontId="20" fillId="0" borderId="33" xfId="20" applyFont="1" applyFill="1" applyBorder="1" applyAlignment="1">
      <alignment vertical="center"/>
      <protection/>
    </xf>
    <xf numFmtId="0" fontId="20" fillId="0" borderId="34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ill="1" applyBorder="1" applyAlignment="1">
      <alignment horizontal="center"/>
      <protection/>
    </xf>
    <xf numFmtId="0" fontId="10" fillId="0" borderId="0" xfId="20" applyFont="1" applyFill="1" applyBorder="1">
      <alignment/>
      <protection/>
    </xf>
    <xf numFmtId="165" fontId="9" fillId="0" borderId="0" xfId="20" applyNumberFormat="1" applyFont="1" applyFill="1" applyBorder="1" applyAlignment="1">
      <alignment horizontal="center" vertical="center"/>
      <protection/>
    </xf>
    <xf numFmtId="164" fontId="1" fillId="0" borderId="0" xfId="20" applyNumberFormat="1" applyFill="1" applyBorder="1" applyAlignment="1">
      <alignment vertical="center"/>
      <protection/>
    </xf>
    <xf numFmtId="2" fontId="1" fillId="0" borderId="0" xfId="20" applyNumberFormat="1">
      <alignment/>
      <protection/>
    </xf>
    <xf numFmtId="2" fontId="1" fillId="0" borderId="6" xfId="20" applyNumberFormat="1" applyFont="1" applyBorder="1" applyAlignment="1">
      <alignment horizontal="center" vertical="center"/>
      <protection/>
    </xf>
    <xf numFmtId="164" fontId="1" fillId="0" borderId="12" xfId="20" applyNumberFormat="1" applyBorder="1" applyAlignment="1">
      <alignment horizontal="center" vertical="center"/>
      <protection/>
    </xf>
    <xf numFmtId="2" fontId="1" fillId="0" borderId="11" xfId="20" applyNumberFormat="1" applyFont="1" applyBorder="1" applyAlignment="1">
      <alignment horizontal="center" vertical="center"/>
      <protection/>
    </xf>
    <xf numFmtId="0" fontId="1" fillId="0" borderId="22" xfId="20" applyFont="1" applyFill="1" applyBorder="1">
      <alignment/>
      <protection/>
    </xf>
    <xf numFmtId="164" fontId="1" fillId="0" borderId="8" xfId="20" applyNumberFormat="1" applyFont="1" applyBorder="1" applyAlignment="1">
      <alignment horizontal="center" vertical="center"/>
      <protection/>
    </xf>
    <xf numFmtId="0" fontId="6" fillId="0" borderId="24" xfId="20" applyFont="1" applyFill="1" applyBorder="1" applyAlignment="1">
      <alignment horizontal="left" vertical="center"/>
      <protection/>
    </xf>
    <xf numFmtId="0" fontId="1" fillId="4" borderId="28" xfId="20" applyFont="1" applyFill="1" applyBorder="1" applyAlignment="1">
      <alignment horizontal="center" vertical="center"/>
      <protection/>
    </xf>
    <xf numFmtId="0" fontId="1" fillId="4" borderId="0" xfId="20" applyFont="1" applyFill="1" applyBorder="1" applyAlignment="1">
      <alignment horizontal="center" vertical="center"/>
      <protection/>
    </xf>
    <xf numFmtId="2" fontId="9" fillId="4" borderId="0" xfId="20" applyNumberFormat="1" applyFont="1" applyFill="1" applyBorder="1" applyAlignment="1">
      <alignment horizontal="right" vertical="center"/>
      <protection/>
    </xf>
    <xf numFmtId="2" fontId="9" fillId="4" borderId="0" xfId="20" applyNumberFormat="1" applyFont="1" applyFill="1" applyBorder="1" applyAlignment="1">
      <alignment horizontal="center" vertical="center"/>
      <protection/>
    </xf>
    <xf numFmtId="0" fontId="9" fillId="4" borderId="0" xfId="20" applyFont="1" applyFill="1" applyBorder="1" applyAlignment="1">
      <alignment horizontal="left" vertical="center"/>
      <protection/>
    </xf>
    <xf numFmtId="0" fontId="10" fillId="4" borderId="29" xfId="20" applyFont="1" applyFill="1" applyBorder="1">
      <alignment/>
      <protection/>
    </xf>
    <xf numFmtId="0" fontId="1" fillId="4" borderId="30" xfId="20" applyFont="1" applyFill="1" applyBorder="1" applyAlignment="1">
      <alignment horizontal="center" vertical="center"/>
      <protection/>
    </xf>
    <xf numFmtId="0" fontId="1" fillId="4" borderId="31" xfId="20" applyFont="1" applyFill="1" applyBorder="1" applyAlignment="1">
      <alignment horizontal="center" vertical="center"/>
      <protection/>
    </xf>
    <xf numFmtId="0" fontId="1" fillId="4" borderId="31" xfId="20" applyFill="1" applyBorder="1" applyAlignment="1">
      <alignment horizontal="center"/>
      <protection/>
    </xf>
    <xf numFmtId="0" fontId="10" fillId="4" borderId="31" xfId="20" applyFont="1" applyFill="1" applyBorder="1">
      <alignment/>
      <protection/>
    </xf>
    <xf numFmtId="0" fontId="9" fillId="4" borderId="31" xfId="20" applyFont="1" applyFill="1" applyBorder="1" applyAlignment="1">
      <alignment horizontal="right" vertical="center"/>
      <protection/>
    </xf>
    <xf numFmtId="165" fontId="9" fillId="4" borderId="32" xfId="20" applyNumberFormat="1" applyFont="1" applyFill="1" applyBorder="1" applyAlignment="1">
      <alignment horizontal="center" vertical="center"/>
      <protection/>
    </xf>
    <xf numFmtId="0" fontId="1" fillId="0" borderId="24" xfId="20" applyFont="1" applyFill="1" applyBorder="1">
      <alignment/>
      <protection/>
    </xf>
    <xf numFmtId="0" fontId="1" fillId="0" borderId="0" xfId="20" applyFont="1">
      <alignment/>
      <protection/>
    </xf>
    <xf numFmtId="164" fontId="1" fillId="0" borderId="8" xfId="20" applyNumberFormat="1" applyBorder="1" applyAlignment="1">
      <alignment horizontal="center"/>
      <protection/>
    </xf>
    <xf numFmtId="0" fontId="6" fillId="0" borderId="15" xfId="20" applyFont="1" applyFill="1" applyBorder="1" applyAlignment="1">
      <alignment horizontal="left" vertical="center"/>
      <protection/>
    </xf>
    <xf numFmtId="164" fontId="1" fillId="0" borderId="7" xfId="20" applyNumberFormat="1" applyBorder="1" applyAlignment="1">
      <alignment horizontal="center" vertical="center"/>
      <protection/>
    </xf>
    <xf numFmtId="3" fontId="1" fillId="0" borderId="0" xfId="20" applyNumberFormat="1" applyAlignment="1">
      <alignment vertical="center"/>
      <protection/>
    </xf>
    <xf numFmtId="0" fontId="1" fillId="5" borderId="28" xfId="20" applyFont="1" applyFill="1" applyBorder="1" applyAlignment="1">
      <alignment horizontal="center" vertical="center"/>
      <protection/>
    </xf>
    <xf numFmtId="0" fontId="1" fillId="5" borderId="0" xfId="20" applyFont="1" applyFill="1" applyBorder="1" applyAlignment="1">
      <alignment horizontal="center" vertical="center"/>
      <protection/>
    </xf>
    <xf numFmtId="2" fontId="9" fillId="5" borderId="0" xfId="20" applyNumberFormat="1" applyFont="1" applyFill="1" applyBorder="1" applyAlignment="1">
      <alignment horizontal="right" vertical="center"/>
      <protection/>
    </xf>
    <xf numFmtId="2" fontId="9" fillId="5" borderId="0" xfId="20" applyNumberFormat="1" applyFont="1" applyFill="1" applyBorder="1" applyAlignment="1">
      <alignment horizontal="center" vertical="center"/>
      <protection/>
    </xf>
    <xf numFmtId="0" fontId="9" fillId="5" borderId="0" xfId="20" applyFont="1" applyFill="1" applyBorder="1" applyAlignment="1">
      <alignment horizontal="left" vertical="center"/>
      <protection/>
    </xf>
    <xf numFmtId="0" fontId="10" fillId="5" borderId="29" xfId="20" applyFont="1" applyFill="1" applyBorder="1">
      <alignment/>
      <protection/>
    </xf>
    <xf numFmtId="164" fontId="10" fillId="0" borderId="0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0" fontId="1" fillId="5" borderId="30" xfId="20" applyFont="1" applyFill="1" applyBorder="1" applyAlignment="1">
      <alignment horizontal="center" vertical="center"/>
      <protection/>
    </xf>
    <xf numFmtId="0" fontId="1" fillId="5" borderId="31" xfId="20" applyFont="1" applyFill="1" applyBorder="1" applyAlignment="1">
      <alignment horizontal="center" vertical="center"/>
      <protection/>
    </xf>
    <xf numFmtId="0" fontId="1" fillId="5" borderId="31" xfId="20" applyFill="1" applyBorder="1" applyAlignment="1">
      <alignment horizontal="center"/>
      <protection/>
    </xf>
    <xf numFmtId="0" fontId="10" fillId="5" borderId="31" xfId="20" applyFont="1" applyFill="1" applyBorder="1">
      <alignment/>
      <protection/>
    </xf>
    <xf numFmtId="0" fontId="9" fillId="5" borderId="31" xfId="20" applyFont="1" applyFill="1" applyBorder="1" applyAlignment="1">
      <alignment horizontal="right" vertical="center"/>
      <protection/>
    </xf>
    <xf numFmtId="165" fontId="9" fillId="5" borderId="32" xfId="20" applyNumberFormat="1" applyFont="1" applyFill="1" applyBorder="1" applyAlignment="1">
      <alignment horizontal="center" vertical="center"/>
      <protection/>
    </xf>
    <xf numFmtId="0" fontId="1" fillId="0" borderId="0" xfId="20" applyBorder="1">
      <alignment/>
      <protection/>
    </xf>
    <xf numFmtId="0" fontId="12" fillId="0" borderId="0" xfId="20" applyFont="1" applyAlignment="1">
      <alignment horizontal="right"/>
      <protection/>
    </xf>
    <xf numFmtId="0" fontId="1" fillId="0" borderId="35" xfId="20" applyBorder="1">
      <alignment/>
      <protection/>
    </xf>
    <xf numFmtId="0" fontId="1" fillId="0" borderId="36" xfId="20" applyBorder="1">
      <alignment/>
      <protection/>
    </xf>
    <xf numFmtId="164" fontId="1" fillId="0" borderId="28" xfId="20" applyNumberFormat="1" applyFill="1" applyBorder="1" applyAlignment="1">
      <alignment vertical="center"/>
      <protection/>
    </xf>
    <xf numFmtId="4" fontId="9" fillId="6" borderId="30" xfId="20" applyNumberFormat="1" applyFont="1" applyFill="1" applyBorder="1" applyAlignment="1">
      <alignment horizontal="center" vertical="center"/>
      <protection/>
    </xf>
    <xf numFmtId="4" fontId="9" fillId="6" borderId="31" xfId="20" applyNumberFormat="1" applyFont="1" applyFill="1" applyBorder="1" applyAlignment="1">
      <alignment horizontal="center" vertical="center"/>
      <protection/>
    </xf>
    <xf numFmtId="4" fontId="9" fillId="6" borderId="31" xfId="20" applyNumberFormat="1" applyFont="1" applyFill="1" applyBorder="1" applyAlignment="1">
      <alignment horizontal="right" vertical="center"/>
      <protection/>
    </xf>
    <xf numFmtId="0" fontId="9" fillId="6" borderId="31" xfId="20" applyFont="1" applyFill="1" applyBorder="1" applyAlignment="1">
      <alignment horizontal="left" vertical="center"/>
      <protection/>
    </xf>
    <xf numFmtId="0" fontId="10" fillId="6" borderId="32" xfId="20" applyFont="1" applyFill="1" applyBorder="1">
      <alignment/>
      <protection/>
    </xf>
    <xf numFmtId="0" fontId="8" fillId="0" borderId="0" xfId="20" applyFont="1">
      <alignment/>
      <protection/>
    </xf>
    <xf numFmtId="2" fontId="8" fillId="0" borderId="0" xfId="20" applyNumberFormat="1" applyFont="1">
      <alignment/>
      <protection/>
    </xf>
    <xf numFmtId="0" fontId="1" fillId="6" borderId="33" xfId="20" applyFont="1" applyFill="1" applyBorder="1" applyAlignment="1">
      <alignment horizontal="center" vertical="center"/>
      <protection/>
    </xf>
    <xf numFmtId="0" fontId="1" fillId="6" borderId="34" xfId="20" applyFont="1" applyFill="1" applyBorder="1" applyAlignment="1">
      <alignment horizontal="center" vertical="center"/>
      <protection/>
    </xf>
    <xf numFmtId="0" fontId="1" fillId="6" borderId="34" xfId="20" applyFill="1" applyBorder="1" applyAlignment="1">
      <alignment horizontal="center"/>
      <protection/>
    </xf>
    <xf numFmtId="0" fontId="10" fillId="6" borderId="34" xfId="20" applyFont="1" applyFill="1" applyBorder="1">
      <alignment/>
      <protection/>
    </xf>
    <xf numFmtId="0" fontId="9" fillId="6" borderId="34" xfId="20" applyFont="1" applyFill="1" applyBorder="1" applyAlignment="1">
      <alignment horizontal="right" vertical="center"/>
      <protection/>
    </xf>
    <xf numFmtId="165" fontId="9" fillId="6" borderId="37" xfId="20" applyNumberFormat="1" applyFont="1" applyFill="1" applyBorder="1" applyAlignment="1">
      <alignment horizontal="center" vertical="center"/>
      <protection/>
    </xf>
    <xf numFmtId="164" fontId="20" fillId="0" borderId="33" xfId="20" applyNumberFormat="1" applyFont="1" applyFill="1" applyBorder="1" applyAlignment="1">
      <alignment vertical="center"/>
      <protection/>
    </xf>
    <xf numFmtId="0" fontId="10" fillId="0" borderId="0" xfId="20" applyFont="1" applyBorder="1">
      <alignment/>
      <protection/>
    </xf>
    <xf numFmtId="165" fontId="10" fillId="0" borderId="0" xfId="20" applyNumberFormat="1" applyFont="1" applyBorder="1">
      <alignment/>
      <protection/>
    </xf>
    <xf numFmtId="164" fontId="21" fillId="0" borderId="0" xfId="20" applyNumberFormat="1" applyFont="1" applyFill="1" applyBorder="1" applyAlignment="1">
      <alignment vertical="center"/>
      <protection/>
    </xf>
    <xf numFmtId="1" fontId="8" fillId="0" borderId="0" xfId="20" applyNumberFormat="1" applyFont="1">
      <alignment/>
      <protection/>
    </xf>
    <xf numFmtId="0" fontId="7" fillId="0" borderId="0" xfId="20" applyFont="1" applyAlignment="1">
      <alignment horizontal="center"/>
      <protection/>
    </xf>
    <xf numFmtId="0" fontId="7" fillId="7" borderId="30" xfId="20" applyFont="1" applyFill="1" applyBorder="1" applyAlignment="1">
      <alignment horizontal="center" vertical="center"/>
      <protection/>
    </xf>
    <xf numFmtId="0" fontId="7" fillId="7" borderId="31" xfId="20" applyFont="1" applyFill="1" applyBorder="1" applyAlignment="1">
      <alignment horizontal="center" vertical="center"/>
      <protection/>
    </xf>
    <xf numFmtId="0" fontId="22" fillId="7" borderId="31" xfId="20" applyFont="1" applyFill="1" applyBorder="1" applyAlignment="1">
      <alignment horizontal="center" vertical="center"/>
      <protection/>
    </xf>
    <xf numFmtId="0" fontId="23" fillId="7" borderId="31" xfId="20" applyFont="1" applyFill="1" applyBorder="1" applyAlignment="1">
      <alignment horizontal="right" vertical="center"/>
      <protection/>
    </xf>
    <xf numFmtId="4" fontId="23" fillId="7" borderId="31" xfId="20" applyNumberFormat="1" applyFont="1" applyFill="1" applyBorder="1" applyAlignment="1">
      <alignment horizontal="right" vertical="center"/>
      <protection/>
    </xf>
    <xf numFmtId="0" fontId="23" fillId="7" borderId="38" xfId="20" applyFont="1" applyFill="1" applyBorder="1" applyAlignment="1">
      <alignment horizontal="left" vertical="center"/>
      <protection/>
    </xf>
    <xf numFmtId="0" fontId="22" fillId="7" borderId="39" xfId="20" applyFont="1" applyFill="1" applyBorder="1">
      <alignment/>
      <protection/>
    </xf>
    <xf numFmtId="0" fontId="7" fillId="0" borderId="0" xfId="20" applyFont="1" applyFill="1" applyBorder="1" applyAlignment="1">
      <alignment vertical="center"/>
      <protection/>
    </xf>
    <xf numFmtId="0" fontId="7" fillId="0" borderId="0" xfId="20" applyFont="1">
      <alignment/>
      <protection/>
    </xf>
    <xf numFmtId="0" fontId="7" fillId="7" borderId="33" xfId="20" applyFont="1" applyFill="1" applyBorder="1" applyAlignment="1">
      <alignment horizontal="center" vertical="center"/>
      <protection/>
    </xf>
    <xf numFmtId="0" fontId="7" fillId="7" borderId="34" xfId="20" applyFont="1" applyFill="1" applyBorder="1" applyAlignment="1">
      <alignment horizontal="center" vertical="center"/>
      <protection/>
    </xf>
    <xf numFmtId="0" fontId="22" fillId="7" borderId="34" xfId="20" applyFont="1" applyFill="1" applyBorder="1" applyAlignment="1">
      <alignment horizontal="center" vertical="center"/>
      <protection/>
    </xf>
    <xf numFmtId="0" fontId="22" fillId="7" borderId="34" xfId="20" applyFont="1" applyFill="1" applyBorder="1" applyAlignment="1">
      <alignment horizontal="center"/>
      <protection/>
    </xf>
    <xf numFmtId="0" fontId="22" fillId="7" borderId="31" xfId="20" applyFont="1" applyFill="1" applyBorder="1">
      <alignment/>
      <protection/>
    </xf>
    <xf numFmtId="165" fontId="23" fillId="7" borderId="32" xfId="20" applyNumberFormat="1" applyFont="1" applyFill="1" applyBorder="1" applyAlignment="1">
      <alignment horizontal="center" vertical="center"/>
      <protection/>
    </xf>
    <xf numFmtId="1" fontId="20" fillId="0" borderId="33" xfId="20" applyNumberFormat="1" applyFont="1" applyFill="1" applyBorder="1" applyAlignment="1">
      <alignment vertical="center"/>
      <protection/>
    </xf>
    <xf numFmtId="0" fontId="1" fillId="0" borderId="0" xfId="20" applyAlignment="1">
      <alignment horizontal="right"/>
      <protection/>
    </xf>
    <xf numFmtId="0" fontId="1" fillId="0" borderId="0" xfId="20" applyAlignment="1">
      <alignment horizontal="right"/>
      <protection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13" fillId="6" borderId="35" xfId="20" applyFont="1" applyFill="1" applyBorder="1" applyAlignment="1">
      <alignment horizontal="center" vertical="center"/>
      <protection/>
    </xf>
    <xf numFmtId="0" fontId="13" fillId="6" borderId="14" xfId="20" applyFont="1" applyFill="1" applyBorder="1" applyAlignment="1">
      <alignment horizontal="center" vertical="center"/>
      <protection/>
    </xf>
    <xf numFmtId="0" fontId="13" fillId="6" borderId="36" xfId="20" applyFont="1" applyFill="1" applyBorder="1" applyAlignment="1">
      <alignment horizontal="center" vertical="center"/>
      <protection/>
    </xf>
    <xf numFmtId="0" fontId="6" fillId="2" borderId="40" xfId="20" applyFont="1" applyFill="1" applyBorder="1" applyAlignment="1">
      <alignment vertical="center"/>
      <protection/>
    </xf>
    <xf numFmtId="0" fontId="6" fillId="2" borderId="41" xfId="20" applyFont="1" applyFill="1" applyBorder="1" applyAlignment="1">
      <alignment vertical="center"/>
      <protection/>
    </xf>
    <xf numFmtId="0" fontId="6" fillId="2" borderId="40" xfId="20" applyFont="1" applyFill="1" applyBorder="1" applyAlignment="1">
      <alignment horizontal="left" vertical="center"/>
      <protection/>
    </xf>
    <xf numFmtId="0" fontId="6" fillId="2" borderId="41" xfId="20" applyFont="1" applyFill="1" applyBorder="1" applyAlignment="1">
      <alignment horizontal="left" vertical="center"/>
      <protection/>
    </xf>
    <xf numFmtId="0" fontId="6" fillId="2" borderId="40" xfId="20" applyFont="1" applyFill="1" applyBorder="1" applyAlignment="1">
      <alignment horizontal="center" vertical="center"/>
      <protection/>
    </xf>
    <xf numFmtId="0" fontId="6" fillId="2" borderId="41" xfId="20" applyFont="1" applyFill="1" applyBorder="1" applyAlignment="1">
      <alignment horizontal="center" vertical="center"/>
      <protection/>
    </xf>
    <xf numFmtId="0" fontId="6" fillId="2" borderId="17" xfId="20" applyFont="1" applyFill="1" applyBorder="1" applyAlignment="1">
      <alignment horizontal="center" vertical="center"/>
      <protection/>
    </xf>
    <xf numFmtId="0" fontId="6" fillId="2" borderId="20" xfId="20" applyFont="1" applyFill="1" applyBorder="1" applyAlignment="1">
      <alignment horizontal="center" vertical="center"/>
      <protection/>
    </xf>
    <xf numFmtId="0" fontId="6" fillId="2" borderId="42" xfId="20" applyFont="1" applyFill="1" applyBorder="1" applyAlignment="1">
      <alignment horizontal="center" vertical="center"/>
      <protection/>
    </xf>
    <xf numFmtId="0" fontId="13" fillId="3" borderId="35" xfId="20" applyFont="1" applyFill="1" applyBorder="1" applyAlignment="1">
      <alignment horizontal="center" vertical="center"/>
      <protection/>
    </xf>
    <xf numFmtId="0" fontId="13" fillId="3" borderId="14" xfId="20" applyFont="1" applyFill="1" applyBorder="1" applyAlignment="1">
      <alignment horizontal="center" vertical="center"/>
      <protection/>
    </xf>
    <xf numFmtId="0" fontId="13" fillId="3" borderId="36" xfId="20" applyFont="1" applyFill="1" applyBorder="1" applyAlignment="1">
      <alignment horizontal="center" vertical="center"/>
      <protection/>
    </xf>
    <xf numFmtId="0" fontId="13" fillId="4" borderId="35" xfId="20" applyFont="1" applyFill="1" applyBorder="1" applyAlignment="1">
      <alignment horizontal="center" vertical="center"/>
      <protection/>
    </xf>
    <xf numFmtId="0" fontId="13" fillId="4" borderId="14" xfId="20" applyFont="1" applyFill="1" applyBorder="1" applyAlignment="1">
      <alignment horizontal="center" vertical="center"/>
      <protection/>
    </xf>
    <xf numFmtId="0" fontId="13" fillId="4" borderId="36" xfId="20" applyFont="1" applyFill="1" applyBorder="1" applyAlignment="1">
      <alignment horizontal="center" vertical="center"/>
      <protection/>
    </xf>
    <xf numFmtId="0" fontId="13" fillId="5" borderId="35" xfId="20" applyFont="1" applyFill="1" applyBorder="1" applyAlignment="1">
      <alignment horizontal="center" vertical="center"/>
      <protection/>
    </xf>
    <xf numFmtId="0" fontId="13" fillId="5" borderId="14" xfId="20" applyFont="1" applyFill="1" applyBorder="1" applyAlignment="1">
      <alignment horizontal="center" vertical="center"/>
      <protection/>
    </xf>
    <xf numFmtId="0" fontId="13" fillId="5" borderId="36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82.57421875" style="2" customWidth="1"/>
    <col min="2" max="2" width="9.140625" style="3" customWidth="1"/>
    <col min="3" max="16384" width="9.140625" style="2" customWidth="1"/>
  </cols>
  <sheetData>
    <row r="1" spans="1:8" ht="15">
      <c r="A1" s="159" t="s">
        <v>129</v>
      </c>
      <c r="B1" s="4" t="s">
        <v>3</v>
      </c>
      <c r="H1" s="2"/>
    </row>
    <row r="2" ht="18">
      <c r="A2" s="5" t="s">
        <v>131</v>
      </c>
    </row>
    <row r="3" ht="15">
      <c r="A3" s="9" t="s">
        <v>1</v>
      </c>
    </row>
    <row r="5" spans="1:2" ht="30.75" customHeight="1">
      <c r="A5" s="7" t="s">
        <v>2</v>
      </c>
      <c r="B5" s="7" t="s">
        <v>0</v>
      </c>
    </row>
    <row r="6" spans="1:2" ht="30.75" customHeight="1">
      <c r="A6" s="6" t="s">
        <v>14</v>
      </c>
      <c r="B6" s="28">
        <v>2</v>
      </c>
    </row>
    <row r="7" spans="1:2" ht="30.75" customHeight="1">
      <c r="A7" s="6" t="s">
        <v>15</v>
      </c>
      <c r="B7" s="28">
        <v>1</v>
      </c>
    </row>
    <row r="8" spans="1:2" ht="30.75" customHeight="1">
      <c r="A8" s="8" t="s">
        <v>11</v>
      </c>
      <c r="B8" s="28">
        <v>3</v>
      </c>
    </row>
    <row r="9" spans="1:2" ht="30.75" customHeight="1">
      <c r="A9" s="6" t="s">
        <v>12</v>
      </c>
      <c r="B9" s="29">
        <v>1202</v>
      </c>
    </row>
    <row r="10" spans="1:2" ht="30.75" customHeight="1">
      <c r="A10" s="6" t="s">
        <v>13</v>
      </c>
      <c r="B10" s="29">
        <v>140</v>
      </c>
    </row>
    <row r="11" spans="1:2" ht="30.75" customHeight="1">
      <c r="A11" s="6" t="s">
        <v>17</v>
      </c>
      <c r="B11" s="29">
        <v>1</v>
      </c>
    </row>
    <row r="12" spans="1:2" ht="30.75" customHeight="1">
      <c r="A12" s="6" t="s">
        <v>16</v>
      </c>
      <c r="B12" s="29">
        <v>12</v>
      </c>
    </row>
    <row r="13" spans="1:2" ht="30.75" customHeight="1">
      <c r="A13" s="6" t="s">
        <v>23</v>
      </c>
      <c r="B13" s="29">
        <v>119</v>
      </c>
    </row>
    <row r="14" spans="1:2" ht="30.75" customHeight="1">
      <c r="A14" s="6" t="s">
        <v>24</v>
      </c>
      <c r="B14" s="29">
        <v>7</v>
      </c>
    </row>
    <row r="15" spans="1:2" ht="30.75" customHeight="1">
      <c r="A15" s="6" t="s">
        <v>25</v>
      </c>
      <c r="B15" s="29">
        <v>7</v>
      </c>
    </row>
    <row r="16" spans="1:2" ht="30.75" customHeight="1">
      <c r="A16" s="6" t="s">
        <v>37</v>
      </c>
      <c r="B16" s="29">
        <v>3</v>
      </c>
    </row>
    <row r="17" spans="1:2" ht="30.75" customHeight="1">
      <c r="A17" s="6" t="s">
        <v>18</v>
      </c>
      <c r="B17" s="29">
        <v>202</v>
      </c>
    </row>
    <row r="18" spans="1:2" ht="30.75" customHeight="1">
      <c r="A18" s="6" t="s">
        <v>19</v>
      </c>
      <c r="B18" s="29">
        <v>12</v>
      </c>
    </row>
    <row r="19" spans="1:2" ht="30.75" customHeight="1">
      <c r="A19" s="6" t="s">
        <v>20</v>
      </c>
      <c r="B19" s="29">
        <v>12</v>
      </c>
    </row>
    <row r="20" spans="1:2" ht="30.75" customHeight="1">
      <c r="A20" s="6" t="s">
        <v>38</v>
      </c>
      <c r="B20" s="29">
        <v>6</v>
      </c>
    </row>
    <row r="21" spans="1:2" ht="30.75" customHeight="1">
      <c r="A21" s="6" t="s">
        <v>21</v>
      </c>
      <c r="B21" s="29">
        <v>46</v>
      </c>
    </row>
    <row r="22" spans="1:2" ht="30.75" customHeight="1">
      <c r="A22" s="6" t="s">
        <v>22</v>
      </c>
      <c r="B22" s="29">
        <v>1</v>
      </c>
    </row>
    <row r="23" spans="1:2" ht="30.75" customHeight="1">
      <c r="A23" s="6" t="s">
        <v>39</v>
      </c>
      <c r="B23" s="29">
        <v>2</v>
      </c>
    </row>
    <row r="24" spans="1:2" ht="30.75" customHeight="1">
      <c r="A24" s="6" t="s">
        <v>27</v>
      </c>
      <c r="B24" s="29">
        <v>509</v>
      </c>
    </row>
    <row r="25" spans="1:2" ht="30.75" customHeight="1">
      <c r="A25" s="6" t="s">
        <v>26</v>
      </c>
      <c r="B25" s="29">
        <v>22</v>
      </c>
    </row>
    <row r="26" spans="1:2" ht="30.75" customHeight="1">
      <c r="A26" s="6" t="s">
        <v>28</v>
      </c>
      <c r="B26" s="29">
        <v>22</v>
      </c>
    </row>
    <row r="27" spans="1:2" ht="30.75" customHeight="1">
      <c r="A27" s="6" t="s">
        <v>29</v>
      </c>
      <c r="B27" s="29">
        <v>22</v>
      </c>
    </row>
    <row r="28" spans="1:2" ht="30.75" customHeight="1">
      <c r="A28" s="6" t="s">
        <v>30</v>
      </c>
      <c r="B28" s="29">
        <v>22</v>
      </c>
    </row>
    <row r="29" spans="1:2" ht="30.75" customHeight="1">
      <c r="A29" s="6" t="s">
        <v>31</v>
      </c>
      <c r="B29" s="29">
        <v>40</v>
      </c>
    </row>
    <row r="30" spans="1:2" ht="30.75" customHeight="1">
      <c r="A30" s="6" t="s">
        <v>32</v>
      </c>
      <c r="B30" s="29">
        <v>1</v>
      </c>
    </row>
    <row r="31" spans="1:2" ht="30.75" customHeight="1">
      <c r="A31" s="6" t="s">
        <v>33</v>
      </c>
      <c r="B31" s="29">
        <v>1</v>
      </c>
    </row>
    <row r="32" spans="1:2" ht="30.75" customHeight="1">
      <c r="A32" s="6" t="s">
        <v>34</v>
      </c>
      <c r="B32" s="29">
        <v>1</v>
      </c>
    </row>
    <row r="33" spans="1:2" ht="30.75" customHeight="1">
      <c r="A33" s="6" t="s">
        <v>41</v>
      </c>
      <c r="B33" s="29">
        <v>2</v>
      </c>
    </row>
    <row r="34" spans="1:2" ht="30.75" customHeight="1">
      <c r="A34" s="6" t="s">
        <v>35</v>
      </c>
      <c r="B34" s="29">
        <v>83</v>
      </c>
    </row>
    <row r="35" spans="1:2" ht="30.75" customHeight="1">
      <c r="A35" s="6" t="s">
        <v>36</v>
      </c>
      <c r="B35" s="29">
        <v>3</v>
      </c>
    </row>
    <row r="36" spans="1:2" ht="30.75" customHeight="1">
      <c r="A36" s="6" t="s">
        <v>40</v>
      </c>
      <c r="B36" s="29">
        <v>1</v>
      </c>
    </row>
    <row r="37" spans="1:2" ht="30.75" customHeight="1">
      <c r="A37" s="6" t="s">
        <v>42</v>
      </c>
      <c r="B37" s="29">
        <v>1</v>
      </c>
    </row>
    <row r="38" spans="1:2" ht="30.75" customHeight="1">
      <c r="A38" s="6" t="s">
        <v>43</v>
      </c>
      <c r="B38" s="29">
        <v>9</v>
      </c>
    </row>
    <row r="39" spans="1:2" ht="30.75" customHeight="1">
      <c r="A39" s="6" t="s">
        <v>44</v>
      </c>
      <c r="B39" s="29">
        <v>2</v>
      </c>
    </row>
    <row r="40" spans="1:2" ht="30.75" customHeight="1">
      <c r="A40" s="6" t="s">
        <v>45</v>
      </c>
      <c r="B40" s="29">
        <v>8</v>
      </c>
    </row>
    <row r="41" spans="1:16" ht="30.75" customHeight="1">
      <c r="A41" s="6" t="s">
        <v>46</v>
      </c>
      <c r="B41" s="28">
        <v>729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30.75" customHeight="1">
      <c r="A42" s="6" t="s">
        <v>47</v>
      </c>
      <c r="B42" s="28">
        <v>16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.75" customHeight="1">
      <c r="A43" s="6" t="s">
        <v>124</v>
      </c>
      <c r="B43" s="28">
        <v>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30.75" customHeight="1">
      <c r="A44" s="6" t="s">
        <v>125</v>
      </c>
      <c r="B44" s="28">
        <v>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30.75" customHeight="1">
      <c r="A45" s="6" t="s">
        <v>126</v>
      </c>
      <c r="B45" s="28">
        <v>3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ht="30.75" customHeight="1">
      <c r="A46" s="6" t="s">
        <v>127</v>
      </c>
      <c r="B46" s="28">
        <v>2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30.75" customHeight="1">
      <c r="A47" s="6" t="s">
        <v>128</v>
      </c>
      <c r="B47" s="28">
        <v>5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30.75" customHeight="1">
      <c r="A48" s="6" t="s">
        <v>48</v>
      </c>
      <c r="B48" s="28">
        <v>83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ht="30.75" customHeight="1">
      <c r="A49" s="6" t="s">
        <v>49</v>
      </c>
      <c r="B49" s="28">
        <v>3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15">
      <c r="A50" s="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portrait" paperSize="9" scale="9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view="pageBreakPreview" zoomScale="85" zoomScaleSheetLayoutView="85" workbookViewId="0" topLeftCell="A1">
      <selection activeCell="L4" sqref="L4"/>
    </sheetView>
  </sheetViews>
  <sheetFormatPr defaultColWidth="9.140625" defaultRowHeight="15"/>
  <cols>
    <col min="1" max="1" width="2.8515625" style="31" customWidth="1"/>
    <col min="2" max="2" width="9.7109375" style="32" customWidth="1"/>
    <col min="3" max="3" width="40.57421875" style="32" customWidth="1"/>
    <col min="4" max="4" width="12.8515625" style="32" customWidth="1"/>
    <col min="5" max="5" width="14.140625" style="32" customWidth="1"/>
    <col min="6" max="8" width="14.00390625" style="32" customWidth="1"/>
    <col min="9" max="9" width="9.421875" style="12" customWidth="1"/>
    <col min="10" max="10" width="4.57421875" style="32" customWidth="1"/>
    <col min="11" max="11" width="9.140625" style="32" customWidth="1"/>
    <col min="12" max="12" width="9.421875" style="32" bestFit="1" customWidth="1"/>
    <col min="13" max="13" width="20.00390625" style="32" customWidth="1"/>
    <col min="14" max="14" width="11.8515625" style="32" customWidth="1"/>
    <col min="15" max="15" width="9.421875" style="32" bestFit="1" customWidth="1"/>
    <col min="16" max="16" width="10.7109375" style="32" bestFit="1" customWidth="1"/>
    <col min="17" max="16384" width="9.140625" style="32" customWidth="1"/>
  </cols>
  <sheetData>
    <row r="1" spans="2:8" ht="15">
      <c r="B1" s="160" t="s">
        <v>130</v>
      </c>
      <c r="C1" s="161"/>
      <c r="D1" s="161"/>
      <c r="E1" s="161"/>
      <c r="F1" s="161"/>
      <c r="G1" s="161"/>
      <c r="H1" s="161"/>
    </row>
    <row r="2" spans="2:8" ht="13.5" thickBot="1">
      <c r="B2" s="162"/>
      <c r="C2" s="162"/>
      <c r="D2" s="162"/>
      <c r="E2" s="162"/>
      <c r="F2" s="162"/>
      <c r="G2" s="162"/>
      <c r="H2" s="162"/>
    </row>
    <row r="3" spans="2:8" ht="27" customHeight="1" thickBot="1">
      <c r="B3" s="175" t="s">
        <v>50</v>
      </c>
      <c r="C3" s="176"/>
      <c r="D3" s="176"/>
      <c r="E3" s="176"/>
      <c r="F3" s="176"/>
      <c r="G3" s="176"/>
      <c r="H3" s="177"/>
    </row>
    <row r="4" spans="2:8" ht="13.5" customHeight="1" thickBot="1">
      <c r="B4" s="33"/>
      <c r="C4" s="34"/>
      <c r="D4" s="35"/>
      <c r="E4" s="35"/>
      <c r="F4" s="35"/>
      <c r="G4" s="35"/>
      <c r="H4" s="36"/>
    </row>
    <row r="5" spans="2:8" ht="12.75" customHeight="1">
      <c r="B5" s="166" t="s">
        <v>51</v>
      </c>
      <c r="C5" s="168" t="s">
        <v>8</v>
      </c>
      <c r="D5" s="170" t="s">
        <v>52</v>
      </c>
      <c r="E5" s="37" t="s">
        <v>53</v>
      </c>
      <c r="F5" s="172" t="s">
        <v>9</v>
      </c>
      <c r="G5" s="173"/>
      <c r="H5" s="174"/>
    </row>
    <row r="6" spans="2:10" ht="15" thickBot="1">
      <c r="B6" s="167"/>
      <c r="C6" s="169"/>
      <c r="D6" s="171"/>
      <c r="E6" s="38" t="s">
        <v>54</v>
      </c>
      <c r="F6" s="39" t="s">
        <v>7</v>
      </c>
      <c r="G6" s="40" t="s">
        <v>6</v>
      </c>
      <c r="H6" s="41" t="s">
        <v>5</v>
      </c>
      <c r="I6" s="13"/>
      <c r="J6" s="27"/>
    </row>
    <row r="7" spans="1:8" ht="17.25" customHeight="1">
      <c r="A7" s="42">
        <v>1</v>
      </c>
      <c r="B7" s="43" t="s">
        <v>55</v>
      </c>
      <c r="C7" s="44" t="s">
        <v>56</v>
      </c>
      <c r="D7" s="45" t="s">
        <v>57</v>
      </c>
      <c r="E7" s="46">
        <v>691</v>
      </c>
      <c r="F7" s="47">
        <v>5.5</v>
      </c>
      <c r="G7" s="19">
        <v>4.69</v>
      </c>
      <c r="H7" s="18">
        <f>F7*G7</f>
        <v>25.795</v>
      </c>
    </row>
    <row r="8" spans="1:8" ht="17.25" customHeight="1">
      <c r="A8" s="42">
        <f aca="true" t="shared" si="0" ref="A8:A10">A7+1</f>
        <v>2</v>
      </c>
      <c r="B8" s="48" t="s">
        <v>55</v>
      </c>
      <c r="C8" s="49" t="s">
        <v>58</v>
      </c>
      <c r="D8" s="50" t="s">
        <v>59</v>
      </c>
      <c r="E8" s="51">
        <v>695</v>
      </c>
      <c r="F8" s="52">
        <v>18</v>
      </c>
      <c r="G8" s="23">
        <v>4.65</v>
      </c>
      <c r="H8" s="16">
        <f>F8*G8</f>
        <v>83.7</v>
      </c>
    </row>
    <row r="9" spans="1:8" ht="17.25" customHeight="1">
      <c r="A9" s="42">
        <f t="shared" si="0"/>
        <v>3</v>
      </c>
      <c r="B9" s="53" t="s">
        <v>55</v>
      </c>
      <c r="C9" s="54" t="s">
        <v>60</v>
      </c>
      <c r="D9" s="55" t="s">
        <v>61</v>
      </c>
      <c r="E9" s="56" t="s">
        <v>62</v>
      </c>
      <c r="F9" s="26">
        <v>2.045</v>
      </c>
      <c r="G9" s="25">
        <v>2.7</v>
      </c>
      <c r="H9" s="24">
        <f>F9*G9</f>
        <v>5.5215000000000005</v>
      </c>
    </row>
    <row r="10" spans="1:8" ht="17.25" customHeight="1" thickBot="1">
      <c r="A10" s="42">
        <f t="shared" si="0"/>
        <v>4</v>
      </c>
      <c r="B10" s="57" t="s">
        <v>55</v>
      </c>
      <c r="C10" s="58" t="s">
        <v>63</v>
      </c>
      <c r="D10" s="59" t="s">
        <v>64</v>
      </c>
      <c r="E10" s="60" t="s">
        <v>62</v>
      </c>
      <c r="F10" s="20">
        <v>2.575</v>
      </c>
      <c r="G10" s="15">
        <v>1.6</v>
      </c>
      <c r="H10" s="14">
        <f>F10*G10</f>
        <v>4.12</v>
      </c>
    </row>
    <row r="11" spans="1:8" ht="21" customHeight="1" thickBot="1">
      <c r="A11" s="42"/>
      <c r="B11" s="61"/>
      <c r="C11" s="62"/>
      <c r="D11" s="62"/>
      <c r="E11" s="63" t="s">
        <v>65</v>
      </c>
      <c r="F11" s="64">
        <f>SUM(F7:F10)</f>
        <v>28.12</v>
      </c>
      <c r="G11" s="65" t="s">
        <v>4</v>
      </c>
      <c r="H11" s="66"/>
    </row>
    <row r="12" spans="1:10" ht="21" customHeight="1" thickBot="1" thickTop="1">
      <c r="A12" s="42"/>
      <c r="B12" s="67"/>
      <c r="C12" s="68"/>
      <c r="D12" s="68"/>
      <c r="E12" s="69"/>
      <c r="F12" s="70"/>
      <c r="G12" s="71" t="s">
        <v>10</v>
      </c>
      <c r="H12" s="72">
        <f>SUM(H7:H10)</f>
        <v>119.13650000000001</v>
      </c>
      <c r="I12" s="73">
        <f>(H12/$H$85)*100</f>
        <v>11.648858629604597</v>
      </c>
      <c r="J12" s="74" t="s">
        <v>66</v>
      </c>
    </row>
    <row r="13" spans="1:9" ht="17.25" customHeight="1" thickBot="1" thickTop="1">
      <c r="A13" s="42"/>
      <c r="B13" s="75"/>
      <c r="C13" s="75"/>
      <c r="D13" s="75"/>
      <c r="E13" s="76"/>
      <c r="F13" s="77"/>
      <c r="G13" s="11"/>
      <c r="H13" s="78"/>
      <c r="I13" s="79"/>
    </row>
    <row r="14" spans="1:9" ht="27" customHeight="1" thickBot="1">
      <c r="A14" s="42"/>
      <c r="B14" s="178" t="s">
        <v>67</v>
      </c>
      <c r="C14" s="179"/>
      <c r="D14" s="179"/>
      <c r="E14" s="179"/>
      <c r="F14" s="179"/>
      <c r="G14" s="179"/>
      <c r="H14" s="180"/>
      <c r="I14" s="79"/>
    </row>
    <row r="15" spans="1:9" ht="17.25" customHeight="1" thickBot="1">
      <c r="A15" s="42"/>
      <c r="B15" s="33"/>
      <c r="C15" s="34"/>
      <c r="D15" s="35"/>
      <c r="E15" s="35"/>
      <c r="F15" s="35"/>
      <c r="G15" s="35"/>
      <c r="H15" s="36"/>
      <c r="I15" s="79"/>
    </row>
    <row r="16" spans="1:9" ht="17.25" customHeight="1">
      <c r="A16" s="42"/>
      <c r="B16" s="166" t="s">
        <v>51</v>
      </c>
      <c r="C16" s="168" t="s">
        <v>8</v>
      </c>
      <c r="D16" s="170" t="s">
        <v>52</v>
      </c>
      <c r="E16" s="37" t="s">
        <v>53</v>
      </c>
      <c r="F16" s="172" t="s">
        <v>9</v>
      </c>
      <c r="G16" s="173"/>
      <c r="H16" s="174"/>
      <c r="I16" s="79"/>
    </row>
    <row r="17" spans="2:11" ht="17.25" customHeight="1" thickBot="1">
      <c r="B17" s="167"/>
      <c r="C17" s="169"/>
      <c r="D17" s="171"/>
      <c r="E17" s="38" t="s">
        <v>54</v>
      </c>
      <c r="F17" s="39" t="s">
        <v>7</v>
      </c>
      <c r="G17" s="40" t="s">
        <v>6</v>
      </c>
      <c r="H17" s="41" t="s">
        <v>5</v>
      </c>
      <c r="I17" s="79"/>
      <c r="K17" s="80"/>
    </row>
    <row r="18" spans="1:11" ht="17.25" customHeight="1">
      <c r="A18" s="42">
        <f>A10+1</f>
        <v>5</v>
      </c>
      <c r="B18" s="43" t="s">
        <v>55</v>
      </c>
      <c r="C18" s="44" t="s">
        <v>68</v>
      </c>
      <c r="D18" s="45" t="s">
        <v>59</v>
      </c>
      <c r="E18" s="46">
        <v>705</v>
      </c>
      <c r="F18" s="47">
        <v>10</v>
      </c>
      <c r="G18" s="81">
        <v>4.55</v>
      </c>
      <c r="H18" s="18">
        <f aca="true" t="shared" si="1" ref="H18:H40">F18*G18</f>
        <v>45.5</v>
      </c>
      <c r="I18" s="79"/>
      <c r="K18" s="80"/>
    </row>
    <row r="19" spans="1:11" ht="17.25" customHeight="1">
      <c r="A19" s="42">
        <f>A18+1</f>
        <v>6</v>
      </c>
      <c r="B19" s="53" t="s">
        <v>55</v>
      </c>
      <c r="C19" s="54" t="s">
        <v>69</v>
      </c>
      <c r="D19" s="55" t="s">
        <v>59</v>
      </c>
      <c r="E19" s="56">
        <v>718</v>
      </c>
      <c r="F19" s="82">
        <v>12</v>
      </c>
      <c r="G19" s="83">
        <v>4.42</v>
      </c>
      <c r="H19" s="24">
        <f t="shared" si="1"/>
        <v>53.04</v>
      </c>
      <c r="I19" s="79"/>
      <c r="K19" s="80"/>
    </row>
    <row r="20" spans="1:11" ht="17.25" customHeight="1">
      <c r="A20" s="42">
        <f aca="true" t="shared" si="2" ref="A20:A40">A19+1</f>
        <v>7</v>
      </c>
      <c r="B20" s="84" t="s">
        <v>70</v>
      </c>
      <c r="C20" s="49" t="s">
        <v>71</v>
      </c>
      <c r="D20" s="50" t="s">
        <v>72</v>
      </c>
      <c r="E20" s="51">
        <v>718</v>
      </c>
      <c r="F20" s="85">
        <v>5.5</v>
      </c>
      <c r="G20" s="23">
        <v>2.84</v>
      </c>
      <c r="H20" s="16">
        <f t="shared" si="1"/>
        <v>15.62</v>
      </c>
      <c r="I20" s="79"/>
      <c r="K20" s="80"/>
    </row>
    <row r="21" spans="1:11" ht="17.25" customHeight="1">
      <c r="A21" s="42">
        <f t="shared" si="2"/>
        <v>8</v>
      </c>
      <c r="B21" s="48" t="s">
        <v>55</v>
      </c>
      <c r="C21" s="49" t="s">
        <v>73</v>
      </c>
      <c r="D21" s="50" t="s">
        <v>59</v>
      </c>
      <c r="E21" s="51">
        <v>762</v>
      </c>
      <c r="F21" s="52">
        <v>4</v>
      </c>
      <c r="G21" s="23">
        <v>3.98</v>
      </c>
      <c r="H21" s="16">
        <f t="shared" si="1"/>
        <v>15.92</v>
      </c>
      <c r="I21" s="79"/>
      <c r="K21" s="80"/>
    </row>
    <row r="22" spans="1:12" ht="17.25" customHeight="1">
      <c r="A22" s="42">
        <f t="shared" si="2"/>
        <v>9</v>
      </c>
      <c r="B22" s="53" t="s">
        <v>70</v>
      </c>
      <c r="C22" s="54" t="s">
        <v>74</v>
      </c>
      <c r="D22" s="55" t="s">
        <v>72</v>
      </c>
      <c r="E22" s="56">
        <v>762</v>
      </c>
      <c r="F22" s="82">
        <v>4</v>
      </c>
      <c r="G22" s="83">
        <v>2.4</v>
      </c>
      <c r="H22" s="16">
        <f t="shared" si="1"/>
        <v>9.6</v>
      </c>
      <c r="I22" s="79"/>
      <c r="L22" s="10"/>
    </row>
    <row r="23" spans="1:12" ht="17.25" customHeight="1">
      <c r="A23" s="42">
        <f t="shared" si="2"/>
        <v>10</v>
      </c>
      <c r="B23" s="48" t="s">
        <v>70</v>
      </c>
      <c r="C23" s="54" t="s">
        <v>75</v>
      </c>
      <c r="D23" s="50" t="s">
        <v>72</v>
      </c>
      <c r="E23" s="51">
        <v>762</v>
      </c>
      <c r="F23" s="52">
        <v>4.06</v>
      </c>
      <c r="G23" s="83">
        <v>2.4</v>
      </c>
      <c r="H23" s="16">
        <f t="shared" si="1"/>
        <v>9.743999999999998</v>
      </c>
      <c r="I23" s="79"/>
      <c r="L23" s="10"/>
    </row>
    <row r="24" spans="1:12" ht="17.25" customHeight="1">
      <c r="A24" s="42">
        <f t="shared" si="2"/>
        <v>11</v>
      </c>
      <c r="B24" s="48" t="s">
        <v>70</v>
      </c>
      <c r="C24" s="49" t="s">
        <v>76</v>
      </c>
      <c r="D24" s="50" t="s">
        <v>72</v>
      </c>
      <c r="E24" s="51">
        <v>766</v>
      </c>
      <c r="F24" s="52">
        <v>14</v>
      </c>
      <c r="G24" s="17">
        <v>2.36</v>
      </c>
      <c r="H24" s="16">
        <f t="shared" si="1"/>
        <v>33.04</v>
      </c>
      <c r="I24" s="79"/>
      <c r="L24" s="10"/>
    </row>
    <row r="25" spans="1:12" ht="17.25" customHeight="1">
      <c r="A25" s="42">
        <f t="shared" si="2"/>
        <v>12</v>
      </c>
      <c r="B25" s="48" t="s">
        <v>70</v>
      </c>
      <c r="C25" s="54" t="s">
        <v>77</v>
      </c>
      <c r="D25" s="50" t="s">
        <v>72</v>
      </c>
      <c r="E25" s="51">
        <v>771</v>
      </c>
      <c r="F25" s="52">
        <v>2.06</v>
      </c>
      <c r="G25" s="83">
        <v>2.31</v>
      </c>
      <c r="H25" s="16">
        <f t="shared" si="1"/>
        <v>4.7586</v>
      </c>
      <c r="I25" s="79"/>
      <c r="L25" s="10"/>
    </row>
    <row r="26" spans="1:12" ht="17.25" customHeight="1">
      <c r="A26" s="42">
        <f t="shared" si="2"/>
        <v>13</v>
      </c>
      <c r="B26" s="48" t="s">
        <v>70</v>
      </c>
      <c r="C26" s="49" t="s">
        <v>78</v>
      </c>
      <c r="D26" s="50" t="s">
        <v>72</v>
      </c>
      <c r="E26" s="51">
        <v>771</v>
      </c>
      <c r="F26" s="52">
        <v>12.6</v>
      </c>
      <c r="G26" s="17">
        <v>2.31</v>
      </c>
      <c r="H26" s="16">
        <f t="shared" si="1"/>
        <v>29.105999999999998</v>
      </c>
      <c r="I26" s="79"/>
      <c r="L26" s="10"/>
    </row>
    <row r="27" spans="1:12" ht="17.25" customHeight="1">
      <c r="A27" s="42">
        <f t="shared" si="2"/>
        <v>14</v>
      </c>
      <c r="B27" s="53" t="s">
        <v>70</v>
      </c>
      <c r="C27" s="54" t="s">
        <v>79</v>
      </c>
      <c r="D27" s="55" t="s">
        <v>72</v>
      </c>
      <c r="E27" s="56">
        <v>782</v>
      </c>
      <c r="F27" s="82">
        <v>2</v>
      </c>
      <c r="G27" s="83">
        <v>2.2</v>
      </c>
      <c r="H27" s="16">
        <f t="shared" si="1"/>
        <v>4.4</v>
      </c>
      <c r="I27" s="79"/>
      <c r="L27" s="10"/>
    </row>
    <row r="28" spans="1:12" ht="17.25" customHeight="1">
      <c r="A28" s="42">
        <f t="shared" si="2"/>
        <v>15</v>
      </c>
      <c r="B28" s="48" t="s">
        <v>80</v>
      </c>
      <c r="C28" s="54" t="s">
        <v>81</v>
      </c>
      <c r="D28" s="50" t="s">
        <v>82</v>
      </c>
      <c r="E28" s="51">
        <v>790</v>
      </c>
      <c r="F28" s="52">
        <v>8.9</v>
      </c>
      <c r="G28" s="83">
        <v>4.22999999999999</v>
      </c>
      <c r="H28" s="16">
        <f t="shared" si="1"/>
        <v>37.64699999999991</v>
      </c>
      <c r="I28" s="79"/>
      <c r="L28" s="10"/>
    </row>
    <row r="29" spans="1:12" ht="17.25" customHeight="1">
      <c r="A29" s="42">
        <f t="shared" si="2"/>
        <v>16</v>
      </c>
      <c r="B29" s="48" t="s">
        <v>70</v>
      </c>
      <c r="C29" s="49" t="s">
        <v>83</v>
      </c>
      <c r="D29" s="50" t="s">
        <v>72</v>
      </c>
      <c r="E29" s="51">
        <v>796</v>
      </c>
      <c r="F29" s="52">
        <v>2</v>
      </c>
      <c r="G29" s="17">
        <v>2.06</v>
      </c>
      <c r="H29" s="16">
        <f t="shared" si="1"/>
        <v>4.12</v>
      </c>
      <c r="I29" s="79"/>
      <c r="L29" s="10"/>
    </row>
    <row r="30" spans="1:12" ht="17.25" customHeight="1">
      <c r="A30" s="42">
        <f t="shared" si="2"/>
        <v>17</v>
      </c>
      <c r="B30" s="48" t="s">
        <v>55</v>
      </c>
      <c r="C30" s="49" t="s">
        <v>84</v>
      </c>
      <c r="D30" s="50" t="s">
        <v>59</v>
      </c>
      <c r="E30" s="51">
        <v>796</v>
      </c>
      <c r="F30" s="52">
        <v>2</v>
      </c>
      <c r="G30" s="23">
        <v>3.64</v>
      </c>
      <c r="H30" s="16">
        <f t="shared" si="1"/>
        <v>7.28</v>
      </c>
      <c r="I30" s="79"/>
      <c r="L30" s="10"/>
    </row>
    <row r="31" spans="1:12" ht="17.25" customHeight="1">
      <c r="A31" s="42">
        <f t="shared" si="2"/>
        <v>18</v>
      </c>
      <c r="B31" s="53" t="s">
        <v>80</v>
      </c>
      <c r="C31" s="86" t="s">
        <v>85</v>
      </c>
      <c r="D31" s="55" t="s">
        <v>86</v>
      </c>
      <c r="E31" s="56">
        <v>800</v>
      </c>
      <c r="F31" s="26">
        <v>5.5</v>
      </c>
      <c r="G31" s="83">
        <v>3.969999999999999</v>
      </c>
      <c r="H31" s="24">
        <f t="shared" si="1"/>
        <v>21.834999999999994</v>
      </c>
      <c r="I31" s="79"/>
      <c r="L31" s="10"/>
    </row>
    <row r="32" spans="1:12" ht="17.25" customHeight="1">
      <c r="A32" s="42">
        <f t="shared" si="2"/>
        <v>19</v>
      </c>
      <c r="B32" s="48" t="s">
        <v>70</v>
      </c>
      <c r="C32" s="54" t="s">
        <v>87</v>
      </c>
      <c r="D32" s="50" t="s">
        <v>72</v>
      </c>
      <c r="E32" s="51">
        <v>802</v>
      </c>
      <c r="F32" s="21">
        <v>16</v>
      </c>
      <c r="G32" s="83">
        <v>2</v>
      </c>
      <c r="H32" s="24">
        <f t="shared" si="1"/>
        <v>32</v>
      </c>
      <c r="I32" s="79"/>
      <c r="L32" s="10"/>
    </row>
    <row r="33" spans="1:12" ht="17.25" customHeight="1">
      <c r="A33" s="42">
        <f t="shared" si="2"/>
        <v>20</v>
      </c>
      <c r="B33" s="48" t="s">
        <v>70</v>
      </c>
      <c r="C33" s="54" t="s">
        <v>88</v>
      </c>
      <c r="D33" s="50" t="s">
        <v>72</v>
      </c>
      <c r="E33" s="51">
        <v>802</v>
      </c>
      <c r="F33" s="21">
        <v>17</v>
      </c>
      <c r="G33" s="83">
        <v>2.03</v>
      </c>
      <c r="H33" s="24">
        <f t="shared" si="1"/>
        <v>34.51</v>
      </c>
      <c r="I33" s="79"/>
      <c r="L33" s="10"/>
    </row>
    <row r="34" spans="1:12" ht="17.25" customHeight="1">
      <c r="A34" s="42">
        <f t="shared" si="2"/>
        <v>21</v>
      </c>
      <c r="B34" s="48" t="s">
        <v>70</v>
      </c>
      <c r="C34" s="54" t="s">
        <v>89</v>
      </c>
      <c r="D34" s="50" t="s">
        <v>72</v>
      </c>
      <c r="E34" s="51">
        <v>802</v>
      </c>
      <c r="F34" s="21">
        <v>22</v>
      </c>
      <c r="G34" s="83">
        <v>2.03</v>
      </c>
      <c r="H34" s="24">
        <f t="shared" si="1"/>
        <v>44.66</v>
      </c>
      <c r="I34" s="79"/>
      <c r="L34" s="10"/>
    </row>
    <row r="35" spans="1:12" ht="17.25" customHeight="1">
      <c r="A35" s="42">
        <f t="shared" si="2"/>
        <v>22</v>
      </c>
      <c r="B35" s="53" t="s">
        <v>70</v>
      </c>
      <c r="C35" s="54" t="s">
        <v>90</v>
      </c>
      <c r="D35" s="55" t="s">
        <v>72</v>
      </c>
      <c r="E35" s="56">
        <v>803</v>
      </c>
      <c r="F35" s="82">
        <v>3</v>
      </c>
      <c r="G35" s="83">
        <v>1.99</v>
      </c>
      <c r="H35" s="16">
        <f t="shared" si="1"/>
        <v>5.97</v>
      </c>
      <c r="I35" s="79"/>
      <c r="L35" s="10"/>
    </row>
    <row r="36" spans="1:12" ht="17.25" customHeight="1">
      <c r="A36" s="42">
        <f t="shared" si="2"/>
        <v>23</v>
      </c>
      <c r="B36" s="48" t="s">
        <v>70</v>
      </c>
      <c r="C36" s="54" t="s">
        <v>91</v>
      </c>
      <c r="D36" s="50" t="s">
        <v>72</v>
      </c>
      <c r="E36" s="51">
        <v>811</v>
      </c>
      <c r="F36" s="21">
        <v>5</v>
      </c>
      <c r="G36" s="83">
        <v>2.01</v>
      </c>
      <c r="H36" s="16">
        <f t="shared" si="1"/>
        <v>10.049999999999999</v>
      </c>
      <c r="I36" s="79"/>
      <c r="L36" s="10"/>
    </row>
    <row r="37" spans="1:12" ht="17.25" customHeight="1">
      <c r="A37" s="42">
        <f t="shared" si="2"/>
        <v>24</v>
      </c>
      <c r="B37" s="48" t="s">
        <v>70</v>
      </c>
      <c r="C37" s="54" t="s">
        <v>92</v>
      </c>
      <c r="D37" s="50" t="s">
        <v>72</v>
      </c>
      <c r="E37" s="51">
        <v>812</v>
      </c>
      <c r="F37" s="21">
        <v>12</v>
      </c>
      <c r="G37" s="83">
        <v>1.93</v>
      </c>
      <c r="H37" s="16">
        <f t="shared" si="1"/>
        <v>23.16</v>
      </c>
      <c r="I37" s="79"/>
      <c r="L37" s="10"/>
    </row>
    <row r="38" spans="1:12" ht="17.25" customHeight="1">
      <c r="A38" s="42">
        <f t="shared" si="2"/>
        <v>25</v>
      </c>
      <c r="B38" s="48" t="s">
        <v>70</v>
      </c>
      <c r="C38" s="54" t="s">
        <v>93</v>
      </c>
      <c r="D38" s="50" t="s">
        <v>72</v>
      </c>
      <c r="E38" s="51">
        <v>822</v>
      </c>
      <c r="F38" s="21">
        <v>6</v>
      </c>
      <c r="G38" s="83">
        <v>1.83</v>
      </c>
      <c r="H38" s="24">
        <f t="shared" si="1"/>
        <v>10.98</v>
      </c>
      <c r="I38" s="79"/>
      <c r="L38" s="10"/>
    </row>
    <row r="39" spans="1:12" ht="17.25" customHeight="1">
      <c r="A39" s="42">
        <f t="shared" si="2"/>
        <v>26</v>
      </c>
      <c r="B39" s="48" t="s">
        <v>70</v>
      </c>
      <c r="C39" s="49" t="s">
        <v>94</v>
      </c>
      <c r="D39" s="50" t="s">
        <v>72</v>
      </c>
      <c r="E39" s="51">
        <v>823</v>
      </c>
      <c r="F39" s="52">
        <v>3</v>
      </c>
      <c r="G39" s="23">
        <v>1.79</v>
      </c>
      <c r="H39" s="16">
        <f t="shared" si="1"/>
        <v>5.37</v>
      </c>
      <c r="I39" s="79"/>
      <c r="L39" s="10"/>
    </row>
    <row r="40" spans="1:12" ht="17.25" customHeight="1">
      <c r="A40" s="42">
        <f t="shared" si="2"/>
        <v>27</v>
      </c>
      <c r="B40" s="53" t="s">
        <v>70</v>
      </c>
      <c r="C40" s="54" t="s">
        <v>95</v>
      </c>
      <c r="D40" s="55" t="s">
        <v>72</v>
      </c>
      <c r="E40" s="56">
        <v>826</v>
      </c>
      <c r="F40" s="82">
        <v>35</v>
      </c>
      <c r="G40" s="83">
        <v>1.79</v>
      </c>
      <c r="H40" s="24">
        <f t="shared" si="1"/>
        <v>62.65</v>
      </c>
      <c r="I40" s="79"/>
      <c r="L40" s="10"/>
    </row>
    <row r="41" spans="1:9" ht="21" customHeight="1" thickBot="1">
      <c r="A41" s="42"/>
      <c r="B41" s="87"/>
      <c r="C41" s="88"/>
      <c r="D41" s="88"/>
      <c r="E41" s="89" t="s">
        <v>65</v>
      </c>
      <c r="F41" s="90">
        <f>SUM(F18:F40)</f>
        <v>207.62</v>
      </c>
      <c r="G41" s="91" t="s">
        <v>4</v>
      </c>
      <c r="H41" s="92"/>
      <c r="I41" s="79"/>
    </row>
    <row r="42" spans="1:10" ht="21" customHeight="1" thickBot="1" thickTop="1">
      <c r="A42" s="42"/>
      <c r="B42" s="93"/>
      <c r="C42" s="94"/>
      <c r="D42" s="94"/>
      <c r="E42" s="95"/>
      <c r="F42" s="96"/>
      <c r="G42" s="97" t="s">
        <v>10</v>
      </c>
      <c r="H42" s="98">
        <f>SUM(H18:H40)</f>
        <v>520.9605999999999</v>
      </c>
      <c r="I42" s="73">
        <f>(H42/$H$85)*100</f>
        <v>50.93817915579177</v>
      </c>
      <c r="J42" s="74" t="s">
        <v>66</v>
      </c>
    </row>
    <row r="43" spans="1:9" ht="17.25" customHeight="1" thickBot="1" thickTop="1">
      <c r="A43" s="42"/>
      <c r="B43" s="75"/>
      <c r="C43" s="75"/>
      <c r="D43" s="75"/>
      <c r="E43" s="76"/>
      <c r="F43" s="77"/>
      <c r="G43" s="11"/>
      <c r="H43" s="78"/>
      <c r="I43" s="79"/>
    </row>
    <row r="44" spans="1:9" ht="27" customHeight="1" thickBot="1">
      <c r="A44" s="42"/>
      <c r="B44" s="181" t="s">
        <v>96</v>
      </c>
      <c r="C44" s="182"/>
      <c r="D44" s="182"/>
      <c r="E44" s="182"/>
      <c r="F44" s="182"/>
      <c r="G44" s="182"/>
      <c r="H44" s="183"/>
      <c r="I44" s="79"/>
    </row>
    <row r="45" spans="1:9" ht="17.25" customHeight="1" thickBot="1">
      <c r="A45" s="42"/>
      <c r="B45" s="33"/>
      <c r="C45" s="34"/>
      <c r="D45" s="35"/>
      <c r="E45" s="35"/>
      <c r="F45" s="35"/>
      <c r="G45" s="35"/>
      <c r="H45" s="36"/>
      <c r="I45" s="79"/>
    </row>
    <row r="46" spans="1:9" ht="17.25" customHeight="1">
      <c r="A46" s="42"/>
      <c r="B46" s="166" t="s">
        <v>51</v>
      </c>
      <c r="C46" s="168" t="s">
        <v>8</v>
      </c>
      <c r="D46" s="170" t="s">
        <v>52</v>
      </c>
      <c r="E46" s="37" t="s">
        <v>53</v>
      </c>
      <c r="F46" s="172" t="s">
        <v>9</v>
      </c>
      <c r="G46" s="173"/>
      <c r="H46" s="174"/>
      <c r="I46" s="79"/>
    </row>
    <row r="47" spans="2:11" ht="17.25" customHeight="1" thickBot="1">
      <c r="B47" s="167"/>
      <c r="C47" s="169"/>
      <c r="D47" s="171"/>
      <c r="E47" s="38" t="s">
        <v>54</v>
      </c>
      <c r="F47" s="39" t="s">
        <v>7</v>
      </c>
      <c r="G47" s="40" t="s">
        <v>6</v>
      </c>
      <c r="H47" s="41" t="s">
        <v>5</v>
      </c>
      <c r="I47" s="79"/>
      <c r="K47" s="80"/>
    </row>
    <row r="48" spans="1:9" ht="17.25" customHeight="1">
      <c r="A48" s="42">
        <f>A40+1</f>
        <v>28</v>
      </c>
      <c r="B48" s="48" t="s">
        <v>70</v>
      </c>
      <c r="C48" s="54" t="s">
        <v>97</v>
      </c>
      <c r="D48" s="50" t="s">
        <v>72</v>
      </c>
      <c r="E48" s="51">
        <v>828</v>
      </c>
      <c r="F48" s="52">
        <v>6</v>
      </c>
      <c r="G48" s="83">
        <v>1.77</v>
      </c>
      <c r="H48" s="24">
        <f aca="true" t="shared" si="3" ref="H48:H67">F48*G48</f>
        <v>10.620000000000001</v>
      </c>
      <c r="I48" s="79"/>
    </row>
    <row r="49" spans="1:9" ht="17.25" customHeight="1">
      <c r="A49" s="42">
        <f aca="true" t="shared" si="4" ref="A49:A67">A48+1</f>
        <v>29</v>
      </c>
      <c r="B49" s="48" t="s">
        <v>70</v>
      </c>
      <c r="C49" s="54" t="s">
        <v>98</v>
      </c>
      <c r="D49" s="50" t="s">
        <v>72</v>
      </c>
      <c r="E49" s="51">
        <v>831</v>
      </c>
      <c r="F49" s="52">
        <v>9</v>
      </c>
      <c r="G49" s="83">
        <v>1.81</v>
      </c>
      <c r="H49" s="16">
        <f t="shared" si="3"/>
        <v>16.29</v>
      </c>
      <c r="I49" s="79"/>
    </row>
    <row r="50" spans="1:9" ht="17.25" customHeight="1">
      <c r="A50" s="42">
        <f t="shared" si="4"/>
        <v>30</v>
      </c>
      <c r="B50" s="48" t="s">
        <v>70</v>
      </c>
      <c r="C50" s="54" t="s">
        <v>99</v>
      </c>
      <c r="D50" s="50" t="s">
        <v>72</v>
      </c>
      <c r="E50" s="51">
        <v>843</v>
      </c>
      <c r="F50" s="52">
        <v>12</v>
      </c>
      <c r="G50" s="83">
        <v>1.63</v>
      </c>
      <c r="H50" s="24">
        <f t="shared" si="3"/>
        <v>19.56</v>
      </c>
      <c r="I50" s="79"/>
    </row>
    <row r="51" spans="1:9" ht="17.25" customHeight="1">
      <c r="A51" s="42">
        <f t="shared" si="4"/>
        <v>31</v>
      </c>
      <c r="B51" s="53" t="s">
        <v>70</v>
      </c>
      <c r="C51" s="54" t="s">
        <v>100</v>
      </c>
      <c r="D51" s="55" t="s">
        <v>72</v>
      </c>
      <c r="E51" s="56">
        <v>844</v>
      </c>
      <c r="F51" s="82">
        <v>3</v>
      </c>
      <c r="G51" s="83">
        <v>1.58</v>
      </c>
      <c r="H51" s="16">
        <f t="shared" si="3"/>
        <v>4.74</v>
      </c>
      <c r="I51" s="79"/>
    </row>
    <row r="52" spans="1:9" ht="17.25" customHeight="1">
      <c r="A52" s="42">
        <f t="shared" si="4"/>
        <v>32</v>
      </c>
      <c r="B52" s="99" t="s">
        <v>55</v>
      </c>
      <c r="C52" s="54" t="s">
        <v>101</v>
      </c>
      <c r="D52" s="55" t="s">
        <v>102</v>
      </c>
      <c r="E52" s="56">
        <v>847</v>
      </c>
      <c r="F52" s="82">
        <v>20</v>
      </c>
      <c r="G52" s="83">
        <v>3.36</v>
      </c>
      <c r="H52" s="16">
        <f t="shared" si="3"/>
        <v>67.2</v>
      </c>
      <c r="I52" s="79"/>
    </row>
    <row r="53" spans="1:14" ht="17.25" customHeight="1">
      <c r="A53" s="42">
        <f t="shared" si="4"/>
        <v>33</v>
      </c>
      <c r="B53" s="99" t="s">
        <v>55</v>
      </c>
      <c r="C53" s="54" t="s">
        <v>103</v>
      </c>
      <c r="D53" s="55" t="s">
        <v>102</v>
      </c>
      <c r="E53" s="56">
        <v>851</v>
      </c>
      <c r="F53" s="82">
        <v>4</v>
      </c>
      <c r="G53" s="83">
        <v>3.32</v>
      </c>
      <c r="H53" s="16">
        <f t="shared" si="3"/>
        <v>13.28</v>
      </c>
      <c r="I53" s="79"/>
      <c r="N53" s="100"/>
    </row>
    <row r="54" spans="1:9" ht="17.25" customHeight="1">
      <c r="A54" s="42">
        <f t="shared" si="4"/>
        <v>34</v>
      </c>
      <c r="B54" s="48" t="s">
        <v>70</v>
      </c>
      <c r="C54" s="49" t="s">
        <v>104</v>
      </c>
      <c r="D54" s="50" t="s">
        <v>72</v>
      </c>
      <c r="E54" s="51">
        <v>857</v>
      </c>
      <c r="F54" s="52">
        <v>2</v>
      </c>
      <c r="G54" s="17">
        <v>1.45</v>
      </c>
      <c r="H54" s="16">
        <f t="shared" si="3"/>
        <v>2.9</v>
      </c>
      <c r="I54" s="79"/>
    </row>
    <row r="55" spans="1:9" ht="17.25" customHeight="1">
      <c r="A55" s="42">
        <f t="shared" si="4"/>
        <v>35</v>
      </c>
      <c r="B55" s="48" t="s">
        <v>70</v>
      </c>
      <c r="C55" s="54" t="s">
        <v>105</v>
      </c>
      <c r="D55" s="50" t="s">
        <v>72</v>
      </c>
      <c r="E55" s="51">
        <v>861</v>
      </c>
      <c r="F55" s="52">
        <v>12</v>
      </c>
      <c r="G55" s="83">
        <v>1.41</v>
      </c>
      <c r="H55" s="16">
        <f t="shared" si="3"/>
        <v>16.919999999999998</v>
      </c>
      <c r="I55" s="79"/>
    </row>
    <row r="56" spans="1:9" ht="17.25" customHeight="1">
      <c r="A56" s="42">
        <f t="shared" si="4"/>
        <v>36</v>
      </c>
      <c r="B56" s="48" t="s">
        <v>70</v>
      </c>
      <c r="C56" s="54" t="s">
        <v>106</v>
      </c>
      <c r="D56" s="50" t="s">
        <v>72</v>
      </c>
      <c r="E56" s="51">
        <v>861</v>
      </c>
      <c r="F56" s="52">
        <v>9</v>
      </c>
      <c r="G56" s="83">
        <v>0.41</v>
      </c>
      <c r="H56" s="16">
        <f t="shared" si="3"/>
        <v>3.69</v>
      </c>
      <c r="I56" s="79"/>
    </row>
    <row r="57" spans="1:9" ht="17.25" customHeight="1">
      <c r="A57" s="42">
        <f t="shared" si="4"/>
        <v>37</v>
      </c>
      <c r="B57" s="48" t="s">
        <v>70</v>
      </c>
      <c r="C57" s="54" t="s">
        <v>92</v>
      </c>
      <c r="D57" s="50" t="s">
        <v>72</v>
      </c>
      <c r="E57" s="51">
        <v>862</v>
      </c>
      <c r="F57" s="52">
        <v>45.2</v>
      </c>
      <c r="G57" s="83">
        <v>1.43</v>
      </c>
      <c r="H57" s="16">
        <f t="shared" si="3"/>
        <v>64.636</v>
      </c>
      <c r="I57" s="79"/>
    </row>
    <row r="58" spans="1:9" ht="17.25" customHeight="1">
      <c r="A58" s="42">
        <f t="shared" si="4"/>
        <v>38</v>
      </c>
      <c r="B58" s="53" t="s">
        <v>70</v>
      </c>
      <c r="C58" s="54" t="s">
        <v>107</v>
      </c>
      <c r="D58" s="55" t="s">
        <v>72</v>
      </c>
      <c r="E58" s="56">
        <v>864</v>
      </c>
      <c r="F58" s="82">
        <v>18</v>
      </c>
      <c r="G58" s="83">
        <v>1.38</v>
      </c>
      <c r="H58" s="16">
        <f t="shared" si="3"/>
        <v>24.839999999999996</v>
      </c>
      <c r="I58" s="79"/>
    </row>
    <row r="59" spans="1:9" ht="17.25" customHeight="1">
      <c r="A59" s="42">
        <f t="shared" si="4"/>
        <v>39</v>
      </c>
      <c r="B59" s="99" t="s">
        <v>55</v>
      </c>
      <c r="C59" s="54" t="s">
        <v>108</v>
      </c>
      <c r="D59" s="55" t="s">
        <v>102</v>
      </c>
      <c r="E59" s="56">
        <v>867</v>
      </c>
      <c r="F59" s="82">
        <v>2</v>
      </c>
      <c r="G59" s="83">
        <v>3.16</v>
      </c>
      <c r="H59" s="16">
        <f t="shared" si="3"/>
        <v>6.32</v>
      </c>
      <c r="I59" s="79"/>
    </row>
    <row r="60" spans="1:9" ht="17.25" customHeight="1">
      <c r="A60" s="42">
        <f t="shared" si="4"/>
        <v>40</v>
      </c>
      <c r="B60" s="48" t="s">
        <v>70</v>
      </c>
      <c r="C60" s="54" t="s">
        <v>109</v>
      </c>
      <c r="D60" s="55" t="s">
        <v>102</v>
      </c>
      <c r="E60" s="56">
        <v>870</v>
      </c>
      <c r="F60" s="82">
        <v>11</v>
      </c>
      <c r="G60" s="83">
        <v>1.32</v>
      </c>
      <c r="H60" s="16">
        <f t="shared" si="3"/>
        <v>14.520000000000001</v>
      </c>
      <c r="I60" s="79"/>
    </row>
    <row r="61" spans="1:9" ht="17.25" customHeight="1">
      <c r="A61" s="42">
        <f t="shared" si="4"/>
        <v>41</v>
      </c>
      <c r="B61" s="48" t="s">
        <v>55</v>
      </c>
      <c r="C61" s="49" t="s">
        <v>110</v>
      </c>
      <c r="D61" s="50" t="s">
        <v>111</v>
      </c>
      <c r="E61" s="51">
        <v>874</v>
      </c>
      <c r="F61" s="101">
        <v>13.8</v>
      </c>
      <c r="G61" s="23">
        <v>3.26</v>
      </c>
      <c r="H61" s="16">
        <f t="shared" si="3"/>
        <v>44.988</v>
      </c>
      <c r="I61" s="79"/>
    </row>
    <row r="62" spans="1:9" ht="17.25" customHeight="1">
      <c r="A62" s="42">
        <f t="shared" si="4"/>
        <v>42</v>
      </c>
      <c r="B62" s="48" t="s">
        <v>70</v>
      </c>
      <c r="C62" s="54" t="s">
        <v>112</v>
      </c>
      <c r="D62" s="55" t="s">
        <v>102</v>
      </c>
      <c r="E62" s="56">
        <v>885</v>
      </c>
      <c r="F62" s="82">
        <v>2</v>
      </c>
      <c r="G62" s="83">
        <v>1.17</v>
      </c>
      <c r="H62" s="24">
        <f t="shared" si="3"/>
        <v>2.34</v>
      </c>
      <c r="I62" s="79"/>
    </row>
    <row r="63" spans="1:9" ht="17.25" customHeight="1">
      <c r="A63" s="42">
        <f t="shared" si="4"/>
        <v>43</v>
      </c>
      <c r="B63" s="48" t="s">
        <v>55</v>
      </c>
      <c r="C63" s="49" t="s">
        <v>110</v>
      </c>
      <c r="D63" s="50" t="s">
        <v>111</v>
      </c>
      <c r="E63" s="51">
        <v>885</v>
      </c>
      <c r="F63" s="101">
        <v>6.8</v>
      </c>
      <c r="G63" s="23">
        <v>3.15</v>
      </c>
      <c r="H63" s="16">
        <f t="shared" si="3"/>
        <v>21.419999999999998</v>
      </c>
      <c r="I63" s="79"/>
    </row>
    <row r="64" spans="1:9" ht="17.25" customHeight="1">
      <c r="A64" s="42">
        <f t="shared" si="4"/>
        <v>44</v>
      </c>
      <c r="B64" s="48" t="s">
        <v>70</v>
      </c>
      <c r="C64" s="49" t="s">
        <v>113</v>
      </c>
      <c r="D64" s="50" t="s">
        <v>72</v>
      </c>
      <c r="E64" s="51">
        <v>886</v>
      </c>
      <c r="F64" s="52">
        <v>2</v>
      </c>
      <c r="G64" s="23">
        <v>1.16</v>
      </c>
      <c r="H64" s="16">
        <f t="shared" si="3"/>
        <v>2.32</v>
      </c>
      <c r="I64" s="79"/>
    </row>
    <row r="65" spans="1:9" ht="17.25" customHeight="1">
      <c r="A65" s="42">
        <f t="shared" si="4"/>
        <v>45</v>
      </c>
      <c r="B65" s="53" t="s">
        <v>70</v>
      </c>
      <c r="C65" s="54" t="s">
        <v>114</v>
      </c>
      <c r="D65" s="55" t="s">
        <v>72</v>
      </c>
      <c r="E65" s="56">
        <v>898</v>
      </c>
      <c r="F65" s="82">
        <v>2</v>
      </c>
      <c r="G65" s="25">
        <v>1.04</v>
      </c>
      <c r="H65" s="24">
        <f t="shared" si="3"/>
        <v>2.08</v>
      </c>
      <c r="I65" s="79"/>
    </row>
    <row r="66" spans="1:9" ht="17.25" customHeight="1">
      <c r="A66" s="42">
        <f t="shared" si="4"/>
        <v>46</v>
      </c>
      <c r="B66" s="48" t="s">
        <v>70</v>
      </c>
      <c r="C66" s="49" t="s">
        <v>115</v>
      </c>
      <c r="D66" s="50" t="s">
        <v>72</v>
      </c>
      <c r="E66" s="51">
        <v>900</v>
      </c>
      <c r="F66" s="52">
        <v>6</v>
      </c>
      <c r="G66" s="23">
        <v>1.02</v>
      </c>
      <c r="H66" s="16">
        <f t="shared" si="3"/>
        <v>6.12</v>
      </c>
      <c r="I66" s="79"/>
    </row>
    <row r="67" spans="1:12" ht="17.25" customHeight="1" thickBot="1">
      <c r="A67" s="42">
        <f t="shared" si="4"/>
        <v>47</v>
      </c>
      <c r="B67" s="57" t="s">
        <v>70</v>
      </c>
      <c r="C67" s="102" t="s">
        <v>116</v>
      </c>
      <c r="D67" s="59" t="s">
        <v>72</v>
      </c>
      <c r="E67" s="60">
        <v>901</v>
      </c>
      <c r="F67" s="103">
        <v>6</v>
      </c>
      <c r="G67" s="22">
        <v>1.01</v>
      </c>
      <c r="H67" s="14">
        <f t="shared" si="3"/>
        <v>6.0600000000000005</v>
      </c>
      <c r="I67" s="79"/>
      <c r="L67" s="104"/>
    </row>
    <row r="68" spans="2:11" ht="21" customHeight="1" thickBot="1">
      <c r="B68" s="105"/>
      <c r="C68" s="106"/>
      <c r="D68" s="106"/>
      <c r="E68" s="107" t="s">
        <v>65</v>
      </c>
      <c r="F68" s="108">
        <f>SUM(F48:F67)</f>
        <v>191.8</v>
      </c>
      <c r="G68" s="109" t="s">
        <v>4</v>
      </c>
      <c r="H68" s="110"/>
      <c r="I68" s="111"/>
      <c r="J68" s="112"/>
      <c r="K68" s="112"/>
    </row>
    <row r="69" spans="2:11" ht="21" customHeight="1" thickBot="1" thickTop="1">
      <c r="B69" s="113"/>
      <c r="C69" s="114"/>
      <c r="D69" s="114"/>
      <c r="E69" s="115"/>
      <c r="F69" s="116"/>
      <c r="G69" s="117" t="s">
        <v>10</v>
      </c>
      <c r="H69" s="118">
        <f>SUM(H48:H67)</f>
        <v>350.84399999999994</v>
      </c>
      <c r="I69" s="73">
        <f>(H69/$H$85)*100</f>
        <v>34.304618291161766</v>
      </c>
      <c r="J69" s="74" t="s">
        <v>66</v>
      </c>
      <c r="K69" s="112"/>
    </row>
    <row r="70" spans="3:11" ht="13.5" thickTop="1">
      <c r="C70" s="119"/>
      <c r="D70" s="119"/>
      <c r="E70" s="119"/>
      <c r="H70" s="120"/>
      <c r="I70" s="79"/>
      <c r="J70" s="112"/>
      <c r="K70" s="112"/>
    </row>
    <row r="71" spans="3:11" ht="13.5" thickBot="1">
      <c r="C71" s="119"/>
      <c r="D71" s="119"/>
      <c r="E71" s="119"/>
      <c r="I71" s="79"/>
      <c r="J71" s="112"/>
      <c r="K71" s="112"/>
    </row>
    <row r="72" spans="2:11" ht="27" customHeight="1" thickBot="1">
      <c r="B72" s="163" t="s">
        <v>117</v>
      </c>
      <c r="C72" s="164"/>
      <c r="D72" s="164"/>
      <c r="E72" s="164"/>
      <c r="F72" s="164"/>
      <c r="G72" s="164"/>
      <c r="H72" s="165"/>
      <c r="I72" s="79"/>
      <c r="J72" s="112"/>
      <c r="K72" s="112"/>
    </row>
    <row r="73" spans="2:11" ht="13.5" thickBot="1">
      <c r="B73" s="121"/>
      <c r="C73" s="34"/>
      <c r="D73" s="34"/>
      <c r="E73" s="34"/>
      <c r="F73" s="34"/>
      <c r="G73" s="34"/>
      <c r="H73" s="122"/>
      <c r="I73" s="79"/>
      <c r="J73" s="112"/>
      <c r="K73" s="112"/>
    </row>
    <row r="74" spans="2:9" ht="12.75" customHeight="1">
      <c r="B74" s="166" t="s">
        <v>51</v>
      </c>
      <c r="C74" s="168" t="s">
        <v>8</v>
      </c>
      <c r="D74" s="170" t="s">
        <v>52</v>
      </c>
      <c r="E74" s="37" t="s">
        <v>53</v>
      </c>
      <c r="F74" s="172" t="s">
        <v>9</v>
      </c>
      <c r="G74" s="173"/>
      <c r="H74" s="174"/>
      <c r="I74" s="123"/>
    </row>
    <row r="75" spans="2:9" ht="15" thickBot="1">
      <c r="B75" s="167"/>
      <c r="C75" s="169"/>
      <c r="D75" s="171"/>
      <c r="E75" s="38" t="s">
        <v>54</v>
      </c>
      <c r="F75" s="39" t="s">
        <v>7</v>
      </c>
      <c r="G75" s="40" t="s">
        <v>6</v>
      </c>
      <c r="H75" s="41" t="s">
        <v>5</v>
      </c>
      <c r="I75" s="123"/>
    </row>
    <row r="76" spans="1:9" ht="17.25" customHeight="1">
      <c r="A76" s="42">
        <f>A67+1</f>
        <v>48</v>
      </c>
      <c r="B76" s="48" t="s">
        <v>70</v>
      </c>
      <c r="C76" s="54" t="s">
        <v>105</v>
      </c>
      <c r="D76" s="50" t="s">
        <v>72</v>
      </c>
      <c r="E76" s="51">
        <v>921</v>
      </c>
      <c r="F76" s="52">
        <v>9</v>
      </c>
      <c r="G76" s="83">
        <v>0.81</v>
      </c>
      <c r="H76" s="16">
        <f>F76*G76</f>
        <v>7.290000000000001</v>
      </c>
      <c r="I76" s="123"/>
    </row>
    <row r="77" spans="1:9" ht="17.25" customHeight="1">
      <c r="A77" s="42">
        <f aca="true" t="shared" si="5" ref="A77:A80">A76+1</f>
        <v>49</v>
      </c>
      <c r="B77" s="48" t="s">
        <v>70</v>
      </c>
      <c r="C77" s="49" t="s">
        <v>118</v>
      </c>
      <c r="D77" s="50" t="s">
        <v>72</v>
      </c>
      <c r="E77" s="51">
        <v>921</v>
      </c>
      <c r="F77" s="52">
        <v>10</v>
      </c>
      <c r="G77" s="23">
        <v>0.81</v>
      </c>
      <c r="H77" s="16">
        <f>F77*G77</f>
        <v>8.100000000000001</v>
      </c>
      <c r="I77" s="123"/>
    </row>
    <row r="78" spans="1:9" ht="17.25" customHeight="1">
      <c r="A78" s="42">
        <f t="shared" si="5"/>
        <v>50</v>
      </c>
      <c r="B78" s="53" t="s">
        <v>70</v>
      </c>
      <c r="C78" s="54" t="s">
        <v>119</v>
      </c>
      <c r="D78" s="55" t="s">
        <v>72</v>
      </c>
      <c r="E78" s="56">
        <v>939</v>
      </c>
      <c r="F78" s="82">
        <v>5</v>
      </c>
      <c r="G78" s="25">
        <v>0.63</v>
      </c>
      <c r="H78" s="24">
        <f>F78*G78</f>
        <v>3.15</v>
      </c>
      <c r="I78" s="123"/>
    </row>
    <row r="79" spans="1:9" ht="17.25" customHeight="1">
      <c r="A79" s="42">
        <f t="shared" si="5"/>
        <v>51</v>
      </c>
      <c r="B79" s="48" t="s">
        <v>70</v>
      </c>
      <c r="C79" s="49" t="s">
        <v>120</v>
      </c>
      <c r="D79" s="50" t="s">
        <v>72</v>
      </c>
      <c r="E79" s="51">
        <v>941</v>
      </c>
      <c r="F79" s="52">
        <v>20</v>
      </c>
      <c r="G79" s="23">
        <v>0.61</v>
      </c>
      <c r="H79" s="16">
        <f>F79*G79</f>
        <v>12.2</v>
      </c>
      <c r="I79" s="123"/>
    </row>
    <row r="80" spans="1:9" ht="17.25" customHeight="1" thickBot="1">
      <c r="A80" s="42">
        <f t="shared" si="5"/>
        <v>52</v>
      </c>
      <c r="B80" s="48" t="s">
        <v>70</v>
      </c>
      <c r="C80" s="54" t="s">
        <v>121</v>
      </c>
      <c r="D80" s="50" t="s">
        <v>72</v>
      </c>
      <c r="E80" s="51">
        <v>981</v>
      </c>
      <c r="F80" s="52">
        <v>5</v>
      </c>
      <c r="G80" s="83">
        <v>0.21</v>
      </c>
      <c r="H80" s="16">
        <f>F80*G80</f>
        <v>1.05</v>
      </c>
      <c r="I80" s="123"/>
    </row>
    <row r="81" spans="2:15" ht="21" customHeight="1" thickBot="1" thickTop="1">
      <c r="B81" s="124"/>
      <c r="C81" s="125"/>
      <c r="D81" s="125"/>
      <c r="E81" s="126" t="s">
        <v>65</v>
      </c>
      <c r="F81" s="126">
        <f>SUM(F76:F80)</f>
        <v>49</v>
      </c>
      <c r="G81" s="127" t="s">
        <v>4</v>
      </c>
      <c r="H81" s="128"/>
      <c r="I81" s="111"/>
      <c r="K81" s="129"/>
      <c r="L81" s="129"/>
      <c r="M81" s="129"/>
      <c r="N81" s="129"/>
      <c r="O81" s="130"/>
    </row>
    <row r="82" spans="2:15" ht="21" customHeight="1" thickBot="1" thickTop="1">
      <c r="B82" s="131"/>
      <c r="C82" s="132"/>
      <c r="D82" s="132"/>
      <c r="E82" s="133"/>
      <c r="F82" s="134"/>
      <c r="G82" s="135" t="s">
        <v>10</v>
      </c>
      <c r="H82" s="136">
        <f>SUM(H76:H80)</f>
        <v>31.790000000000003</v>
      </c>
      <c r="I82" s="137">
        <f>(H82/$H$85)*100</f>
        <v>3.1083439234418515</v>
      </c>
      <c r="J82" s="74" t="s">
        <v>66</v>
      </c>
      <c r="K82" s="129"/>
      <c r="L82" s="138"/>
      <c r="M82" s="139"/>
      <c r="N82" s="140"/>
      <c r="O82" s="130"/>
    </row>
    <row r="83" spans="11:15" ht="21" customHeight="1" thickBot="1" thickTop="1">
      <c r="K83" s="129"/>
      <c r="L83" s="138"/>
      <c r="M83" s="139"/>
      <c r="N83" s="140"/>
      <c r="O83" s="141"/>
    </row>
    <row r="84" spans="1:14" s="151" customFormat="1" ht="27" customHeight="1" thickBot="1" thickTop="1">
      <c r="A84" s="142"/>
      <c r="B84" s="143"/>
      <c r="C84" s="144"/>
      <c r="D84" s="145"/>
      <c r="E84" s="146" t="s">
        <v>122</v>
      </c>
      <c r="F84" s="147">
        <f>F81+F68+F41+F11</f>
        <v>476.54</v>
      </c>
      <c r="G84" s="148" t="s">
        <v>4</v>
      </c>
      <c r="H84" s="149"/>
      <c r="I84" s="150"/>
      <c r="L84" s="138"/>
      <c r="M84" s="139"/>
      <c r="N84" s="140"/>
    </row>
    <row r="85" spans="1:14" s="151" customFormat="1" ht="27" customHeight="1" thickBot="1" thickTop="1">
      <c r="A85" s="142"/>
      <c r="B85" s="152"/>
      <c r="C85" s="153"/>
      <c r="D85" s="154"/>
      <c r="E85" s="155"/>
      <c r="F85" s="156"/>
      <c r="G85" s="146" t="s">
        <v>123</v>
      </c>
      <c r="H85" s="157">
        <f>H82+H69+H42+H12</f>
        <v>1022.7311</v>
      </c>
      <c r="I85" s="158">
        <f>SUM(I7:I84)</f>
        <v>99.99999999999999</v>
      </c>
      <c r="J85" s="74" t="s">
        <v>66</v>
      </c>
      <c r="L85" s="138"/>
      <c r="M85" s="139"/>
      <c r="N85" s="140"/>
    </row>
    <row r="86" spans="12:14" ht="20.25" thickTop="1">
      <c r="L86" s="138"/>
      <c r="M86" s="139"/>
      <c r="N86" s="140"/>
    </row>
  </sheetData>
  <mergeCells count="21">
    <mergeCell ref="B16:B17"/>
    <mergeCell ref="C16:C17"/>
    <mergeCell ref="D16:D17"/>
    <mergeCell ref="F16:H16"/>
    <mergeCell ref="B44:H44"/>
    <mergeCell ref="B1:H2"/>
    <mergeCell ref="B72:H72"/>
    <mergeCell ref="B74:B75"/>
    <mergeCell ref="C74:C75"/>
    <mergeCell ref="D74:D75"/>
    <mergeCell ref="F74:H74"/>
    <mergeCell ref="B46:B47"/>
    <mergeCell ref="C46:C47"/>
    <mergeCell ref="D46:D47"/>
    <mergeCell ref="F46:H46"/>
    <mergeCell ref="B3:H3"/>
    <mergeCell ref="B5:B6"/>
    <mergeCell ref="C5:C6"/>
    <mergeCell ref="D5:D6"/>
    <mergeCell ref="F5:H5"/>
    <mergeCell ref="B14:H1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75" r:id="rId1"/>
  <headerFooter alignWithMargins="0">
    <oddFooter>&amp;R&amp;P</oddFooter>
  </headerFooter>
  <rowBreaks count="1" manualBreakCount="1">
    <brk id="43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2019-10-21T09:23:46Z</cp:lastPrinted>
  <dcterms:created xsi:type="dcterms:W3CDTF">2015-02-18T07:44:23Z</dcterms:created>
  <dcterms:modified xsi:type="dcterms:W3CDTF">2019-10-21T09:28:50Z</dcterms:modified>
  <cp:category/>
  <cp:version/>
  <cp:contentType/>
  <cp:contentStatus/>
</cp:coreProperties>
</file>