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Dokumenty\POVODÍ  LABE\VD Kostelec n.L\PK\K_DPS - inv.- 7-2016\D. Specifikace prací a dodávek\7-2016\"/>
    </mc:Choice>
  </mc:AlternateContent>
  <bookViews>
    <workbookView xWindow="75" yWindow="195" windowWidth="24795" windowHeight="8475" activeTab="1"/>
  </bookViews>
  <sheets>
    <sheet name="Info" sheetId="12" r:id="rId1"/>
    <sheet name="VD Kostelec n.L. - celkem" sheetId="17" r:id="rId2"/>
    <sheet name="PS 1.položkový rozpočet" sheetId="1" r:id="rId3"/>
    <sheet name="vedlejší a ostatní náklady" sheetId="18" r:id="rId4"/>
  </sheets>
  <definedNames>
    <definedName name="cisloobjektu" localSheetId="1">#REF!</definedName>
    <definedName name="cisloobjektu">#REF!</definedName>
    <definedName name="cislostavby" localSheetId="1">#REF!</definedName>
    <definedName name="cislostavby">#REF!</definedName>
    <definedName name="Datum" localSheetId="1">#REF!</definedName>
    <definedName name="Datum">#REF!</definedName>
    <definedName name="Dil" localSheetId="1">#REF!</definedName>
    <definedName name="Dil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SO" localSheetId="1">#REF!</definedName>
    <definedName name="JKSO">#REF!</definedName>
    <definedName name="MJ" localSheetId="1">#REF!</definedName>
    <definedName name="MJ">#REF!</definedName>
    <definedName name="Mont" localSheetId="1">#REF!</definedName>
    <definedName name="Mont">#REF!</definedName>
    <definedName name="Montaz0" localSheetId="1">#REF!</definedName>
    <definedName name="Montaz0">#REF!</definedName>
    <definedName name="NazevDilu" localSheetId="1">#REF!</definedName>
    <definedName name="NazevDilu">#REF!</definedName>
    <definedName name="nazevobjektu" localSheetId="1">#REF!</definedName>
    <definedName name="nazevobjektu">#REF!</definedName>
    <definedName name="nazevstavby" localSheetId="1">#REF!</definedName>
    <definedName name="nazevstavby">#REF!</definedName>
    <definedName name="Objednatel" localSheetId="1">#REF!</definedName>
    <definedName name="Objednatel">#REF!</definedName>
    <definedName name="_xlnm.Print_Area" localSheetId="0">Info!$A$1:$C$45</definedName>
    <definedName name="_xlnm.Print_Area" localSheetId="2">'PS 1.položkový rozpočet'!$A$1:$H$217</definedName>
    <definedName name="_xlnm.Print_Area" localSheetId="1">'VD Kostelec n.L. - celkem'!$A$1:$E$30</definedName>
    <definedName name="PocetMJ" localSheetId="1">#REF!</definedName>
    <definedName name="PocetMJ">#REF!</definedName>
    <definedName name="Poznamka" localSheetId="1">#REF!</definedName>
    <definedName name="Poznamka">#REF!</definedName>
    <definedName name="Projektant" localSheetId="1">#REF!</definedName>
    <definedName name="Projektant">#REF!</definedName>
    <definedName name="PSV" localSheetId="1">#REF!</definedName>
    <definedName name="PSV">#REF!</definedName>
    <definedName name="PSV0" localSheetId="1">#REF!</definedName>
    <definedName name="PSV0">#REF!</definedName>
    <definedName name="SazbaDPH1" localSheetId="1">#REF!</definedName>
    <definedName name="SazbaDPH1">#REF!</definedName>
    <definedName name="SazbaDPH2" localSheetId="1">#REF!</definedName>
    <definedName name="SazbaDPH2">#REF!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Typ" localSheetId="1">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 localSheetId="1">#REF!</definedName>
    <definedName name="Zakazka">#REF!</definedName>
    <definedName name="Zaklad22" localSheetId="1">#REF!</definedName>
    <definedName name="Zaklad22">#REF!</definedName>
    <definedName name="Zaklad5" localSheetId="1">#REF!</definedName>
    <definedName name="Zaklad5">#REF!</definedName>
    <definedName name="Zhotovitel" localSheetId="1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H208" i="1" l="1"/>
  <c r="H207" i="1"/>
  <c r="H205" i="1"/>
  <c r="H204" i="1"/>
  <c r="H209" i="1" s="1"/>
  <c r="H190" i="1"/>
  <c r="H189" i="1"/>
  <c r="H191" i="1" s="1"/>
  <c r="H185" i="1"/>
  <c r="H183" i="1"/>
  <c r="H181" i="1"/>
  <c r="H186" i="1" l="1"/>
  <c r="H211" i="1" s="1"/>
  <c r="H212" i="1" s="1"/>
  <c r="C19" i="17" s="1"/>
  <c r="C21" i="17" s="1"/>
  <c r="H88" i="1"/>
  <c r="H172" i="1" l="1"/>
  <c r="H91" i="1"/>
  <c r="H175" i="1"/>
  <c r="H174" i="1" l="1"/>
  <c r="H173" i="1"/>
  <c r="H171" i="1"/>
  <c r="H170" i="1"/>
  <c r="H169" i="1"/>
  <c r="H164" i="1"/>
  <c r="H163" i="1"/>
  <c r="H162" i="1"/>
  <c r="H160" i="1"/>
  <c r="H159" i="1"/>
  <c r="H147" i="1"/>
  <c r="H146" i="1"/>
  <c r="H144" i="1"/>
  <c r="H143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08" i="1"/>
  <c r="H107" i="1"/>
  <c r="H106" i="1"/>
  <c r="H103" i="1"/>
  <c r="H102" i="1"/>
  <c r="H101" i="1"/>
  <c r="H98" i="1"/>
  <c r="H97" i="1"/>
  <c r="H90" i="1"/>
  <c r="H89" i="1"/>
  <c r="H87" i="1"/>
  <c r="H86" i="1"/>
  <c r="H85" i="1"/>
  <c r="H80" i="1"/>
  <c r="H79" i="1"/>
  <c r="H78" i="1"/>
  <c r="H76" i="1"/>
  <c r="H75" i="1"/>
  <c r="H63" i="1"/>
  <c r="H62" i="1"/>
  <c r="H60" i="1"/>
  <c r="H59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3" i="1"/>
  <c r="H22" i="1"/>
  <c r="H21" i="1"/>
  <c r="H18" i="1"/>
  <c r="H17" i="1"/>
  <c r="H16" i="1"/>
  <c r="H13" i="1"/>
  <c r="H12" i="1"/>
  <c r="H16" i="18" l="1"/>
  <c r="H15" i="18"/>
  <c r="H14" i="18"/>
  <c r="H13" i="18"/>
  <c r="H12" i="18"/>
  <c r="H9" i="18"/>
  <c r="H10" i="18" s="1"/>
  <c r="C23" i="17" s="1"/>
  <c r="H17" i="18" l="1"/>
  <c r="C24" i="17" s="1"/>
  <c r="C26" i="17" s="1"/>
  <c r="H130" i="1"/>
  <c r="H19" i="18" l="1"/>
  <c r="H109" i="1"/>
  <c r="H165" i="1"/>
  <c r="H167" i="1" l="1"/>
  <c r="H176" i="1" l="1"/>
  <c r="C15" i="17" s="1"/>
  <c r="C14" i="17"/>
  <c r="C17" i="17" l="1"/>
  <c r="H177" i="1"/>
  <c r="H46" i="1"/>
  <c r="H81" i="1"/>
  <c r="H24" i="1"/>
  <c r="H83" i="1" l="1"/>
  <c r="C9" i="17" s="1"/>
  <c r="H92" i="1" l="1"/>
  <c r="C10" i="17" s="1"/>
  <c r="C12" i="17" s="1"/>
  <c r="C28" i="17" s="1"/>
  <c r="C33" i="17" l="1"/>
  <c r="C34" i="17" s="1"/>
  <c r="H93" i="1"/>
  <c r="H214" i="1" s="1"/>
</calcChain>
</file>

<file path=xl/sharedStrings.xml><?xml version="1.0" encoding="utf-8"?>
<sst xmlns="http://schemas.openxmlformats.org/spreadsheetml/2006/main" count="482" uniqueCount="275">
  <si>
    <t>Poznámka:</t>
  </si>
  <si>
    <t>celkem</t>
  </si>
  <si>
    <t>cena</t>
  </si>
  <si>
    <t>CELKEM bez DPH</t>
  </si>
  <si>
    <t xml:space="preserve">výměra </t>
  </si>
  <si>
    <t>.-technologické práce na stavbě:</t>
  </si>
  <si>
    <t>.-demontáže:</t>
  </si>
  <si>
    <t>.-materiál, výroba:</t>
  </si>
  <si>
    <t xml:space="preserve"> </t>
  </si>
  <si>
    <t>Název</t>
  </si>
  <si>
    <t>Popis</t>
  </si>
  <si>
    <t>Cena celkem</t>
  </si>
  <si>
    <t>.-spotřební materiál (plyny, elektrody, vrtáky, brusivo, ...)</t>
  </si>
  <si>
    <t>(Kč)</t>
  </si>
  <si>
    <t>počet</t>
  </si>
  <si>
    <t>.-montáže:</t>
  </si>
  <si>
    <t>.-povrchová ochrana:</t>
  </si>
  <si>
    <t>.-el.energie staveniště (provoz staveniště, …)</t>
  </si>
  <si>
    <t>.-ekologická likvidace odpadu (plechovky, …)</t>
  </si>
  <si>
    <t>.-přípravky výrobní</t>
  </si>
  <si>
    <t>Položka</t>
  </si>
  <si>
    <t>číslo</t>
  </si>
  <si>
    <t>Číselné</t>
  </si>
  <si>
    <t>zatřídění pložky</t>
  </si>
  <si>
    <t>2</t>
  </si>
  <si>
    <t>4</t>
  </si>
  <si>
    <t>5</t>
  </si>
  <si>
    <t>12</t>
  </si>
  <si>
    <t>13</t>
  </si>
  <si>
    <t>14</t>
  </si>
  <si>
    <t>21</t>
  </si>
  <si>
    <t>22</t>
  </si>
  <si>
    <t>23</t>
  </si>
  <si>
    <t>24</t>
  </si>
  <si>
    <t>25</t>
  </si>
  <si>
    <t>35</t>
  </si>
  <si>
    <t>HV - horní voda</t>
  </si>
  <si>
    <t>DV - dolní voda</t>
  </si>
  <si>
    <t xml:space="preserve">.- nátěrový systém 2:  </t>
  </si>
  <si>
    <r>
      <t xml:space="preserve">            .- nátěr penetrační vrstva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</si>
  <si>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</si>
  <si>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 xml:space="preserve">.- nátěrový systém 1:  </t>
  </si>
  <si>
    <t>1.1 Vzpěrná vrata</t>
  </si>
  <si>
    <t xml:space="preserve">.-OK vrátní vzpěrných vrat (včetně příslušenství):  </t>
  </si>
  <si>
    <t>.-pochůzná obslužná lávka vrátní (nosná OK, zábradlí, …):</t>
  </si>
  <si>
    <t>.-el.instalace, signalizace (koncové spínače, majáky, kabeláž, …)</t>
  </si>
  <si>
    <t xml:space="preserve">      dolního ohlaví PK</t>
  </si>
  <si>
    <t>HO - horní ohlaví</t>
  </si>
  <si>
    <t>DO - dolní ohlaví</t>
  </si>
  <si>
    <t>6</t>
  </si>
  <si>
    <t>7</t>
  </si>
  <si>
    <t>8</t>
  </si>
  <si>
    <t>9</t>
  </si>
  <si>
    <t>10</t>
  </si>
  <si>
    <t>11</t>
  </si>
  <si>
    <t>15</t>
  </si>
  <si>
    <t>16</t>
  </si>
  <si>
    <t>17</t>
  </si>
  <si>
    <t>18</t>
  </si>
  <si>
    <t>19</t>
  </si>
  <si>
    <t>20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</si>
  <si>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</si>
  <si>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</si>
  <si>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</si>
  <si>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</si>
  <si>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</si>
  <si>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</si>
  <si>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</si>
  <si>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</si>
  <si>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</si>
  <si>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</si>
  <si>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</si>
  <si>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.-lešení kostka HAKI s pojezdem do 6m (montáž/pronájem/demontáž)</t>
  </si>
  <si>
    <t>.-lešení kostka HAKI s pojezdem do 4m (montáž/pronájem/demontáž)</t>
  </si>
  <si>
    <t>.-ochrana technol zařízení (geotextilie, pvc fólie, …)</t>
  </si>
  <si>
    <t>.-komplexní odstrojení vrátní (těsnění - boční, srazové, prahové, opeření, pochůzné rošty lávky,  odpojení a zasunutí hydromotoru, zabezpečení - ochranění hydromotorů proti poškození a prachu,  …)</t>
  </si>
  <si>
    <t>.-komplexní nastrojení vrátní (těsnění - boční, srazové, prahové, opeření, pochůzné rošty lávky, vysunutí a propojení hydromotoru s vrátní, …)</t>
  </si>
  <si>
    <r>
      <t xml:space="preserve">     drsnost Rz = 40-60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  <charset val="238"/>
      </rPr>
      <t>m</t>
    </r>
  </si>
  <si>
    <t xml:space="preserve">  .- nátěr: EP, dvoukomponentní, samozákladovací, aplik. za studena</t>
  </si>
  <si>
    <t xml:space="preserve">  .-barevné řešení – šedá   </t>
  </si>
  <si>
    <t xml:space="preserve">  .-barevné řešení – modrá   </t>
  </si>
  <si>
    <r>
      <t xml:space="preserve">     (např. SIKA Poxicolor SW)                             </t>
    </r>
    <r>
      <rPr>
        <b/>
        <sz val="10"/>
        <rFont val="Arial"/>
        <family val="2"/>
        <charset val="238"/>
      </rPr>
      <t>min.300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</si>
  <si>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.- nátěr: EP (např. SIKA Poxicolor SW)              </t>
    </r>
    <r>
      <rPr>
        <b/>
        <sz val="10"/>
        <rFont val="Arial"/>
        <family val="2"/>
        <charset val="238"/>
      </rPr>
      <t>min.300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</si>
  <si>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.-ostataní nespecifikovaný materiál</t>
  </si>
  <si>
    <t>1.1 Vzpěrná vrata dolního ohlaví</t>
  </si>
  <si>
    <t>1</t>
  </si>
  <si>
    <t>měrná</t>
  </si>
  <si>
    <t>jednotka</t>
  </si>
  <si>
    <t>hod</t>
  </si>
  <si>
    <t>kg</t>
  </si>
  <si>
    <r>
      <t>m</t>
    </r>
    <r>
      <rPr>
        <vertAlign val="superscript"/>
        <sz val="10"/>
        <rFont val="Arial CE"/>
        <family val="2"/>
        <charset val="238"/>
      </rPr>
      <t>3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</si>
  <si>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</si>
  <si>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t>1.2 Doplňkové a pomocné náklady</t>
  </si>
  <si>
    <t>2.1 Vzpěrná vrata dolního ohlaví</t>
  </si>
  <si>
    <t>2.2 Doplňkové a pomocné náklady</t>
  </si>
  <si>
    <t>2.1 Vzpěrná vrata</t>
  </si>
  <si>
    <t xml:space="preserve">      horního ohlaví PK</t>
  </si>
  <si>
    <t>1.2 Doplňkové a pom.</t>
  </si>
  <si>
    <t xml:space="preserve">     náklady v HO</t>
  </si>
  <si>
    <t>2.2 Doplňkové a pom.</t>
  </si>
  <si>
    <t xml:space="preserve">      náklady v DO</t>
  </si>
  <si>
    <t>celkem 1.2 Doplňkové a pomocné náklady v horním ohlaví</t>
  </si>
  <si>
    <t>celkem 2.1 Vzpěrná vrata dolní ohlaví PK</t>
  </si>
  <si>
    <t>celkem 2.3 Doplňkové a pomocné náklady v dolním ohlaví</t>
  </si>
  <si>
    <t>.-opravy a úpravy OK:</t>
  </si>
  <si>
    <t>.-oprava drobných deformací OK (diagonály P vrátně, nosičů těs., ...)</t>
  </si>
  <si>
    <t>.-seřízení otevíracího a uzavíracího cyklu vrátní, nastavení koncových 
  poloh, …</t>
  </si>
  <si>
    <t>.-šroub M16x60 (sraz, přítlačné) DIN 933 (nerez A2)</t>
  </si>
  <si>
    <t>.-šroub M16x50 (sraz, rektifikační) DIN 933 (nerez A2)</t>
  </si>
  <si>
    <t>.-šroub M16x80 (práh, přítlačné) DIN 933 (nerez A2)</t>
  </si>
  <si>
    <t>.-šroub M16x75 (práh, rektifikační) DIN 933 (nerez A2)</t>
  </si>
  <si>
    <t>.-šroub M16x80 (bok, přítlačné) DIN 933 (nerez A2)</t>
  </si>
  <si>
    <t>.-šroub M16x75 (bok, rektifikační) DIN 933 (nerez A2)</t>
  </si>
  <si>
    <t>.-šroub M16x130 (opeření) DIN 933 (nerez A2)</t>
  </si>
  <si>
    <t>.-podložka D17, DIN 433 (nerez A2)</t>
  </si>
  <si>
    <t>.-matice M16 - přivařovací, DIN 929 (ocel, Zn)</t>
  </si>
  <si>
    <t>.-matice M16, DIN 934 (nerez A4)</t>
  </si>
  <si>
    <t>.-ostatní nespecifikovaný materiál</t>
  </si>
  <si>
    <t>celkem 1.1 Vzpěrná vrata horní ohlaví PK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</si>
  <si>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</si>
  <si>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</si>
  <si>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</si>
  <si>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</si>
  <si>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</si>
  <si>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</si>
  <si>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</si>
  <si>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</si>
  <si>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</si>
  <si>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</si>
  <si>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</si>
  <si>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</si>
  <si>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</si>
  <si>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kWh</t>
  </si>
  <si>
    <t>CELKEM 1. Horní ohlaví</t>
  </si>
  <si>
    <t>CELKEM 2. Dolní ohlaví</t>
  </si>
  <si>
    <t>.-oprava drobných deformací OK (diagonály P vrátně, nosiče těs., ...)</t>
  </si>
  <si>
    <t>51</t>
  </si>
  <si>
    <t>52</t>
  </si>
  <si>
    <t>53</t>
  </si>
  <si>
    <t>54</t>
  </si>
  <si>
    <t>55</t>
  </si>
  <si>
    <t>56</t>
  </si>
  <si>
    <t>57</t>
  </si>
  <si>
    <t>58</t>
  </si>
  <si>
    <t>.-seřízení otevíracího a uzavíracího cyklu vrátní, nastavení koncových
  poloh, …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</si>
  <si>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</si>
  <si>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</si>
  <si>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</si>
  <si>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</si>
  <si>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</si>
  <si>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</si>
  <si>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</si>
  <si>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</si>
  <si>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</si>
  <si>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</si>
  <si>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</si>
  <si>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</si>
  <si>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</si>
  <si>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</si>
  <si>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</si>
  <si>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</si>
  <si>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</si>
  <si>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</si>
  <si>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</si>
  <si>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</si>
  <si>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</si>
  <si>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</si>
  <si>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</si>
  <si>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</si>
  <si>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</si>
  <si>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 xml:space="preserve">  .- tryskání povrchu základní P SA 2,5 dle EN ISO 12944</t>
  </si>
  <si>
    <t xml:space="preserve">  .- tryskání povrchu před nátěrem P SA 2,5 dle EN ISO 12944,</t>
  </si>
  <si>
    <r>
      <t xml:space="preserve">     (např. SIKA Poxicolor SW)                           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</si>
  <si>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r>
      <t xml:space="preserve">            .- nátěr mezivrstva  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</si>
  <si>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r>
      <t xml:space="preserve">  .- nátěr: EP (např. SIKA Poxicolor SW)              </t>
    </r>
    <r>
      <rPr>
        <b/>
        <sz val="10"/>
        <rFont val="Arial"/>
        <family val="2"/>
        <charset val="238"/>
      </rPr>
      <t>min.450</t>
    </r>
    <r>
      <rPr>
        <b/>
        <sz val="10"/>
        <rFont val="Symbol"/>
        <family val="1"/>
        <charset val="2"/>
      </rPr>
      <t></t>
    </r>
    <r>
      <rPr>
        <b/>
        <sz val="10"/>
        <rFont val="Arial"/>
        <family val="2"/>
        <charset val="238"/>
      </rPr>
      <t>m</t>
    </r>
  </si>
  <si>
    <t>Vedlejší a ostatní rozpočtové náklady</t>
  </si>
  <si>
    <t>zatřídění položky</t>
  </si>
  <si>
    <t>cena za jednotku</t>
  </si>
  <si>
    <t>011</t>
  </si>
  <si>
    <t>.-zajištění komplet.zařízení staveniště a jeho připojení na sítě</t>
  </si>
  <si>
    <t>soubor</t>
  </si>
  <si>
    <t>0210</t>
  </si>
  <si>
    <t>.-vypracování Plánu opatření pro případ havárie</t>
  </si>
  <si>
    <t>0221</t>
  </si>
  <si>
    <t>023</t>
  </si>
  <si>
    <t>.-vypracování projektu skutečného provedení díla</t>
  </si>
  <si>
    <t>0996</t>
  </si>
  <si>
    <t>.-zajištění výroby a instalace informačních tabulí ke stavbě</t>
  </si>
  <si>
    <t>0997</t>
  </si>
  <si>
    <t>.-zajištění kontrolního a zkušebního plánu stavby</t>
  </si>
  <si>
    <t>.-obsah vedlejších a ostatních rozpočtových nákladů byl přizpůsoben rozsahu prováděné stavby.</t>
  </si>
  <si>
    <t>.-zpracování povodňového plánu stavby dle §71 zákona 
  č. 254/2001 Sb. včetně zajištění schválení příslušnými 
  orgány správy a Povodím Labe, státní podnik</t>
  </si>
  <si>
    <t>Cena</t>
  </si>
  <si>
    <r>
      <t xml:space="preserve">VD Kostelec nad Labem, </t>
    </r>
    <r>
      <rPr>
        <b/>
        <sz val="12"/>
        <rFont val="Arial CE"/>
        <family val="2"/>
        <charset val="238"/>
      </rPr>
      <t>protikorozní ochrana vrat PK</t>
    </r>
  </si>
  <si>
    <t>.-vzpěrná varta horní ohlaví PK (č.v. A0-1803-00-HO):</t>
  </si>
  <si>
    <t>.-srazové těsnění ploché 130x65-4950 mm (mater.pryž SBR 60°Sh)</t>
  </si>
  <si>
    <t>.-vzpěrná varta dolní ohlaví PK (č.v. A0-1803-00-DO):</t>
  </si>
  <si>
    <t>.-srazové těsnění ploché 130x65-7560 mm (mater.pryž SBR 60°Sh)</t>
  </si>
  <si>
    <t>3</t>
  </si>
  <si>
    <r>
      <t xml:space="preserve">.-mimostaveništní přesuny materiálu a techniky (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  <charset val="238"/>
      </rPr>
      <t xml:space="preserve"> pol.1-34)</t>
    </r>
  </si>
  <si>
    <r>
      <t xml:space="preserve">.-mimostaveništní přesuny materiálu a techniky (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  <charset val="238"/>
      </rPr>
      <t xml:space="preserve"> pol.42-76)</t>
    </r>
  </si>
  <si>
    <t>.-úprava prahového nosiče těsnění - rektifikační šrouby 16+16 ks</t>
  </si>
  <si>
    <t>.-rektifikační lišta bočníh těsnění, 60x8x4950 (mat.nerez 17 240) (2ks)</t>
  </si>
  <si>
    <t>.-úprava prahového nosiče těsnění - rektifikační šrouby (16+16 ks)</t>
  </si>
  <si>
    <t>.-úprava bočního nosiče těsnění - rektifikační šrouby (15+15 ks)</t>
  </si>
  <si>
    <t>.-rektifikační lišta prahového těsnění, 60x8x6800 (mat.nerez 17 240) (2ks)</t>
  </si>
  <si>
    <t>.-prahové těsnění ploché 120x65x6800 mm (mater.pryž SBR 60°Sh) (2ks)</t>
  </si>
  <si>
    <t>.-boční těsnění ploché 75x65-4950 (mater.pryž SBR 60°Sh) (2ks)</t>
  </si>
  <si>
    <t>.-opeření (dřevěný odražeč) 120x150-7200mm (mater.dub) (2ks)</t>
  </si>
  <si>
    <t>ks</t>
  </si>
  <si>
    <t>kpl</t>
  </si>
  <si>
    <t xml:space="preserve">  .- tryskání povrchu základní SA 2,5 dle EN ISO 12944 (2kpl)</t>
  </si>
  <si>
    <t xml:space="preserve">  .- tryskání povrchu před nátěrem SA 2,5 dle EN ISO 12944 (2kpl)</t>
  </si>
  <si>
    <r>
      <t xml:space="preserve">            .- nátěr penetrační vrstva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 (2kpl)</t>
    </r>
  </si>
  <si>
    <r>
      <t xml:space="preserve">            .- nátěr vrchní vrstva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 (2kpl)</t>
    </r>
  </si>
  <si>
    <t xml:space="preserve">  .- tryskání povrchu základní P SA 2,5 dle EN ISO 12944 (2kpl)</t>
  </si>
  <si>
    <t xml:space="preserve">  .- tryskání povrchu před nátěrem P SA 2,5 dle EN ISO 12944 (2kpl)</t>
  </si>
  <si>
    <r>
      <t xml:space="preserve">            .- nátěr mezivrstva                                          150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 (2kpl)</t>
    </r>
  </si>
  <si>
    <t>.-úprava bočního nosiče těsnění - rektifikační šrouby 29+29 ks</t>
  </si>
  <si>
    <t>.-rektifikační lišta bočního těsnění, 60x8x7560 (mat.nerez 17 240) (2ks)</t>
  </si>
  <si>
    <t>.-boční těsnění ploché 120x65-7560 (mater.pryž SBR 60°Sh) (2ks)</t>
  </si>
  <si>
    <t>.-opeření (dřevěný odražeč) 120x150-9200mm (mater.dub) (2ks)</t>
  </si>
  <si>
    <t>D. Specifikace prací a dodávek  k ocenění</t>
  </si>
  <si>
    <t xml:space="preserve">Stavba:  </t>
  </si>
  <si>
    <t xml:space="preserve">Číslo stavby:  </t>
  </si>
  <si>
    <t>D. Specifikace prací a dodávek  - rekapitulace - k ocenění</t>
  </si>
  <si>
    <t>Detailní popis specifikace - viz Dokumentace pro provádění stavby</t>
  </si>
  <si>
    <t xml:space="preserve">Cena </t>
  </si>
  <si>
    <t>[kapitoly]</t>
  </si>
  <si>
    <t>1. D.2.1 PS1 Část strojní</t>
  </si>
  <si>
    <t>Výčet vybraných činností nutných k realizaci díla viz příloha D.2.1 a TZ - DPS část D.2.1 - 3 až 6..; PTZ část A; STZ část B</t>
  </si>
  <si>
    <t>Výčet vybraných činností nutných k realizaci díla viz příloha D.2.2 a TZ - DPS část D.2.1.-3.; PTZ část A; STZ část B</t>
  </si>
  <si>
    <t xml:space="preserve">Tabulka obsahuje početní vzorce - provede výpočet soutěžní ceny. </t>
  </si>
  <si>
    <t>DPH 21%</t>
  </si>
  <si>
    <t>CELKEM s DPH 21%</t>
  </si>
  <si>
    <t xml:space="preserve">   Oprava protikorozní ochrany vzpěrných vrat HO PK</t>
  </si>
  <si>
    <t>2. D.2.1 PS1 Část strojní</t>
  </si>
  <si>
    <t xml:space="preserve">   Oprava protikorozní ochrany vzpěrných vrat DO PK</t>
  </si>
  <si>
    <t>Příloha D.2.1</t>
  </si>
  <si>
    <t>D.2.1 PS1 Část strojní</t>
  </si>
  <si>
    <t xml:space="preserve">Specifikace prací a dodávek  </t>
  </si>
  <si>
    <t>Příloha D.2.2</t>
  </si>
  <si>
    <t xml:space="preserve">Doplňte cenu do šedě označených polí, tabulka provede výpočet soutěžní ceny. </t>
  </si>
  <si>
    <t>4.1 Vedlejší rozpočtové náklady</t>
  </si>
  <si>
    <t>4.2 Ostatní náklady</t>
  </si>
  <si>
    <t>4. D.2.2  Vedlejší a ostatní rozpočtové náklady  (VRN)</t>
  </si>
  <si>
    <t>3. D.2.1 PS1 Část strojní</t>
  </si>
  <si>
    <t>Výčet vybraných činností nutných k realizaci díla viz příloha D.2.1 a TZ - DPS část D.2.1 - 3 až 9..; PTZ část A; STZ část B</t>
  </si>
  <si>
    <t xml:space="preserve">   Oprava protikorozní ochrany provizor. hrazení PK</t>
  </si>
  <si>
    <t>3.1 Provizorní hrazení PK - plovoucí hradidla</t>
  </si>
  <si>
    <t>3.1 Provizorní hrazení</t>
  </si>
  <si>
    <t xml:space="preserve">      PK</t>
  </si>
  <si>
    <t xml:space="preserve">     - plovoucí hradidla</t>
  </si>
  <si>
    <t>84</t>
  </si>
  <si>
    <t>.-komplexní odstrojení těsnící sady hradidel (těsnící lišta, spojovací materiál, profilové těsnění,  …) celkem 29ks hradidel  PK (HO a DO)</t>
  </si>
  <si>
    <t>.-revize:</t>
  </si>
  <si>
    <t>85</t>
  </si>
  <si>
    <t>.-revize závitových otvorů pro osazení těsnících lišt v tělese hradidla (prořezaní závítových otvorů M8 závitníkem, případná oprava vyvložkováním, ...)  celkem 29ks hradidel  PK (HV a DV)</t>
  </si>
  <si>
    <t>86</t>
  </si>
  <si>
    <t>.-osazení těsnící sady hradidel (těsnící lišta, spojovací materiál, profilové těsnění,  …) celkem 29ks hradidel  PK (HV a DV)</t>
  </si>
  <si>
    <t>.-materiál, výroba, dodávky:</t>
  </si>
  <si>
    <t>87</t>
  </si>
  <si>
    <t>.-podélné profilové těsnění Tl.6x70x30mm (délka 12500mm/ks)  mater.pryž NBR 50°Sh (těsnění dodat dle stávajícího profilu)           celkem 29ks hradidel</t>
  </si>
  <si>
    <t>m</t>
  </si>
  <si>
    <t>88</t>
  </si>
  <si>
    <t>.-spojovací materiál (nerez A2) 3kg/ks   celkem 29ks hradidel</t>
  </si>
  <si>
    <r>
      <t xml:space="preserve">.-plovoucí hradidlo </t>
    </r>
    <r>
      <rPr>
        <i/>
        <sz val="10"/>
        <rFont val="Arial"/>
        <family val="2"/>
        <charset val="238"/>
      </rPr>
      <t xml:space="preserve">(OK hradidla </t>
    </r>
    <r>
      <rPr>
        <i/>
        <sz val="10"/>
        <rFont val="Symbol"/>
        <family val="1"/>
        <charset val="2"/>
      </rPr>
      <t>f</t>
    </r>
    <r>
      <rPr>
        <i/>
        <sz val="10"/>
        <rFont val="Arial"/>
        <family val="2"/>
        <charset val="238"/>
      </rPr>
      <t>377-12500mm, plocha povrchu OK hradidla - 23m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/ks,  celkem 29ks hradidel)</t>
    </r>
    <r>
      <rPr>
        <b/>
        <i/>
        <sz val="10"/>
        <rFont val="Arial"/>
        <family val="2"/>
        <charset val="238"/>
      </rPr>
      <t>:</t>
    </r>
  </si>
  <si>
    <t>89</t>
  </si>
  <si>
    <t>90</t>
  </si>
  <si>
    <t>91</t>
  </si>
  <si>
    <t>92</t>
  </si>
  <si>
    <t>celkem 3.1 Provizorní hrazení PK - plovoucí hradidla</t>
  </si>
  <si>
    <t>CELKEM 3. Provizorní hrazení PK</t>
  </si>
  <si>
    <t>celkem 4.1 Vedlejší rozpočtové náklady</t>
  </si>
  <si>
    <t>celkem 4.2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</si>
</sst>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#,##0.0\ &quot;Kč&quot;"/>
    <numFmt numFmtId="166" formatCode="0.00000"/>
  </numFmts>
  <fonts count="49" x14ac:knownFonts="1">
    <font>
      <sz val="10"/>
      <name val="Arial CE"/>
      <charset val="238"/>
    </font>
    <font>
      <sz val="10"/>
      <name val="Arial CE"/>
      <family val="2"/>
      <charset val="238"/>
    </font>
    <font>
      <b/>
      <i/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Symbol"/>
      <family val="1"/>
      <charset val="2"/>
    </font>
    <font>
      <vertAlign val="superscript"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color rgb="FF0000FF"/>
      <name val="Arial CE"/>
      <family val="2"/>
      <charset val="238"/>
    </font>
    <font>
      <b/>
      <i/>
      <sz val="12"/>
      <color rgb="FF0000FF"/>
      <name val="Arial CE"/>
      <family val="2"/>
      <charset val="238"/>
    </font>
    <font>
      <i/>
      <sz val="10"/>
      <name val="Arial"/>
      <family val="2"/>
      <charset val="238"/>
    </font>
    <font>
      <i/>
      <sz val="10"/>
      <name val="Symbol"/>
      <family val="1"/>
      <charset val="2"/>
    </font>
    <font>
      <i/>
      <vertAlign val="superscript"/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0" borderId="0" applyNumberFormat="0" applyFill="0" applyBorder="0" applyAlignment="0"/>
    <xf numFmtId="0" fontId="13" fillId="0" borderId="1" applyNumberFormat="0" applyFill="0" applyAlignment="0" applyProtection="0"/>
    <xf numFmtId="0" fontId="14" fillId="3" borderId="0" applyNumberFormat="0" applyBorder="0" applyAlignment="0" applyProtection="0"/>
    <xf numFmtId="0" fontId="15" fillId="16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9" fillId="0" borderId="6">
      <alignment horizontal="justify" vertical="center" wrapText="1"/>
      <protection locked="0"/>
    </xf>
    <xf numFmtId="0" fontId="1" fillId="18" borderId="7" applyNumberFormat="0" applyFont="0" applyAlignment="0" applyProtection="0"/>
    <xf numFmtId="0" fontId="21" fillId="0" borderId="8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7" borderId="9" applyNumberFormat="0" applyAlignment="0" applyProtection="0"/>
    <xf numFmtId="0" fontId="25" fillId="19" borderId="9" applyNumberFormat="0" applyAlignment="0" applyProtection="0"/>
    <xf numFmtId="0" fontId="26" fillId="19" borderId="10" applyNumberFormat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0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4" fillId="0" borderId="0" xfId="45" applyFont="1" applyBorder="1"/>
    <xf numFmtId="49" fontId="3" fillId="0" borderId="0" xfId="0" applyNumberFormat="1" applyFont="1" applyBorder="1"/>
    <xf numFmtId="49" fontId="4" fillId="0" borderId="0" xfId="0" applyNumberFormat="1" applyFont="1" applyBorder="1"/>
    <xf numFmtId="0" fontId="8" fillId="0" borderId="25" xfId="0" applyFont="1" applyFill="1" applyBorder="1" applyAlignment="1">
      <alignment vertical="top" wrapText="1"/>
    </xf>
    <xf numFmtId="0" fontId="8" fillId="0" borderId="42" xfId="0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Fill="1" applyBorder="1"/>
    <xf numFmtId="0" fontId="1" fillId="0" borderId="11" xfId="0" applyFont="1" applyFill="1" applyBorder="1" applyAlignment="1">
      <alignment horizontal="center"/>
    </xf>
    <xf numFmtId="49" fontId="5" fillId="0" borderId="17" xfId="0" applyNumberFormat="1" applyFont="1" applyFill="1" applyBorder="1"/>
    <xf numFmtId="0" fontId="5" fillId="0" borderId="17" xfId="0" applyFont="1" applyFill="1" applyBorder="1" applyAlignment="1">
      <alignment vertical="top" wrapText="1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49" fontId="1" fillId="0" borderId="0" xfId="0" applyNumberFormat="1" applyFont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0" fontId="29" fillId="0" borderId="12" xfId="0" applyFont="1" applyFill="1" applyBorder="1"/>
    <xf numFmtId="0" fontId="5" fillId="0" borderId="24" xfId="0" applyFont="1" applyFill="1" applyBorder="1"/>
    <xf numFmtId="0" fontId="8" fillId="0" borderId="0" xfId="0" applyFont="1" applyFill="1"/>
    <xf numFmtId="0" fontId="1" fillId="0" borderId="13" xfId="0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4" xfId="0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1" fillId="0" borderId="27" xfId="0" applyFont="1" applyFill="1" applyBorder="1"/>
    <xf numFmtId="166" fontId="1" fillId="0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4" xfId="0" applyFont="1" applyFill="1" applyBorder="1"/>
    <xf numFmtId="49" fontId="1" fillId="0" borderId="22" xfId="0" applyNumberFormat="1" applyFont="1" applyFill="1" applyBorder="1"/>
    <xf numFmtId="0" fontId="1" fillId="0" borderId="22" xfId="0" applyFont="1" applyFill="1" applyBorder="1"/>
    <xf numFmtId="166" fontId="1" fillId="0" borderId="14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49" fontId="1" fillId="0" borderId="5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1" fontId="1" fillId="0" borderId="37" xfId="0" applyNumberFormat="1" applyFont="1" applyFill="1" applyBorder="1" applyAlignment="1">
      <alignment horizontal="center"/>
    </xf>
    <xf numFmtId="164" fontId="5" fillId="0" borderId="20" xfId="0" applyNumberFormat="1" applyFont="1" applyFill="1" applyBorder="1"/>
    <xf numFmtId="49" fontId="1" fillId="0" borderId="16" xfId="0" applyNumberFormat="1" applyFont="1" applyFill="1" applyBorder="1" applyAlignment="1">
      <alignment horizontal="center"/>
    </xf>
    <xf numFmtId="43" fontId="1" fillId="0" borderId="17" xfId="0" applyNumberFormat="1" applyFont="1" applyFill="1" applyBorder="1"/>
    <xf numFmtId="164" fontId="1" fillId="0" borderId="17" xfId="0" applyNumberFormat="1" applyFont="1" applyFill="1" applyBorder="1"/>
    <xf numFmtId="0" fontId="1" fillId="0" borderId="33" xfId="0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1" fontId="1" fillId="0" borderId="41" xfId="0" applyNumberFormat="1" applyFont="1" applyFill="1" applyBorder="1" applyAlignment="1">
      <alignment horizontal="center"/>
    </xf>
    <xf numFmtId="164" fontId="1" fillId="0" borderId="41" xfId="0" applyNumberFormat="1" applyFont="1" applyFill="1" applyBorder="1"/>
    <xf numFmtId="164" fontId="1" fillId="0" borderId="21" xfId="0" applyNumberFormat="1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49" fontId="3" fillId="0" borderId="0" xfId="0" applyNumberFormat="1" applyFont="1" applyFill="1" applyBorder="1"/>
    <xf numFmtId="0" fontId="1" fillId="0" borderId="0" xfId="45" applyFont="1" applyFill="1"/>
    <xf numFmtId="0" fontId="1" fillId="0" borderId="0" xfId="45" applyFont="1" applyFill="1" applyAlignment="1">
      <alignment horizontal="center"/>
    </xf>
    <xf numFmtId="164" fontId="1" fillId="0" borderId="0" xfId="45" applyNumberFormat="1" applyFont="1" applyFill="1" applyBorder="1"/>
    <xf numFmtId="164" fontId="1" fillId="0" borderId="0" xfId="45" applyNumberFormat="1" applyFont="1" applyFill="1"/>
    <xf numFmtId="0" fontId="8" fillId="0" borderId="52" xfId="0" applyFont="1" applyFill="1" applyBorder="1"/>
    <xf numFmtId="0" fontId="8" fillId="0" borderId="44" xfId="0" applyFont="1" applyFill="1" applyBorder="1"/>
    <xf numFmtId="0" fontId="8" fillId="0" borderId="26" xfId="0" applyFont="1" applyFill="1" applyBorder="1" applyAlignment="1">
      <alignment wrapText="1"/>
    </xf>
    <xf numFmtId="0" fontId="8" fillId="0" borderId="26" xfId="0" applyFont="1" applyFill="1" applyBorder="1"/>
    <xf numFmtId="0" fontId="8" fillId="0" borderId="35" xfId="0" applyFont="1" applyFill="1" applyBorder="1"/>
    <xf numFmtId="0" fontId="1" fillId="0" borderId="45" xfId="0" applyFont="1" applyFill="1" applyBorder="1" applyAlignment="1">
      <alignment horizontal="center"/>
    </xf>
    <xf numFmtId="1" fontId="1" fillId="0" borderId="45" xfId="0" applyNumberFormat="1" applyFont="1" applyFill="1" applyBorder="1" applyAlignment="1">
      <alignment horizontal="center"/>
    </xf>
    <xf numFmtId="164" fontId="5" fillId="0" borderId="55" xfId="0" applyNumberFormat="1" applyFont="1" applyFill="1" applyBorder="1"/>
    <xf numFmtId="1" fontId="1" fillId="0" borderId="11" xfId="0" applyNumberFormat="1" applyFont="1" applyFill="1" applyBorder="1" applyAlignment="1">
      <alignment horizontal="center"/>
    </xf>
    <xf numFmtId="164" fontId="1" fillId="0" borderId="11" xfId="0" applyNumberFormat="1" applyFont="1" applyFill="1" applyBorder="1"/>
    <xf numFmtId="164" fontId="5" fillId="0" borderId="56" xfId="0" applyNumberFormat="1" applyFont="1" applyFill="1" applyBorder="1"/>
    <xf numFmtId="164" fontId="5" fillId="0" borderId="19" xfId="0" applyNumberFormat="1" applyFont="1" applyFill="1" applyBorder="1"/>
    <xf numFmtId="0" fontId="1" fillId="0" borderId="38" xfId="0" applyFont="1" applyFill="1" applyBorder="1" applyAlignment="1">
      <alignment horizontal="center"/>
    </xf>
    <xf numFmtId="1" fontId="1" fillId="0" borderId="38" xfId="0" applyNumberFormat="1" applyFont="1" applyFill="1" applyBorder="1" applyAlignment="1">
      <alignment horizontal="center"/>
    </xf>
    <xf numFmtId="164" fontId="5" fillId="0" borderId="30" xfId="0" applyNumberFormat="1" applyFont="1" applyFill="1" applyBorder="1"/>
    <xf numFmtId="49" fontId="4" fillId="0" borderId="0" xfId="0" applyNumberFormat="1" applyFont="1" applyFill="1" applyBorder="1"/>
    <xf numFmtId="0" fontId="1" fillId="0" borderId="0" xfId="0" applyFont="1" applyFill="1"/>
    <xf numFmtId="49" fontId="5" fillId="0" borderId="24" xfId="0" applyNumberFormat="1" applyFont="1" applyFill="1" applyBorder="1"/>
    <xf numFmtId="49" fontId="5" fillId="0" borderId="25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49" fontId="1" fillId="0" borderId="23" xfId="0" applyNumberFormat="1" applyFont="1" applyFill="1" applyBorder="1" applyAlignment="1">
      <alignment vertical="top" wrapText="1"/>
    </xf>
    <xf numFmtId="0" fontId="31" fillId="0" borderId="25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0" fillId="0" borderId="11" xfId="0" applyFont="1" applyFill="1" applyBorder="1"/>
    <xf numFmtId="0" fontId="31" fillId="0" borderId="23" xfId="0" applyFont="1" applyFill="1" applyBorder="1" applyAlignment="1">
      <alignment vertical="top" wrapText="1"/>
    </xf>
    <xf numFmtId="0" fontId="30" fillId="0" borderId="41" xfId="0" applyFont="1" applyFill="1" applyBorder="1"/>
    <xf numFmtId="0" fontId="8" fillId="0" borderId="42" xfId="0" applyFont="1" applyFill="1" applyBorder="1" applyAlignment="1">
      <alignment wrapText="1"/>
    </xf>
    <xf numFmtId="0" fontId="8" fillId="0" borderId="36" xfId="0" applyFont="1" applyFill="1" applyBorder="1" applyAlignment="1">
      <alignment vertical="top" wrapText="1"/>
    </xf>
    <xf numFmtId="0" fontId="8" fillId="0" borderId="26" xfId="0" applyFont="1" applyFill="1" applyBorder="1" applyAlignment="1">
      <alignment vertical="top" wrapText="1"/>
    </xf>
    <xf numFmtId="0" fontId="8" fillId="0" borderId="32" xfId="0" applyFont="1" applyFill="1" applyBorder="1" applyAlignment="1">
      <alignment vertical="top" wrapText="1"/>
    </xf>
    <xf numFmtId="0" fontId="30" fillId="0" borderId="37" xfId="0" applyFont="1" applyFill="1" applyBorder="1"/>
    <xf numFmtId="0" fontId="5" fillId="0" borderId="29" xfId="0" applyFont="1" applyFill="1" applyBorder="1" applyAlignment="1">
      <alignment vertical="top" wrapText="1"/>
    </xf>
    <xf numFmtId="49" fontId="5" fillId="0" borderId="33" xfId="0" applyNumberFormat="1" applyFont="1" applyFill="1" applyBorder="1"/>
    <xf numFmtId="43" fontId="1" fillId="0" borderId="11" xfId="0" applyNumberFormat="1" applyFont="1" applyFill="1" applyBorder="1"/>
    <xf numFmtId="49" fontId="5" fillId="0" borderId="14" xfId="0" applyNumberFormat="1" applyFont="1" applyFill="1" applyBorder="1"/>
    <xf numFmtId="49" fontId="5" fillId="0" borderId="49" xfId="0" applyNumberFormat="1" applyFont="1" applyFill="1" applyBorder="1"/>
    <xf numFmtId="49" fontId="5" fillId="0" borderId="13" xfId="0" applyNumberFormat="1" applyFont="1" applyFill="1" applyBorder="1"/>
    <xf numFmtId="49" fontId="5" fillId="0" borderId="51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49" fontId="1" fillId="0" borderId="0" xfId="0" applyNumberFormat="1" applyFont="1" applyFill="1"/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43" fontId="1" fillId="0" borderId="25" xfId="0" applyNumberFormat="1" applyFont="1" applyFill="1" applyBorder="1"/>
    <xf numFmtId="164" fontId="1" fillId="0" borderId="25" xfId="0" applyNumberFormat="1" applyFont="1" applyFill="1" applyBorder="1"/>
    <xf numFmtId="49" fontId="1" fillId="0" borderId="4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64" fontId="5" fillId="0" borderId="17" xfId="0" applyNumberFormat="1" applyFont="1" applyFill="1" applyBorder="1"/>
    <xf numFmtId="49" fontId="1" fillId="0" borderId="25" xfId="0" applyNumberFormat="1" applyFont="1" applyFill="1" applyBorder="1" applyAlignment="1">
      <alignment vertical="top" wrapText="1"/>
    </xf>
    <xf numFmtId="43" fontId="1" fillId="0" borderId="25" xfId="0" applyNumberFormat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64" fontId="1" fillId="0" borderId="37" xfId="0" applyNumberFormat="1" applyFont="1" applyFill="1" applyBorder="1"/>
    <xf numFmtId="164" fontId="5" fillId="0" borderId="34" xfId="0" applyNumberFormat="1" applyFont="1" applyFill="1" applyBorder="1"/>
    <xf numFmtId="0" fontId="1" fillId="0" borderId="11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3" fontId="1" fillId="0" borderId="51" xfId="0" applyNumberFormat="1" applyFont="1" applyFill="1" applyBorder="1"/>
    <xf numFmtId="164" fontId="1" fillId="0" borderId="51" xfId="0" applyNumberFormat="1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0" fontId="1" fillId="0" borderId="17" xfId="0" applyFont="1" applyFill="1" applyBorder="1" applyAlignment="1">
      <alignment horizontal="center"/>
    </xf>
    <xf numFmtId="164" fontId="1" fillId="24" borderId="25" xfId="0" applyNumberFormat="1" applyFont="1" applyFill="1" applyBorder="1"/>
    <xf numFmtId="164" fontId="1" fillId="24" borderId="11" xfId="0" applyNumberFormat="1" applyFont="1" applyFill="1" applyBorder="1" applyAlignment="1">
      <alignment horizontal="right"/>
    </xf>
    <xf numFmtId="165" fontId="1" fillId="24" borderId="11" xfId="0" applyNumberFormat="1" applyFont="1" applyFill="1" applyBorder="1" applyAlignment="1">
      <alignment horizontal="right"/>
    </xf>
    <xf numFmtId="164" fontId="1" fillId="24" borderId="37" xfId="0" applyNumberFormat="1" applyFont="1" applyFill="1" applyBorder="1" applyAlignment="1">
      <alignment horizontal="right"/>
    </xf>
    <xf numFmtId="164" fontId="1" fillId="24" borderId="11" xfId="0" applyNumberFormat="1" applyFont="1" applyFill="1" applyBorder="1" applyAlignment="1">
      <alignment horizontal="right" vertical="center"/>
    </xf>
    <xf numFmtId="164" fontId="1" fillId="24" borderId="53" xfId="0" applyNumberFormat="1" applyFont="1" applyFill="1" applyBorder="1"/>
    <xf numFmtId="164" fontId="1" fillId="24" borderId="45" xfId="0" applyNumberFormat="1" applyFont="1" applyFill="1" applyBorder="1"/>
    <xf numFmtId="164" fontId="1" fillId="24" borderId="11" xfId="0" applyNumberFormat="1" applyFont="1" applyFill="1" applyBorder="1"/>
    <xf numFmtId="164" fontId="1" fillId="24" borderId="38" xfId="0" applyNumberFormat="1" applyFont="1" applyFill="1" applyBorder="1"/>
    <xf numFmtId="0" fontId="1" fillId="0" borderId="0" xfId="45" applyFont="1"/>
    <xf numFmtId="1" fontId="36" fillId="0" borderId="0" xfId="0" applyNumberFormat="1" applyFont="1" applyAlignment="1">
      <alignment horizontal="left"/>
    </xf>
    <xf numFmtId="0" fontId="5" fillId="0" borderId="13" xfId="45" applyFont="1" applyBorder="1" applyAlignment="1">
      <alignment horizontal="center" vertical="top" wrapText="1"/>
    </xf>
    <xf numFmtId="0" fontId="5" fillId="0" borderId="13" xfId="45" applyFont="1" applyBorder="1" applyAlignment="1">
      <alignment horizontal="center"/>
    </xf>
    <xf numFmtId="0" fontId="5" fillId="0" borderId="24" xfId="45" applyFont="1" applyBorder="1" applyAlignment="1">
      <alignment horizontal="center" vertical="top" wrapText="1"/>
    </xf>
    <xf numFmtId="0" fontId="5" fillId="0" borderId="24" xfId="45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0" fillId="0" borderId="44" xfId="0" applyBorder="1" applyAlignment="1">
      <alignment horizontal="left" wrapText="1"/>
    </xf>
    <xf numFmtId="164" fontId="1" fillId="0" borderId="46" xfId="45" applyNumberFormat="1" applyFont="1" applyBorder="1"/>
    <xf numFmtId="0" fontId="5" fillId="0" borderId="28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164" fontId="1" fillId="0" borderId="34" xfId="45" applyNumberFormat="1" applyFont="1" applyBorder="1"/>
    <xf numFmtId="0" fontId="5" fillId="0" borderId="26" xfId="0" applyFont="1" applyBorder="1" applyAlignment="1">
      <alignment horizontal="left" wrapText="1"/>
    </xf>
    <xf numFmtId="0" fontId="5" fillId="0" borderId="24" xfId="0" applyFont="1" applyBorder="1"/>
    <xf numFmtId="0" fontId="1" fillId="0" borderId="39" xfId="29" applyFont="1" applyBorder="1" applyAlignment="1">
      <alignment wrapText="1"/>
    </xf>
    <xf numFmtId="164" fontId="1" fillId="0" borderId="30" xfId="45" applyNumberFormat="1" applyFont="1" applyBorder="1"/>
    <xf numFmtId="0" fontId="37" fillId="25" borderId="31" xfId="45" applyFont="1" applyFill="1" applyBorder="1" applyAlignment="1">
      <alignment vertical="top" wrapText="1"/>
    </xf>
    <xf numFmtId="164" fontId="38" fillId="25" borderId="20" xfId="45" applyNumberFormat="1" applyFont="1" applyFill="1" applyBorder="1"/>
    <xf numFmtId="0" fontId="29" fillId="0" borderId="13" xfId="29" applyFont="1" applyBorder="1"/>
    <xf numFmtId="0" fontId="29" fillId="0" borderId="24" xfId="29" applyFont="1" applyBorder="1"/>
    <xf numFmtId="0" fontId="5" fillId="0" borderId="24" xfId="45" applyFont="1" applyBorder="1"/>
    <xf numFmtId="0" fontId="1" fillId="0" borderId="35" xfId="45" applyFont="1" applyBorder="1" applyAlignment="1">
      <alignment wrapText="1"/>
    </xf>
    <xf numFmtId="42" fontId="1" fillId="0" borderId="30" xfId="45" applyNumberFormat="1" applyFont="1" applyBorder="1"/>
    <xf numFmtId="0" fontId="1" fillId="0" borderId="14" xfId="45" applyFont="1" applyBorder="1"/>
    <xf numFmtId="0" fontId="1" fillId="0" borderId="15" xfId="45" applyFont="1" applyBorder="1"/>
    <xf numFmtId="0" fontId="37" fillId="0" borderId="18" xfId="45" applyFont="1" applyBorder="1" applyAlignment="1">
      <alignment vertical="top" wrapText="1"/>
    </xf>
    <xf numFmtId="164" fontId="38" fillId="0" borderId="22" xfId="45" applyNumberFormat="1" applyFont="1" applyBorder="1"/>
    <xf numFmtId="0" fontId="2" fillId="26" borderId="31" xfId="45" applyFont="1" applyFill="1" applyBorder="1"/>
    <xf numFmtId="0" fontId="1" fillId="26" borderId="17" xfId="45" applyFont="1" applyFill="1" applyBorder="1"/>
    <xf numFmtId="164" fontId="40" fillId="26" borderId="20" xfId="45" applyNumberFormat="1" applyFont="1" applyFill="1" applyBorder="1"/>
    <xf numFmtId="0" fontId="41" fillId="0" borderId="0" xfId="45" applyFont="1" applyFill="1" applyBorder="1"/>
    <xf numFmtId="0" fontId="1" fillId="0" borderId="0" xfId="45" applyFont="1" applyFill="1" applyBorder="1"/>
    <xf numFmtId="164" fontId="40" fillId="0" borderId="0" xfId="45" applyNumberFormat="1" applyFont="1" applyFill="1" applyBorder="1"/>
    <xf numFmtId="0" fontId="42" fillId="0" borderId="0" xfId="45" applyNumberFormat="1" applyFont="1" applyFill="1" applyBorder="1" applyAlignment="1">
      <alignment horizontal="left"/>
    </xf>
    <xf numFmtId="0" fontId="39" fillId="0" borderId="0" xfId="45" applyNumberFormat="1" applyFont="1" applyBorder="1" applyAlignment="1">
      <alignment horizontal="left"/>
    </xf>
    <xf numFmtId="0" fontId="39" fillId="0" borderId="0" xfId="45" applyFont="1" applyBorder="1" applyAlignment="1">
      <alignment vertical="top" wrapText="1"/>
    </xf>
    <xf numFmtId="164" fontId="1" fillId="0" borderId="0" xfId="45" applyNumberFormat="1" applyFont="1" applyBorder="1"/>
    <xf numFmtId="9" fontId="1" fillId="26" borderId="17" xfId="45" applyNumberFormat="1" applyFont="1" applyFill="1" applyBorder="1"/>
    <xf numFmtId="0" fontId="2" fillId="26" borderId="15" xfId="45" applyFont="1" applyFill="1" applyBorder="1"/>
    <xf numFmtId="0" fontId="1" fillId="26" borderId="18" xfId="45" applyFont="1" applyFill="1" applyBorder="1"/>
    <xf numFmtId="164" fontId="40" fillId="26" borderId="22" xfId="45" applyNumberFormat="1" applyFont="1" applyFill="1" applyBorder="1"/>
    <xf numFmtId="0" fontId="43" fillId="0" borderId="32" xfId="29" applyNumberFormat="1" applyFont="1" applyBorder="1" applyAlignment="1">
      <alignment horizontal="left" wrapText="1"/>
    </xf>
    <xf numFmtId="49" fontId="35" fillId="0" borderId="0" xfId="0" applyNumberFormat="1" applyFont="1"/>
    <xf numFmtId="49" fontId="35" fillId="0" borderId="0" xfId="0" applyNumberFormat="1" applyFont="1" applyBorder="1"/>
    <xf numFmtId="0" fontId="5" fillId="28" borderId="29" xfId="0" applyFont="1" applyFill="1" applyBorder="1" applyAlignment="1">
      <alignment vertical="top" wrapText="1"/>
    </xf>
    <xf numFmtId="0" fontId="1" fillId="28" borderId="17" xfId="0" applyFont="1" applyFill="1" applyBorder="1" applyAlignment="1">
      <alignment horizontal="center"/>
    </xf>
    <xf numFmtId="43" fontId="1" fillId="28" borderId="17" xfId="0" applyNumberFormat="1" applyFont="1" applyFill="1" applyBorder="1"/>
    <xf numFmtId="164" fontId="1" fillId="28" borderId="17" xfId="0" applyNumberFormat="1" applyFont="1" applyFill="1" applyBorder="1"/>
    <xf numFmtId="0" fontId="5" fillId="28" borderId="47" xfId="0" applyFont="1" applyFill="1" applyBorder="1" applyAlignment="1">
      <alignment vertical="top" wrapText="1"/>
    </xf>
    <xf numFmtId="0" fontId="5" fillId="29" borderId="47" xfId="0" applyFont="1" applyFill="1" applyBorder="1" applyAlignment="1">
      <alignment vertical="top" wrapText="1"/>
    </xf>
    <xf numFmtId="0" fontId="1" fillId="29" borderId="17" xfId="0" applyFont="1" applyFill="1" applyBorder="1" applyAlignment="1">
      <alignment horizontal="center"/>
    </xf>
    <xf numFmtId="43" fontId="1" fillId="29" borderId="17" xfId="0" applyNumberFormat="1" applyFont="1" applyFill="1" applyBorder="1"/>
    <xf numFmtId="164" fontId="1" fillId="29" borderId="17" xfId="0" applyNumberFormat="1" applyFont="1" applyFill="1" applyBorder="1"/>
    <xf numFmtId="49" fontId="2" fillId="27" borderId="18" xfId="0" applyNumberFormat="1" applyFont="1" applyFill="1" applyBorder="1"/>
    <xf numFmtId="0" fontId="1" fillId="27" borderId="18" xfId="0" applyFont="1" applyFill="1" applyBorder="1"/>
    <xf numFmtId="0" fontId="10" fillId="27" borderId="18" xfId="0" applyFont="1" applyFill="1" applyBorder="1"/>
    <xf numFmtId="164" fontId="34" fillId="27" borderId="18" xfId="0" applyNumberFormat="1" applyFont="1" applyFill="1" applyBorder="1"/>
    <xf numFmtId="0" fontId="29" fillId="28" borderId="47" xfId="0" applyFont="1" applyFill="1" applyBorder="1" applyAlignment="1">
      <alignment vertical="top" wrapText="1"/>
    </xf>
    <xf numFmtId="1" fontId="1" fillId="28" borderId="17" xfId="0" applyNumberFormat="1" applyFont="1" applyFill="1" applyBorder="1" applyAlignment="1">
      <alignment horizontal="center"/>
    </xf>
    <xf numFmtId="0" fontId="8" fillId="27" borderId="18" xfId="0" applyFont="1" applyFill="1" applyBorder="1"/>
    <xf numFmtId="0" fontId="10" fillId="27" borderId="18" xfId="0" applyFont="1" applyFill="1" applyBorder="1" applyAlignment="1">
      <alignment horizontal="center"/>
    </xf>
    <xf numFmtId="164" fontId="10" fillId="27" borderId="18" xfId="0" applyNumberFormat="1" applyFont="1" applyFill="1" applyBorder="1"/>
    <xf numFmtId="0" fontId="42" fillId="0" borderId="0" xfId="45" applyNumberFormat="1" applyFont="1" applyBorder="1" applyAlignment="1">
      <alignment horizontal="left"/>
    </xf>
    <xf numFmtId="164" fontId="44" fillId="28" borderId="20" xfId="0" applyNumberFormat="1" applyFont="1" applyFill="1" applyBorder="1"/>
    <xf numFmtId="164" fontId="45" fillId="27" borderId="18" xfId="0" applyNumberFormat="1" applyFont="1" applyFill="1" applyBorder="1"/>
    <xf numFmtId="164" fontId="5" fillId="0" borderId="57" xfId="0" applyNumberFormat="1" applyFont="1" applyFill="1" applyBorder="1"/>
    <xf numFmtId="164" fontId="1" fillId="0" borderId="56" xfId="0" applyNumberFormat="1" applyFont="1" applyFill="1" applyBorder="1"/>
    <xf numFmtId="164" fontId="1" fillId="0" borderId="57" xfId="0" applyNumberFormat="1" applyFont="1" applyFill="1" applyBorder="1"/>
    <xf numFmtId="164" fontId="44" fillId="0" borderId="20" xfId="0" applyNumberFormat="1" applyFont="1" applyFill="1" applyBorder="1"/>
    <xf numFmtId="42" fontId="1" fillId="0" borderId="19" xfId="0" applyNumberFormat="1" applyFont="1" applyFill="1" applyBorder="1"/>
    <xf numFmtId="164" fontId="5" fillId="0" borderId="27" xfId="0" applyNumberFormat="1" applyFont="1" applyFill="1" applyBorder="1"/>
    <xf numFmtId="164" fontId="44" fillId="29" borderId="20" xfId="0" applyNumberFormat="1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5" fillId="0" borderId="48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49" fontId="5" fillId="0" borderId="31" xfId="0" applyNumberFormat="1" applyFont="1" applyFill="1" applyBorder="1"/>
    <xf numFmtId="164" fontId="1" fillId="0" borderId="11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left" vertical="top" wrapText="1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19"/>
    <cellStyle name="Celkem" xfId="20" builtinId="25" customBuiltin="1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_VD Vranov DSP - rozpočet" xfId="29"/>
    <cellStyle name="normální_VDDB_jez_18.10.2007 - rozpočet" xfId="45"/>
    <cellStyle name="popis polozky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  <colors>
    <mruColors>
      <color rgb="FF0000FF"/>
      <color rgb="FFFFFFCC"/>
      <color rgb="FFFF00FF"/>
      <color rgb="FF00FFFF"/>
      <color rgb="FF66FF33"/>
      <color rgb="FF0033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8"/>
  <sheetViews>
    <sheetView view="pageBreakPreview" zoomScaleNormal="100" zoomScaleSheetLayoutView="100" workbookViewId="0">
      <selection activeCell="E69" sqref="E69"/>
    </sheetView>
  </sheetViews>
  <sheetFormatPr defaultRowHeight="12.75" x14ac:dyDescent="0.2"/>
  <cols>
    <col min="1" max="1" width="15.7109375" customWidth="1"/>
    <col min="2" max="2" width="75.7109375" customWidth="1"/>
    <col min="3" max="3" width="16.140625" bestFit="1" customWidth="1"/>
  </cols>
  <sheetData>
    <row r="5" spans="1:2" ht="15.75" x14ac:dyDescent="0.25">
      <c r="A5" s="4" t="s">
        <v>222</v>
      </c>
      <c r="B5" s="149"/>
    </row>
    <row r="6" spans="1:2" x14ac:dyDescent="0.2">
      <c r="A6" s="149"/>
      <c r="B6" s="149"/>
    </row>
    <row r="7" spans="1:2" ht="26.25" x14ac:dyDescent="0.4">
      <c r="A7" s="4" t="s">
        <v>223</v>
      </c>
      <c r="B7" s="5" t="s">
        <v>193</v>
      </c>
    </row>
    <row r="8" spans="1:2" ht="15.75" x14ac:dyDescent="0.25">
      <c r="A8" s="4" t="s">
        <v>224</v>
      </c>
      <c r="B8" s="150">
        <v>149150003</v>
      </c>
    </row>
  </sheetData>
  <phoneticPr fontId="6" type="noConversion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showZeros="0" tabSelected="1" view="pageBreakPreview" zoomScaleNormal="75" zoomScaleSheetLayoutView="75" workbookViewId="0">
      <selection activeCell="H32" sqref="H32"/>
    </sheetView>
  </sheetViews>
  <sheetFormatPr defaultColWidth="8.85546875" defaultRowHeight="12.75" x14ac:dyDescent="0.2"/>
  <cols>
    <col min="1" max="1" width="50.7109375" style="62" customWidth="1"/>
    <col min="2" max="2" width="65.7109375" style="62" customWidth="1"/>
    <col min="3" max="3" width="17.7109375" style="63" customWidth="1"/>
    <col min="4" max="4" width="17.7109375" style="62" customWidth="1"/>
    <col min="5" max="5" width="17.28515625" style="62" customWidth="1"/>
    <col min="6" max="256" width="8.85546875" style="62"/>
    <col min="257" max="257" width="30.28515625" style="62" customWidth="1"/>
    <col min="258" max="258" width="48.7109375" style="62" customWidth="1"/>
    <col min="259" max="259" width="8.42578125" style="62" customWidth="1"/>
    <col min="260" max="260" width="17.7109375" style="62" customWidth="1"/>
    <col min="261" max="261" width="17.28515625" style="62" customWidth="1"/>
    <col min="262" max="512" width="8.85546875" style="62"/>
    <col min="513" max="513" width="30.28515625" style="62" customWidth="1"/>
    <col min="514" max="514" width="48.7109375" style="62" customWidth="1"/>
    <col min="515" max="515" width="8.42578125" style="62" customWidth="1"/>
    <col min="516" max="516" width="17.7109375" style="62" customWidth="1"/>
    <col min="517" max="517" width="17.28515625" style="62" customWidth="1"/>
    <col min="518" max="768" width="8.85546875" style="62"/>
    <col min="769" max="769" width="30.28515625" style="62" customWidth="1"/>
    <col min="770" max="770" width="48.7109375" style="62" customWidth="1"/>
    <col min="771" max="771" width="8.42578125" style="62" customWidth="1"/>
    <col min="772" max="772" width="17.7109375" style="62" customWidth="1"/>
    <col min="773" max="773" width="17.28515625" style="62" customWidth="1"/>
    <col min="774" max="1024" width="8.85546875" style="62"/>
    <col min="1025" max="1025" width="30.28515625" style="62" customWidth="1"/>
    <col min="1026" max="1026" width="48.7109375" style="62" customWidth="1"/>
    <col min="1027" max="1027" width="8.42578125" style="62" customWidth="1"/>
    <col min="1028" max="1028" width="17.7109375" style="62" customWidth="1"/>
    <col min="1029" max="1029" width="17.28515625" style="62" customWidth="1"/>
    <col min="1030" max="1280" width="8.85546875" style="62"/>
    <col min="1281" max="1281" width="30.28515625" style="62" customWidth="1"/>
    <col min="1282" max="1282" width="48.7109375" style="62" customWidth="1"/>
    <col min="1283" max="1283" width="8.42578125" style="62" customWidth="1"/>
    <col min="1284" max="1284" width="17.7109375" style="62" customWidth="1"/>
    <col min="1285" max="1285" width="17.28515625" style="62" customWidth="1"/>
    <col min="1286" max="1536" width="8.85546875" style="62"/>
    <col min="1537" max="1537" width="30.28515625" style="62" customWidth="1"/>
    <col min="1538" max="1538" width="48.7109375" style="62" customWidth="1"/>
    <col min="1539" max="1539" width="8.42578125" style="62" customWidth="1"/>
    <col min="1540" max="1540" width="17.7109375" style="62" customWidth="1"/>
    <col min="1541" max="1541" width="17.28515625" style="62" customWidth="1"/>
    <col min="1542" max="1792" width="8.85546875" style="62"/>
    <col min="1793" max="1793" width="30.28515625" style="62" customWidth="1"/>
    <col min="1794" max="1794" width="48.7109375" style="62" customWidth="1"/>
    <col min="1795" max="1795" width="8.42578125" style="62" customWidth="1"/>
    <col min="1796" max="1796" width="17.7109375" style="62" customWidth="1"/>
    <col min="1797" max="1797" width="17.28515625" style="62" customWidth="1"/>
    <col min="1798" max="2048" width="8.85546875" style="62"/>
    <col min="2049" max="2049" width="30.28515625" style="62" customWidth="1"/>
    <col min="2050" max="2050" width="48.7109375" style="62" customWidth="1"/>
    <col min="2051" max="2051" width="8.42578125" style="62" customWidth="1"/>
    <col min="2052" max="2052" width="17.7109375" style="62" customWidth="1"/>
    <col min="2053" max="2053" width="17.28515625" style="62" customWidth="1"/>
    <col min="2054" max="2304" width="8.85546875" style="62"/>
    <col min="2305" max="2305" width="30.28515625" style="62" customWidth="1"/>
    <col min="2306" max="2306" width="48.7109375" style="62" customWidth="1"/>
    <col min="2307" max="2307" width="8.42578125" style="62" customWidth="1"/>
    <col min="2308" max="2308" width="17.7109375" style="62" customWidth="1"/>
    <col min="2309" max="2309" width="17.28515625" style="62" customWidth="1"/>
    <col min="2310" max="2560" width="8.85546875" style="62"/>
    <col min="2561" max="2561" width="30.28515625" style="62" customWidth="1"/>
    <col min="2562" max="2562" width="48.7109375" style="62" customWidth="1"/>
    <col min="2563" max="2563" width="8.42578125" style="62" customWidth="1"/>
    <col min="2564" max="2564" width="17.7109375" style="62" customWidth="1"/>
    <col min="2565" max="2565" width="17.28515625" style="62" customWidth="1"/>
    <col min="2566" max="2816" width="8.85546875" style="62"/>
    <col min="2817" max="2817" width="30.28515625" style="62" customWidth="1"/>
    <col min="2818" max="2818" width="48.7109375" style="62" customWidth="1"/>
    <col min="2819" max="2819" width="8.42578125" style="62" customWidth="1"/>
    <col min="2820" max="2820" width="17.7109375" style="62" customWidth="1"/>
    <col min="2821" max="2821" width="17.28515625" style="62" customWidth="1"/>
    <col min="2822" max="3072" width="8.85546875" style="62"/>
    <col min="3073" max="3073" width="30.28515625" style="62" customWidth="1"/>
    <col min="3074" max="3074" width="48.7109375" style="62" customWidth="1"/>
    <col min="3075" max="3075" width="8.42578125" style="62" customWidth="1"/>
    <col min="3076" max="3076" width="17.7109375" style="62" customWidth="1"/>
    <col min="3077" max="3077" width="17.28515625" style="62" customWidth="1"/>
    <col min="3078" max="3328" width="8.85546875" style="62"/>
    <col min="3329" max="3329" width="30.28515625" style="62" customWidth="1"/>
    <col min="3330" max="3330" width="48.7109375" style="62" customWidth="1"/>
    <col min="3331" max="3331" width="8.42578125" style="62" customWidth="1"/>
    <col min="3332" max="3332" width="17.7109375" style="62" customWidth="1"/>
    <col min="3333" max="3333" width="17.28515625" style="62" customWidth="1"/>
    <col min="3334" max="3584" width="8.85546875" style="62"/>
    <col min="3585" max="3585" width="30.28515625" style="62" customWidth="1"/>
    <col min="3586" max="3586" width="48.7109375" style="62" customWidth="1"/>
    <col min="3587" max="3587" width="8.42578125" style="62" customWidth="1"/>
    <col min="3588" max="3588" width="17.7109375" style="62" customWidth="1"/>
    <col min="3589" max="3589" width="17.28515625" style="62" customWidth="1"/>
    <col min="3590" max="3840" width="8.85546875" style="62"/>
    <col min="3841" max="3841" width="30.28515625" style="62" customWidth="1"/>
    <col min="3842" max="3842" width="48.7109375" style="62" customWidth="1"/>
    <col min="3843" max="3843" width="8.42578125" style="62" customWidth="1"/>
    <col min="3844" max="3844" width="17.7109375" style="62" customWidth="1"/>
    <col min="3845" max="3845" width="17.28515625" style="62" customWidth="1"/>
    <col min="3846" max="4096" width="8.85546875" style="62"/>
    <col min="4097" max="4097" width="30.28515625" style="62" customWidth="1"/>
    <col min="4098" max="4098" width="48.7109375" style="62" customWidth="1"/>
    <col min="4099" max="4099" width="8.42578125" style="62" customWidth="1"/>
    <col min="4100" max="4100" width="17.7109375" style="62" customWidth="1"/>
    <col min="4101" max="4101" width="17.28515625" style="62" customWidth="1"/>
    <col min="4102" max="4352" width="8.85546875" style="62"/>
    <col min="4353" max="4353" width="30.28515625" style="62" customWidth="1"/>
    <col min="4354" max="4354" width="48.7109375" style="62" customWidth="1"/>
    <col min="4355" max="4355" width="8.42578125" style="62" customWidth="1"/>
    <col min="4356" max="4356" width="17.7109375" style="62" customWidth="1"/>
    <col min="4357" max="4357" width="17.28515625" style="62" customWidth="1"/>
    <col min="4358" max="4608" width="8.85546875" style="62"/>
    <col min="4609" max="4609" width="30.28515625" style="62" customWidth="1"/>
    <col min="4610" max="4610" width="48.7109375" style="62" customWidth="1"/>
    <col min="4611" max="4611" width="8.42578125" style="62" customWidth="1"/>
    <col min="4612" max="4612" width="17.7109375" style="62" customWidth="1"/>
    <col min="4613" max="4613" width="17.28515625" style="62" customWidth="1"/>
    <col min="4614" max="4864" width="8.85546875" style="62"/>
    <col min="4865" max="4865" width="30.28515625" style="62" customWidth="1"/>
    <col min="4866" max="4866" width="48.7109375" style="62" customWidth="1"/>
    <col min="4867" max="4867" width="8.42578125" style="62" customWidth="1"/>
    <col min="4868" max="4868" width="17.7109375" style="62" customWidth="1"/>
    <col min="4869" max="4869" width="17.28515625" style="62" customWidth="1"/>
    <col min="4870" max="5120" width="8.85546875" style="62"/>
    <col min="5121" max="5121" width="30.28515625" style="62" customWidth="1"/>
    <col min="5122" max="5122" width="48.7109375" style="62" customWidth="1"/>
    <col min="5123" max="5123" width="8.42578125" style="62" customWidth="1"/>
    <col min="5124" max="5124" width="17.7109375" style="62" customWidth="1"/>
    <col min="5125" max="5125" width="17.28515625" style="62" customWidth="1"/>
    <col min="5126" max="5376" width="8.85546875" style="62"/>
    <col min="5377" max="5377" width="30.28515625" style="62" customWidth="1"/>
    <col min="5378" max="5378" width="48.7109375" style="62" customWidth="1"/>
    <col min="5379" max="5379" width="8.42578125" style="62" customWidth="1"/>
    <col min="5380" max="5380" width="17.7109375" style="62" customWidth="1"/>
    <col min="5381" max="5381" width="17.28515625" style="62" customWidth="1"/>
    <col min="5382" max="5632" width="8.85546875" style="62"/>
    <col min="5633" max="5633" width="30.28515625" style="62" customWidth="1"/>
    <col min="5634" max="5634" width="48.7109375" style="62" customWidth="1"/>
    <col min="5635" max="5635" width="8.42578125" style="62" customWidth="1"/>
    <col min="5636" max="5636" width="17.7109375" style="62" customWidth="1"/>
    <col min="5637" max="5637" width="17.28515625" style="62" customWidth="1"/>
    <col min="5638" max="5888" width="8.85546875" style="62"/>
    <col min="5889" max="5889" width="30.28515625" style="62" customWidth="1"/>
    <col min="5890" max="5890" width="48.7109375" style="62" customWidth="1"/>
    <col min="5891" max="5891" width="8.42578125" style="62" customWidth="1"/>
    <col min="5892" max="5892" width="17.7109375" style="62" customWidth="1"/>
    <col min="5893" max="5893" width="17.28515625" style="62" customWidth="1"/>
    <col min="5894" max="6144" width="8.85546875" style="62"/>
    <col min="6145" max="6145" width="30.28515625" style="62" customWidth="1"/>
    <col min="6146" max="6146" width="48.7109375" style="62" customWidth="1"/>
    <col min="6147" max="6147" width="8.42578125" style="62" customWidth="1"/>
    <col min="6148" max="6148" width="17.7109375" style="62" customWidth="1"/>
    <col min="6149" max="6149" width="17.28515625" style="62" customWidth="1"/>
    <col min="6150" max="6400" width="8.85546875" style="62"/>
    <col min="6401" max="6401" width="30.28515625" style="62" customWidth="1"/>
    <col min="6402" max="6402" width="48.7109375" style="62" customWidth="1"/>
    <col min="6403" max="6403" width="8.42578125" style="62" customWidth="1"/>
    <col min="6404" max="6404" width="17.7109375" style="62" customWidth="1"/>
    <col min="6405" max="6405" width="17.28515625" style="62" customWidth="1"/>
    <col min="6406" max="6656" width="8.85546875" style="62"/>
    <col min="6657" max="6657" width="30.28515625" style="62" customWidth="1"/>
    <col min="6658" max="6658" width="48.7109375" style="62" customWidth="1"/>
    <col min="6659" max="6659" width="8.42578125" style="62" customWidth="1"/>
    <col min="6660" max="6660" width="17.7109375" style="62" customWidth="1"/>
    <col min="6661" max="6661" width="17.28515625" style="62" customWidth="1"/>
    <col min="6662" max="6912" width="8.85546875" style="62"/>
    <col min="6913" max="6913" width="30.28515625" style="62" customWidth="1"/>
    <col min="6914" max="6914" width="48.7109375" style="62" customWidth="1"/>
    <col min="6915" max="6915" width="8.42578125" style="62" customWidth="1"/>
    <col min="6916" max="6916" width="17.7109375" style="62" customWidth="1"/>
    <col min="6917" max="6917" width="17.28515625" style="62" customWidth="1"/>
    <col min="6918" max="7168" width="8.85546875" style="62"/>
    <col min="7169" max="7169" width="30.28515625" style="62" customWidth="1"/>
    <col min="7170" max="7170" width="48.7109375" style="62" customWidth="1"/>
    <col min="7171" max="7171" width="8.42578125" style="62" customWidth="1"/>
    <col min="7172" max="7172" width="17.7109375" style="62" customWidth="1"/>
    <col min="7173" max="7173" width="17.28515625" style="62" customWidth="1"/>
    <col min="7174" max="7424" width="8.85546875" style="62"/>
    <col min="7425" max="7425" width="30.28515625" style="62" customWidth="1"/>
    <col min="7426" max="7426" width="48.7109375" style="62" customWidth="1"/>
    <col min="7427" max="7427" width="8.42578125" style="62" customWidth="1"/>
    <col min="7428" max="7428" width="17.7109375" style="62" customWidth="1"/>
    <col min="7429" max="7429" width="17.28515625" style="62" customWidth="1"/>
    <col min="7430" max="7680" width="8.85546875" style="62"/>
    <col min="7681" max="7681" width="30.28515625" style="62" customWidth="1"/>
    <col min="7682" max="7682" width="48.7109375" style="62" customWidth="1"/>
    <col min="7683" max="7683" width="8.42578125" style="62" customWidth="1"/>
    <col min="7684" max="7684" width="17.7109375" style="62" customWidth="1"/>
    <col min="7685" max="7685" width="17.28515625" style="62" customWidth="1"/>
    <col min="7686" max="7936" width="8.85546875" style="62"/>
    <col min="7937" max="7937" width="30.28515625" style="62" customWidth="1"/>
    <col min="7938" max="7938" width="48.7109375" style="62" customWidth="1"/>
    <col min="7939" max="7939" width="8.42578125" style="62" customWidth="1"/>
    <col min="7940" max="7940" width="17.7109375" style="62" customWidth="1"/>
    <col min="7941" max="7941" width="17.28515625" style="62" customWidth="1"/>
    <col min="7942" max="8192" width="8.85546875" style="62"/>
    <col min="8193" max="8193" width="30.28515625" style="62" customWidth="1"/>
    <col min="8194" max="8194" width="48.7109375" style="62" customWidth="1"/>
    <col min="8195" max="8195" width="8.42578125" style="62" customWidth="1"/>
    <col min="8196" max="8196" width="17.7109375" style="62" customWidth="1"/>
    <col min="8197" max="8197" width="17.28515625" style="62" customWidth="1"/>
    <col min="8198" max="8448" width="8.85546875" style="62"/>
    <col min="8449" max="8449" width="30.28515625" style="62" customWidth="1"/>
    <col min="8450" max="8450" width="48.7109375" style="62" customWidth="1"/>
    <col min="8451" max="8451" width="8.42578125" style="62" customWidth="1"/>
    <col min="8452" max="8452" width="17.7109375" style="62" customWidth="1"/>
    <col min="8453" max="8453" width="17.28515625" style="62" customWidth="1"/>
    <col min="8454" max="8704" width="8.85546875" style="62"/>
    <col min="8705" max="8705" width="30.28515625" style="62" customWidth="1"/>
    <col min="8706" max="8706" width="48.7109375" style="62" customWidth="1"/>
    <col min="8707" max="8707" width="8.42578125" style="62" customWidth="1"/>
    <col min="8708" max="8708" width="17.7109375" style="62" customWidth="1"/>
    <col min="8709" max="8709" width="17.28515625" style="62" customWidth="1"/>
    <col min="8710" max="8960" width="8.85546875" style="62"/>
    <col min="8961" max="8961" width="30.28515625" style="62" customWidth="1"/>
    <col min="8962" max="8962" width="48.7109375" style="62" customWidth="1"/>
    <col min="8963" max="8963" width="8.42578125" style="62" customWidth="1"/>
    <col min="8964" max="8964" width="17.7109375" style="62" customWidth="1"/>
    <col min="8965" max="8965" width="17.28515625" style="62" customWidth="1"/>
    <col min="8966" max="9216" width="8.85546875" style="62"/>
    <col min="9217" max="9217" width="30.28515625" style="62" customWidth="1"/>
    <col min="9218" max="9218" width="48.7109375" style="62" customWidth="1"/>
    <col min="9219" max="9219" width="8.42578125" style="62" customWidth="1"/>
    <col min="9220" max="9220" width="17.7109375" style="62" customWidth="1"/>
    <col min="9221" max="9221" width="17.28515625" style="62" customWidth="1"/>
    <col min="9222" max="9472" width="8.85546875" style="62"/>
    <col min="9473" max="9473" width="30.28515625" style="62" customWidth="1"/>
    <col min="9474" max="9474" width="48.7109375" style="62" customWidth="1"/>
    <col min="9475" max="9475" width="8.42578125" style="62" customWidth="1"/>
    <col min="9476" max="9476" width="17.7109375" style="62" customWidth="1"/>
    <col min="9477" max="9477" width="17.28515625" style="62" customWidth="1"/>
    <col min="9478" max="9728" width="8.85546875" style="62"/>
    <col min="9729" max="9729" width="30.28515625" style="62" customWidth="1"/>
    <col min="9730" max="9730" width="48.7109375" style="62" customWidth="1"/>
    <col min="9731" max="9731" width="8.42578125" style="62" customWidth="1"/>
    <col min="9732" max="9732" width="17.7109375" style="62" customWidth="1"/>
    <col min="9733" max="9733" width="17.28515625" style="62" customWidth="1"/>
    <col min="9734" max="9984" width="8.85546875" style="62"/>
    <col min="9985" max="9985" width="30.28515625" style="62" customWidth="1"/>
    <col min="9986" max="9986" width="48.7109375" style="62" customWidth="1"/>
    <col min="9987" max="9987" width="8.42578125" style="62" customWidth="1"/>
    <col min="9988" max="9988" width="17.7109375" style="62" customWidth="1"/>
    <col min="9989" max="9989" width="17.28515625" style="62" customWidth="1"/>
    <col min="9990" max="10240" width="8.85546875" style="62"/>
    <col min="10241" max="10241" width="30.28515625" style="62" customWidth="1"/>
    <col min="10242" max="10242" width="48.7109375" style="62" customWidth="1"/>
    <col min="10243" max="10243" width="8.42578125" style="62" customWidth="1"/>
    <col min="10244" max="10244" width="17.7109375" style="62" customWidth="1"/>
    <col min="10245" max="10245" width="17.28515625" style="62" customWidth="1"/>
    <col min="10246" max="10496" width="8.85546875" style="62"/>
    <col min="10497" max="10497" width="30.28515625" style="62" customWidth="1"/>
    <col min="10498" max="10498" width="48.7109375" style="62" customWidth="1"/>
    <col min="10499" max="10499" width="8.42578125" style="62" customWidth="1"/>
    <col min="10500" max="10500" width="17.7109375" style="62" customWidth="1"/>
    <col min="10501" max="10501" width="17.28515625" style="62" customWidth="1"/>
    <col min="10502" max="10752" width="8.85546875" style="62"/>
    <col min="10753" max="10753" width="30.28515625" style="62" customWidth="1"/>
    <col min="10754" max="10754" width="48.7109375" style="62" customWidth="1"/>
    <col min="10755" max="10755" width="8.42578125" style="62" customWidth="1"/>
    <col min="10756" max="10756" width="17.7109375" style="62" customWidth="1"/>
    <col min="10757" max="10757" width="17.28515625" style="62" customWidth="1"/>
    <col min="10758" max="11008" width="8.85546875" style="62"/>
    <col min="11009" max="11009" width="30.28515625" style="62" customWidth="1"/>
    <col min="11010" max="11010" width="48.7109375" style="62" customWidth="1"/>
    <col min="11011" max="11011" width="8.42578125" style="62" customWidth="1"/>
    <col min="11012" max="11012" width="17.7109375" style="62" customWidth="1"/>
    <col min="11013" max="11013" width="17.28515625" style="62" customWidth="1"/>
    <col min="11014" max="11264" width="8.85546875" style="62"/>
    <col min="11265" max="11265" width="30.28515625" style="62" customWidth="1"/>
    <col min="11266" max="11266" width="48.7109375" style="62" customWidth="1"/>
    <col min="11267" max="11267" width="8.42578125" style="62" customWidth="1"/>
    <col min="11268" max="11268" width="17.7109375" style="62" customWidth="1"/>
    <col min="11269" max="11269" width="17.28515625" style="62" customWidth="1"/>
    <col min="11270" max="11520" width="8.85546875" style="62"/>
    <col min="11521" max="11521" width="30.28515625" style="62" customWidth="1"/>
    <col min="11522" max="11522" width="48.7109375" style="62" customWidth="1"/>
    <col min="11523" max="11523" width="8.42578125" style="62" customWidth="1"/>
    <col min="11524" max="11524" width="17.7109375" style="62" customWidth="1"/>
    <col min="11525" max="11525" width="17.28515625" style="62" customWidth="1"/>
    <col min="11526" max="11776" width="8.85546875" style="62"/>
    <col min="11777" max="11777" width="30.28515625" style="62" customWidth="1"/>
    <col min="11778" max="11778" width="48.7109375" style="62" customWidth="1"/>
    <col min="11779" max="11779" width="8.42578125" style="62" customWidth="1"/>
    <col min="11780" max="11780" width="17.7109375" style="62" customWidth="1"/>
    <col min="11781" max="11781" width="17.28515625" style="62" customWidth="1"/>
    <col min="11782" max="12032" width="8.85546875" style="62"/>
    <col min="12033" max="12033" width="30.28515625" style="62" customWidth="1"/>
    <col min="12034" max="12034" width="48.7109375" style="62" customWidth="1"/>
    <col min="12035" max="12035" width="8.42578125" style="62" customWidth="1"/>
    <col min="12036" max="12036" width="17.7109375" style="62" customWidth="1"/>
    <col min="12037" max="12037" width="17.28515625" style="62" customWidth="1"/>
    <col min="12038" max="12288" width="8.85546875" style="62"/>
    <col min="12289" max="12289" width="30.28515625" style="62" customWidth="1"/>
    <col min="12290" max="12290" width="48.7109375" style="62" customWidth="1"/>
    <col min="12291" max="12291" width="8.42578125" style="62" customWidth="1"/>
    <col min="12292" max="12292" width="17.7109375" style="62" customWidth="1"/>
    <col min="12293" max="12293" width="17.28515625" style="62" customWidth="1"/>
    <col min="12294" max="12544" width="8.85546875" style="62"/>
    <col min="12545" max="12545" width="30.28515625" style="62" customWidth="1"/>
    <col min="12546" max="12546" width="48.7109375" style="62" customWidth="1"/>
    <col min="12547" max="12547" width="8.42578125" style="62" customWidth="1"/>
    <col min="12548" max="12548" width="17.7109375" style="62" customWidth="1"/>
    <col min="12549" max="12549" width="17.28515625" style="62" customWidth="1"/>
    <col min="12550" max="12800" width="8.85546875" style="62"/>
    <col min="12801" max="12801" width="30.28515625" style="62" customWidth="1"/>
    <col min="12802" max="12802" width="48.7109375" style="62" customWidth="1"/>
    <col min="12803" max="12803" width="8.42578125" style="62" customWidth="1"/>
    <col min="12804" max="12804" width="17.7109375" style="62" customWidth="1"/>
    <col min="12805" max="12805" width="17.28515625" style="62" customWidth="1"/>
    <col min="12806" max="13056" width="8.85546875" style="62"/>
    <col min="13057" max="13057" width="30.28515625" style="62" customWidth="1"/>
    <col min="13058" max="13058" width="48.7109375" style="62" customWidth="1"/>
    <col min="13059" max="13059" width="8.42578125" style="62" customWidth="1"/>
    <col min="13060" max="13060" width="17.7109375" style="62" customWidth="1"/>
    <col min="13061" max="13061" width="17.28515625" style="62" customWidth="1"/>
    <col min="13062" max="13312" width="8.85546875" style="62"/>
    <col min="13313" max="13313" width="30.28515625" style="62" customWidth="1"/>
    <col min="13314" max="13314" width="48.7109375" style="62" customWidth="1"/>
    <col min="13315" max="13315" width="8.42578125" style="62" customWidth="1"/>
    <col min="13316" max="13316" width="17.7109375" style="62" customWidth="1"/>
    <col min="13317" max="13317" width="17.28515625" style="62" customWidth="1"/>
    <col min="13318" max="13568" width="8.85546875" style="62"/>
    <col min="13569" max="13569" width="30.28515625" style="62" customWidth="1"/>
    <col min="13570" max="13570" width="48.7109375" style="62" customWidth="1"/>
    <col min="13571" max="13571" width="8.42578125" style="62" customWidth="1"/>
    <col min="13572" max="13572" width="17.7109375" style="62" customWidth="1"/>
    <col min="13573" max="13573" width="17.28515625" style="62" customWidth="1"/>
    <col min="13574" max="13824" width="8.85546875" style="62"/>
    <col min="13825" max="13825" width="30.28515625" style="62" customWidth="1"/>
    <col min="13826" max="13826" width="48.7109375" style="62" customWidth="1"/>
    <col min="13827" max="13827" width="8.42578125" style="62" customWidth="1"/>
    <col min="13828" max="13828" width="17.7109375" style="62" customWidth="1"/>
    <col min="13829" max="13829" width="17.28515625" style="62" customWidth="1"/>
    <col min="13830" max="14080" width="8.85546875" style="62"/>
    <col min="14081" max="14081" width="30.28515625" style="62" customWidth="1"/>
    <col min="14082" max="14082" width="48.7109375" style="62" customWidth="1"/>
    <col min="14083" max="14083" width="8.42578125" style="62" customWidth="1"/>
    <col min="14084" max="14084" width="17.7109375" style="62" customWidth="1"/>
    <col min="14085" max="14085" width="17.28515625" style="62" customWidth="1"/>
    <col min="14086" max="14336" width="8.85546875" style="62"/>
    <col min="14337" max="14337" width="30.28515625" style="62" customWidth="1"/>
    <col min="14338" max="14338" width="48.7109375" style="62" customWidth="1"/>
    <col min="14339" max="14339" width="8.42578125" style="62" customWidth="1"/>
    <col min="14340" max="14340" width="17.7109375" style="62" customWidth="1"/>
    <col min="14341" max="14341" width="17.28515625" style="62" customWidth="1"/>
    <col min="14342" max="14592" width="8.85546875" style="62"/>
    <col min="14593" max="14593" width="30.28515625" style="62" customWidth="1"/>
    <col min="14594" max="14594" width="48.7109375" style="62" customWidth="1"/>
    <col min="14595" max="14595" width="8.42578125" style="62" customWidth="1"/>
    <col min="14596" max="14596" width="17.7109375" style="62" customWidth="1"/>
    <col min="14597" max="14597" width="17.28515625" style="62" customWidth="1"/>
    <col min="14598" max="14848" width="8.85546875" style="62"/>
    <col min="14849" max="14849" width="30.28515625" style="62" customWidth="1"/>
    <col min="14850" max="14850" width="48.7109375" style="62" customWidth="1"/>
    <col min="14851" max="14851" width="8.42578125" style="62" customWidth="1"/>
    <col min="14852" max="14852" width="17.7109375" style="62" customWidth="1"/>
    <col min="14853" max="14853" width="17.28515625" style="62" customWidth="1"/>
    <col min="14854" max="15104" width="8.85546875" style="62"/>
    <col min="15105" max="15105" width="30.28515625" style="62" customWidth="1"/>
    <col min="15106" max="15106" width="48.7109375" style="62" customWidth="1"/>
    <col min="15107" max="15107" width="8.42578125" style="62" customWidth="1"/>
    <col min="15108" max="15108" width="17.7109375" style="62" customWidth="1"/>
    <col min="15109" max="15109" width="17.28515625" style="62" customWidth="1"/>
    <col min="15110" max="15360" width="8.85546875" style="62"/>
    <col min="15361" max="15361" width="30.28515625" style="62" customWidth="1"/>
    <col min="15362" max="15362" width="48.7109375" style="62" customWidth="1"/>
    <col min="15363" max="15363" width="8.42578125" style="62" customWidth="1"/>
    <col min="15364" max="15364" width="17.7109375" style="62" customWidth="1"/>
    <col min="15365" max="15365" width="17.28515625" style="62" customWidth="1"/>
    <col min="15366" max="15616" width="8.85546875" style="62"/>
    <col min="15617" max="15617" width="30.28515625" style="62" customWidth="1"/>
    <col min="15618" max="15618" width="48.7109375" style="62" customWidth="1"/>
    <col min="15619" max="15619" width="8.42578125" style="62" customWidth="1"/>
    <col min="15620" max="15620" width="17.7109375" style="62" customWidth="1"/>
    <col min="15621" max="15621" width="17.28515625" style="62" customWidth="1"/>
    <col min="15622" max="15872" width="8.85546875" style="62"/>
    <col min="15873" max="15873" width="30.28515625" style="62" customWidth="1"/>
    <col min="15874" max="15874" width="48.7109375" style="62" customWidth="1"/>
    <col min="15875" max="15875" width="8.42578125" style="62" customWidth="1"/>
    <col min="15876" max="15876" width="17.7109375" style="62" customWidth="1"/>
    <col min="15877" max="15877" width="17.28515625" style="62" customWidth="1"/>
    <col min="15878" max="16128" width="8.85546875" style="62"/>
    <col min="16129" max="16129" width="30.28515625" style="62" customWidth="1"/>
    <col min="16130" max="16130" width="48.7109375" style="62" customWidth="1"/>
    <col min="16131" max="16131" width="8.42578125" style="62" customWidth="1"/>
    <col min="16132" max="16132" width="17.7109375" style="62" customWidth="1"/>
    <col min="16133" max="16133" width="17.28515625" style="62" customWidth="1"/>
    <col min="16134" max="16384" width="8.85546875" style="62"/>
  </cols>
  <sheetData>
    <row r="1" spans="1:5" ht="15.75" x14ac:dyDescent="0.25">
      <c r="A1" s="4" t="s">
        <v>225</v>
      </c>
      <c r="B1" s="149"/>
      <c r="C1" s="149"/>
      <c r="D1" s="64"/>
      <c r="E1" s="64"/>
    </row>
    <row r="2" spans="1:5" x14ac:dyDescent="0.2">
      <c r="A2" s="149"/>
      <c r="B2" s="149"/>
      <c r="C2" s="149"/>
      <c r="D2" s="64"/>
      <c r="E2" s="64"/>
    </row>
    <row r="3" spans="1:5" ht="26.25" x14ac:dyDescent="0.4">
      <c r="A3" s="4" t="s">
        <v>223</v>
      </c>
      <c r="B3" s="5" t="s">
        <v>193</v>
      </c>
      <c r="C3" s="149"/>
      <c r="D3" s="64"/>
      <c r="E3" s="64"/>
    </row>
    <row r="4" spans="1:5" ht="15.75" x14ac:dyDescent="0.25">
      <c r="A4" s="4" t="s">
        <v>224</v>
      </c>
      <c r="B4" s="150">
        <v>149150003</v>
      </c>
      <c r="C4" s="149"/>
      <c r="D4" s="64"/>
      <c r="E4" s="64"/>
    </row>
    <row r="5" spans="1:5" ht="13.5" thickBot="1" x14ac:dyDescent="0.25">
      <c r="A5" s="149"/>
      <c r="B5" s="149"/>
      <c r="C5" s="149"/>
    </row>
    <row r="6" spans="1:5" x14ac:dyDescent="0.2">
      <c r="A6" s="151" t="s">
        <v>9</v>
      </c>
      <c r="B6" s="151" t="s">
        <v>226</v>
      </c>
      <c r="C6" s="152" t="s">
        <v>227</v>
      </c>
    </row>
    <row r="7" spans="1:5" ht="13.5" thickBot="1" x14ac:dyDescent="0.25">
      <c r="A7" s="153"/>
      <c r="B7" s="153" t="s">
        <v>228</v>
      </c>
      <c r="C7" s="154" t="s">
        <v>13</v>
      </c>
    </row>
    <row r="8" spans="1:5" ht="25.5" x14ac:dyDescent="0.2">
      <c r="A8" s="155" t="s">
        <v>229</v>
      </c>
      <c r="B8" s="156" t="s">
        <v>230</v>
      </c>
      <c r="C8" s="157"/>
    </row>
    <row r="9" spans="1:5" x14ac:dyDescent="0.2">
      <c r="A9" s="158" t="s">
        <v>235</v>
      </c>
      <c r="B9" s="159" t="s">
        <v>84</v>
      </c>
      <c r="C9" s="160">
        <f>'PS 1.položkový rozpočet'!H83</f>
        <v>0</v>
      </c>
    </row>
    <row r="10" spans="1:5" x14ac:dyDescent="0.2">
      <c r="A10" s="158"/>
      <c r="B10" s="161" t="s">
        <v>92</v>
      </c>
      <c r="C10" s="160">
        <f>'PS 1.položkový rozpočet'!H92</f>
        <v>0</v>
      </c>
    </row>
    <row r="11" spans="1:5" ht="13.5" thickBot="1" x14ac:dyDescent="0.25">
      <c r="A11" s="162"/>
      <c r="B11" s="163"/>
      <c r="C11" s="164"/>
    </row>
    <row r="12" spans="1:5" ht="13.5" thickBot="1" x14ac:dyDescent="0.25">
      <c r="A12" s="162"/>
      <c r="B12" s="165" t="s">
        <v>1</v>
      </c>
      <c r="C12" s="166">
        <f>SUM(C9:C11)</f>
        <v>0</v>
      </c>
    </row>
    <row r="13" spans="1:5" ht="25.5" x14ac:dyDescent="0.2">
      <c r="A13" s="155" t="s">
        <v>236</v>
      </c>
      <c r="B13" s="156" t="s">
        <v>230</v>
      </c>
      <c r="C13" s="157"/>
    </row>
    <row r="14" spans="1:5" x14ac:dyDescent="0.2">
      <c r="A14" s="158" t="s">
        <v>237</v>
      </c>
      <c r="B14" s="159" t="s">
        <v>93</v>
      </c>
      <c r="C14" s="160">
        <f>'PS 1.položkový rozpočet'!H167</f>
        <v>0</v>
      </c>
    </row>
    <row r="15" spans="1:5" x14ac:dyDescent="0.2">
      <c r="A15" s="158"/>
      <c r="B15" s="161" t="s">
        <v>94</v>
      </c>
      <c r="C15" s="160">
        <f>'PS 1.položkový rozpočet'!H176</f>
        <v>0</v>
      </c>
    </row>
    <row r="16" spans="1:5" ht="13.5" thickBot="1" x14ac:dyDescent="0.25">
      <c r="A16" s="162"/>
      <c r="B16" s="163"/>
      <c r="C16" s="164"/>
    </row>
    <row r="17" spans="1:4" ht="13.5" thickBot="1" x14ac:dyDescent="0.25">
      <c r="A17" s="162"/>
      <c r="B17" s="165" t="s">
        <v>1</v>
      </c>
      <c r="C17" s="166">
        <f>SUM(C14:C16)</f>
        <v>0</v>
      </c>
    </row>
    <row r="18" spans="1:4" ht="25.5" x14ac:dyDescent="0.2">
      <c r="A18" s="155" t="s">
        <v>246</v>
      </c>
      <c r="B18" s="156" t="s">
        <v>247</v>
      </c>
      <c r="C18" s="157"/>
    </row>
    <row r="19" spans="1:4" x14ac:dyDescent="0.2">
      <c r="A19" s="158" t="s">
        <v>248</v>
      </c>
      <c r="B19" s="159" t="s">
        <v>249</v>
      </c>
      <c r="C19" s="160">
        <f>'PS 1.položkový rozpočet'!H212</f>
        <v>0</v>
      </c>
    </row>
    <row r="20" spans="1:4" ht="13.5" thickBot="1" x14ac:dyDescent="0.25">
      <c r="A20" s="162"/>
      <c r="B20" s="163"/>
      <c r="C20" s="164"/>
    </row>
    <row r="21" spans="1:4" ht="13.5" thickBot="1" x14ac:dyDescent="0.25">
      <c r="A21" s="162"/>
      <c r="B21" s="165" t="s">
        <v>1</v>
      </c>
      <c r="C21" s="166">
        <f>SUM(C19:C20)</f>
        <v>0</v>
      </c>
    </row>
    <row r="22" spans="1:4" ht="25.5" x14ac:dyDescent="0.2">
      <c r="A22" s="167" t="s">
        <v>245</v>
      </c>
      <c r="B22" s="156" t="s">
        <v>231</v>
      </c>
      <c r="C22" s="157"/>
      <c r="D22" s="65"/>
    </row>
    <row r="23" spans="1:4" ht="12.75" customHeight="1" x14ac:dyDescent="0.2">
      <c r="A23" s="168"/>
      <c r="B23" s="190" t="s">
        <v>243</v>
      </c>
      <c r="C23" s="160">
        <f>'vedlejší a ostatní náklady'!H10</f>
        <v>0</v>
      </c>
      <c r="D23" s="65"/>
    </row>
    <row r="24" spans="1:4" x14ac:dyDescent="0.2">
      <c r="A24" s="168"/>
      <c r="B24" s="190" t="s">
        <v>244</v>
      </c>
      <c r="C24" s="160">
        <f>'vedlejší a ostatní náklady'!H17</f>
        <v>0</v>
      </c>
      <c r="D24" s="65"/>
    </row>
    <row r="25" spans="1:4" ht="13.5" thickBot="1" x14ac:dyDescent="0.25">
      <c r="A25" s="169"/>
      <c r="B25" s="170"/>
      <c r="C25" s="171"/>
      <c r="D25" s="65"/>
    </row>
    <row r="26" spans="1:4" ht="13.5" thickBot="1" x14ac:dyDescent="0.25">
      <c r="A26" s="172"/>
      <c r="B26" s="165" t="s">
        <v>1</v>
      </c>
      <c r="C26" s="166">
        <f>SUM(C23:C25)</f>
        <v>0</v>
      </c>
      <c r="D26" s="65"/>
    </row>
    <row r="27" spans="1:4" ht="13.5" thickBot="1" x14ac:dyDescent="0.25">
      <c r="A27" s="173"/>
      <c r="B27" s="174"/>
      <c r="C27" s="175"/>
      <c r="D27" s="65"/>
    </row>
    <row r="28" spans="1:4" ht="21" thickBot="1" x14ac:dyDescent="0.35">
      <c r="A28" s="176" t="s">
        <v>3</v>
      </c>
      <c r="B28" s="177"/>
      <c r="C28" s="178">
        <f>C12+C17+C26+C21</f>
        <v>0</v>
      </c>
      <c r="D28" s="65"/>
    </row>
    <row r="29" spans="1:4" ht="15" x14ac:dyDescent="0.2">
      <c r="A29" s="179"/>
      <c r="B29" s="180"/>
      <c r="C29" s="181"/>
      <c r="D29" s="65"/>
    </row>
    <row r="30" spans="1:4" ht="15" x14ac:dyDescent="0.2">
      <c r="A30" s="182" t="s">
        <v>232</v>
      </c>
      <c r="B30" s="180"/>
      <c r="C30" s="181"/>
      <c r="D30" s="65"/>
    </row>
    <row r="31" spans="1:4" ht="15" x14ac:dyDescent="0.2">
      <c r="A31" s="179"/>
      <c r="B31" s="180"/>
      <c r="C31" s="181"/>
      <c r="D31" s="65"/>
    </row>
    <row r="32" spans="1:4" ht="13.5" thickBot="1" x14ac:dyDescent="0.25">
      <c r="A32" s="183"/>
      <c r="B32" s="184"/>
      <c r="C32" s="185"/>
      <c r="D32" s="65"/>
    </row>
    <row r="33" spans="1:4" ht="21" thickBot="1" x14ac:dyDescent="0.35">
      <c r="A33" s="176" t="s">
        <v>233</v>
      </c>
      <c r="B33" s="186">
        <v>0.21</v>
      </c>
      <c r="C33" s="178">
        <f>B33*C28</f>
        <v>0</v>
      </c>
      <c r="D33" s="65"/>
    </row>
    <row r="34" spans="1:4" ht="21" thickBot="1" x14ac:dyDescent="0.35">
      <c r="A34" s="187" t="s">
        <v>234</v>
      </c>
      <c r="B34" s="188"/>
      <c r="C34" s="189">
        <f>C28+C33</f>
        <v>0</v>
      </c>
      <c r="D34" s="65"/>
    </row>
    <row r="35" spans="1:4" x14ac:dyDescent="0.2">
      <c r="D35" s="65"/>
    </row>
    <row r="36" spans="1:4" x14ac:dyDescent="0.2">
      <c r="D36" s="65"/>
    </row>
    <row r="37" spans="1:4" x14ac:dyDescent="0.2">
      <c r="D37" s="65"/>
    </row>
    <row r="38" spans="1:4" x14ac:dyDescent="0.2">
      <c r="D38" s="65"/>
    </row>
    <row r="39" spans="1:4" x14ac:dyDescent="0.2">
      <c r="D39" s="65"/>
    </row>
    <row r="40" spans="1:4" x14ac:dyDescent="0.2">
      <c r="D40" s="65"/>
    </row>
    <row r="41" spans="1:4" x14ac:dyDescent="0.2">
      <c r="D41" s="65"/>
    </row>
    <row r="42" spans="1:4" x14ac:dyDescent="0.2">
      <c r="D42" s="65"/>
    </row>
    <row r="43" spans="1:4" x14ac:dyDescent="0.2">
      <c r="D43" s="65"/>
    </row>
    <row r="44" spans="1:4" x14ac:dyDescent="0.2">
      <c r="D44" s="65"/>
    </row>
    <row r="45" spans="1:4" x14ac:dyDescent="0.2">
      <c r="D45" s="65"/>
    </row>
    <row r="46" spans="1:4" x14ac:dyDescent="0.2">
      <c r="D46" s="65"/>
    </row>
    <row r="47" spans="1:4" x14ac:dyDescent="0.2">
      <c r="D47" s="65"/>
    </row>
    <row r="48" spans="1:4" x14ac:dyDescent="0.2">
      <c r="D48" s="65"/>
    </row>
    <row r="49" spans="4:4" x14ac:dyDescent="0.2">
      <c r="D49" s="65"/>
    </row>
    <row r="50" spans="4:4" x14ac:dyDescent="0.2">
      <c r="D50" s="65"/>
    </row>
    <row r="51" spans="4:4" x14ac:dyDescent="0.2">
      <c r="D51" s="65"/>
    </row>
    <row r="52" spans="4:4" x14ac:dyDescent="0.2">
      <c r="D52" s="65"/>
    </row>
    <row r="53" spans="4:4" x14ac:dyDescent="0.2">
      <c r="D53" s="65"/>
    </row>
    <row r="54" spans="4:4" x14ac:dyDescent="0.2">
      <c r="D54" s="65"/>
    </row>
    <row r="55" spans="4:4" x14ac:dyDescent="0.2">
      <c r="D55" s="65"/>
    </row>
    <row r="56" spans="4:4" x14ac:dyDescent="0.2">
      <c r="D56" s="65"/>
    </row>
    <row r="57" spans="4:4" x14ac:dyDescent="0.2">
      <c r="D57" s="65"/>
    </row>
    <row r="58" spans="4:4" x14ac:dyDescent="0.2">
      <c r="D58" s="65"/>
    </row>
    <row r="59" spans="4:4" x14ac:dyDescent="0.2">
      <c r="D59" s="65"/>
    </row>
    <row r="60" spans="4:4" x14ac:dyDescent="0.2">
      <c r="D60" s="65"/>
    </row>
    <row r="61" spans="4:4" x14ac:dyDescent="0.2">
      <c r="D61" s="65"/>
    </row>
    <row r="62" spans="4:4" x14ac:dyDescent="0.2">
      <c r="D62" s="65"/>
    </row>
    <row r="63" spans="4:4" x14ac:dyDescent="0.2">
      <c r="D63" s="65"/>
    </row>
    <row r="64" spans="4:4" x14ac:dyDescent="0.2">
      <c r="D64" s="65"/>
    </row>
    <row r="65" spans="4:4" x14ac:dyDescent="0.2">
      <c r="D65" s="65"/>
    </row>
    <row r="66" spans="4:4" x14ac:dyDescent="0.2">
      <c r="D66" s="65"/>
    </row>
    <row r="67" spans="4:4" x14ac:dyDescent="0.2">
      <c r="D67" s="65"/>
    </row>
    <row r="68" spans="4:4" x14ac:dyDescent="0.2">
      <c r="D68" s="65"/>
    </row>
    <row r="69" spans="4:4" x14ac:dyDescent="0.2">
      <c r="D69" s="65"/>
    </row>
    <row r="70" spans="4:4" x14ac:dyDescent="0.2">
      <c r="D70" s="65"/>
    </row>
    <row r="71" spans="4:4" x14ac:dyDescent="0.2">
      <c r="D71" s="65"/>
    </row>
    <row r="72" spans="4:4" x14ac:dyDescent="0.2">
      <c r="D72" s="65"/>
    </row>
    <row r="73" spans="4:4" ht="12.75" customHeight="1" x14ac:dyDescent="0.2">
      <c r="D73" s="65"/>
    </row>
    <row r="74" spans="4:4" x14ac:dyDescent="0.2">
      <c r="D74" s="65"/>
    </row>
    <row r="75" spans="4:4" x14ac:dyDescent="0.2">
      <c r="D75" s="65"/>
    </row>
    <row r="76" spans="4:4" x14ac:dyDescent="0.2">
      <c r="D76" s="65"/>
    </row>
    <row r="77" spans="4:4" x14ac:dyDescent="0.2">
      <c r="D77" s="65"/>
    </row>
    <row r="78" spans="4:4" x14ac:dyDescent="0.2">
      <c r="D78" s="65"/>
    </row>
    <row r="79" spans="4:4" x14ac:dyDescent="0.2">
      <c r="D79" s="65"/>
    </row>
    <row r="80" spans="4:4" ht="12.75" customHeight="1" x14ac:dyDescent="0.2">
      <c r="D80" s="65"/>
    </row>
    <row r="81" spans="4:4" x14ac:dyDescent="0.2">
      <c r="D81" s="65"/>
    </row>
    <row r="82" spans="4:4" x14ac:dyDescent="0.2">
      <c r="D82" s="65"/>
    </row>
    <row r="83" spans="4:4" x14ac:dyDescent="0.2">
      <c r="D83" s="65"/>
    </row>
    <row r="84" spans="4:4" x14ac:dyDescent="0.2">
      <c r="D84" s="65"/>
    </row>
    <row r="85" spans="4:4" x14ac:dyDescent="0.2">
      <c r="D85" s="65"/>
    </row>
    <row r="86" spans="4:4" x14ac:dyDescent="0.2">
      <c r="D86" s="65"/>
    </row>
    <row r="87" spans="4:4" x14ac:dyDescent="0.2">
      <c r="D87" s="65"/>
    </row>
    <row r="88" spans="4:4" x14ac:dyDescent="0.2">
      <c r="D88" s="65"/>
    </row>
    <row r="89" spans="4:4" x14ac:dyDescent="0.2">
      <c r="D89" s="65"/>
    </row>
    <row r="90" spans="4:4" x14ac:dyDescent="0.2">
      <c r="D90" s="65"/>
    </row>
    <row r="91" spans="4:4" x14ac:dyDescent="0.2">
      <c r="D91" s="65"/>
    </row>
    <row r="92" spans="4:4" x14ac:dyDescent="0.2">
      <c r="D92" s="65"/>
    </row>
    <row r="93" spans="4:4" x14ac:dyDescent="0.2">
      <c r="D93" s="65"/>
    </row>
    <row r="94" spans="4:4" x14ac:dyDescent="0.2">
      <c r="D94" s="65"/>
    </row>
    <row r="95" spans="4:4" x14ac:dyDescent="0.2">
      <c r="D95" s="65"/>
    </row>
    <row r="96" spans="4:4" x14ac:dyDescent="0.2">
      <c r="D96" s="65"/>
    </row>
    <row r="97" spans="4:4" x14ac:dyDescent="0.2">
      <c r="D97" s="65"/>
    </row>
    <row r="98" spans="4:4" x14ac:dyDescent="0.2">
      <c r="D98" s="65"/>
    </row>
    <row r="99" spans="4:4" x14ac:dyDescent="0.2">
      <c r="D99" s="65"/>
    </row>
    <row r="100" spans="4:4" x14ac:dyDescent="0.2">
      <c r="D100" s="65"/>
    </row>
    <row r="101" spans="4:4" x14ac:dyDescent="0.2">
      <c r="D101" s="65"/>
    </row>
    <row r="102" spans="4:4" x14ac:dyDescent="0.2">
      <c r="D102" s="65"/>
    </row>
    <row r="103" spans="4:4" x14ac:dyDescent="0.2">
      <c r="D103" s="65"/>
    </row>
    <row r="104" spans="4:4" x14ac:dyDescent="0.2">
      <c r="D104" s="65"/>
    </row>
    <row r="105" spans="4:4" x14ac:dyDescent="0.2">
      <c r="D105" s="65"/>
    </row>
    <row r="106" spans="4:4" x14ac:dyDescent="0.2">
      <c r="D106" s="65"/>
    </row>
    <row r="107" spans="4:4" x14ac:dyDescent="0.2">
      <c r="D107" s="65"/>
    </row>
    <row r="108" spans="4:4" x14ac:dyDescent="0.2">
      <c r="D108" s="65"/>
    </row>
    <row r="109" spans="4:4" x14ac:dyDescent="0.2">
      <c r="D109" s="65"/>
    </row>
    <row r="110" spans="4:4" ht="12.75" customHeight="1" x14ac:dyDescent="0.2">
      <c r="D110" s="65"/>
    </row>
    <row r="111" spans="4:4" x14ac:dyDescent="0.2">
      <c r="D111" s="65"/>
    </row>
    <row r="112" spans="4:4" x14ac:dyDescent="0.2">
      <c r="D112" s="65"/>
    </row>
    <row r="113" spans="4:4" x14ac:dyDescent="0.2">
      <c r="D113" s="65"/>
    </row>
    <row r="114" spans="4:4" x14ac:dyDescent="0.2">
      <c r="D114" s="65"/>
    </row>
    <row r="115" spans="4:4" x14ac:dyDescent="0.2">
      <c r="D115" s="65"/>
    </row>
    <row r="116" spans="4:4" x14ac:dyDescent="0.2">
      <c r="D116" s="65"/>
    </row>
    <row r="117" spans="4:4" x14ac:dyDescent="0.2">
      <c r="D117" s="65"/>
    </row>
    <row r="118" spans="4:4" x14ac:dyDescent="0.2">
      <c r="D118" s="65"/>
    </row>
    <row r="119" spans="4:4" x14ac:dyDescent="0.2">
      <c r="D119" s="65"/>
    </row>
    <row r="120" spans="4:4" ht="12.75" customHeight="1" x14ac:dyDescent="0.2">
      <c r="D120" s="65"/>
    </row>
    <row r="121" spans="4:4" x14ac:dyDescent="0.2">
      <c r="D121" s="65"/>
    </row>
    <row r="122" spans="4:4" x14ac:dyDescent="0.2">
      <c r="D122" s="65"/>
    </row>
    <row r="123" spans="4:4" x14ac:dyDescent="0.2">
      <c r="D123" s="65"/>
    </row>
    <row r="124" spans="4:4" x14ac:dyDescent="0.2">
      <c r="D124" s="65"/>
    </row>
    <row r="125" spans="4:4" x14ac:dyDescent="0.2">
      <c r="D125" s="65"/>
    </row>
    <row r="126" spans="4:4" x14ac:dyDescent="0.2">
      <c r="D126" s="65"/>
    </row>
    <row r="127" spans="4:4" x14ac:dyDescent="0.2">
      <c r="D127" s="65"/>
    </row>
    <row r="128" spans="4:4" x14ac:dyDescent="0.2">
      <c r="D128" s="65"/>
    </row>
    <row r="129" spans="4:4" x14ac:dyDescent="0.2">
      <c r="D129" s="65"/>
    </row>
    <row r="130" spans="4:4" ht="15" customHeight="1" x14ac:dyDescent="0.2">
      <c r="D130" s="65"/>
    </row>
    <row r="131" spans="4:4" ht="15" customHeight="1" x14ac:dyDescent="0.2">
      <c r="D131" s="65"/>
    </row>
    <row r="132" spans="4:4" x14ac:dyDescent="0.2">
      <c r="D132" s="65"/>
    </row>
    <row r="133" spans="4:4" x14ac:dyDescent="0.2">
      <c r="D133" s="65"/>
    </row>
    <row r="134" spans="4:4" x14ac:dyDescent="0.2">
      <c r="D134" s="65"/>
    </row>
    <row r="135" spans="4:4" x14ac:dyDescent="0.2">
      <c r="D135" s="65"/>
    </row>
    <row r="136" spans="4:4" x14ac:dyDescent="0.2">
      <c r="D136" s="65"/>
    </row>
    <row r="137" spans="4:4" x14ac:dyDescent="0.2">
      <c r="D137" s="65"/>
    </row>
    <row r="138" spans="4:4" x14ac:dyDescent="0.2">
      <c r="D138" s="65"/>
    </row>
    <row r="139" spans="4:4" x14ac:dyDescent="0.2">
      <c r="D139" s="65"/>
    </row>
    <row r="140" spans="4:4" x14ac:dyDescent="0.2">
      <c r="D140" s="65"/>
    </row>
    <row r="141" spans="4:4" x14ac:dyDescent="0.2">
      <c r="D141" s="65"/>
    </row>
    <row r="142" spans="4:4" x14ac:dyDescent="0.2">
      <c r="D142" s="65"/>
    </row>
    <row r="143" spans="4:4" x14ac:dyDescent="0.2">
      <c r="D143" s="65"/>
    </row>
    <row r="144" spans="4:4" x14ac:dyDescent="0.2">
      <c r="D144" s="65"/>
    </row>
    <row r="145" spans="4:4" x14ac:dyDescent="0.2">
      <c r="D145" s="65"/>
    </row>
    <row r="146" spans="4:4" x14ac:dyDescent="0.2">
      <c r="D146" s="65"/>
    </row>
    <row r="147" spans="4:4" x14ac:dyDescent="0.2">
      <c r="D147" s="65"/>
    </row>
    <row r="148" spans="4:4" x14ac:dyDescent="0.2">
      <c r="D148" s="65"/>
    </row>
    <row r="149" spans="4:4" x14ac:dyDescent="0.2">
      <c r="D149" s="65"/>
    </row>
    <row r="150" spans="4:4" x14ac:dyDescent="0.2">
      <c r="D150" s="65"/>
    </row>
    <row r="151" spans="4:4" x14ac:dyDescent="0.2">
      <c r="D151" s="65"/>
    </row>
    <row r="152" spans="4:4" x14ac:dyDescent="0.2">
      <c r="D152" s="65"/>
    </row>
    <row r="153" spans="4:4" x14ac:dyDescent="0.2">
      <c r="D153" s="65"/>
    </row>
    <row r="154" spans="4:4" x14ac:dyDescent="0.2">
      <c r="D154" s="65"/>
    </row>
    <row r="155" spans="4:4" x14ac:dyDescent="0.2">
      <c r="D155" s="65"/>
    </row>
    <row r="156" spans="4:4" x14ac:dyDescent="0.2">
      <c r="D156" s="65"/>
    </row>
    <row r="157" spans="4:4" x14ac:dyDescent="0.2">
      <c r="D157" s="65"/>
    </row>
    <row r="158" spans="4:4" x14ac:dyDescent="0.2">
      <c r="D158" s="65"/>
    </row>
    <row r="159" spans="4:4" x14ac:dyDescent="0.2">
      <c r="D159" s="65"/>
    </row>
    <row r="160" spans="4:4" x14ac:dyDescent="0.2">
      <c r="D160" s="65"/>
    </row>
    <row r="161" spans="4:4" x14ac:dyDescent="0.2">
      <c r="D161" s="65"/>
    </row>
    <row r="162" spans="4:4" x14ac:dyDescent="0.2">
      <c r="D162" s="65"/>
    </row>
    <row r="163" spans="4:4" x14ac:dyDescent="0.2">
      <c r="D163" s="65"/>
    </row>
    <row r="164" spans="4:4" x14ac:dyDescent="0.2">
      <c r="D164" s="65"/>
    </row>
    <row r="165" spans="4:4" x14ac:dyDescent="0.2">
      <c r="D165" s="65"/>
    </row>
    <row r="166" spans="4:4" x14ac:dyDescent="0.2">
      <c r="D166" s="65"/>
    </row>
    <row r="167" spans="4:4" x14ac:dyDescent="0.2">
      <c r="D167" s="65"/>
    </row>
    <row r="168" spans="4:4" x14ac:dyDescent="0.2">
      <c r="D168" s="65"/>
    </row>
    <row r="169" spans="4:4" x14ac:dyDescent="0.2">
      <c r="D169" s="65"/>
    </row>
    <row r="170" spans="4:4" x14ac:dyDescent="0.2">
      <c r="D170" s="65"/>
    </row>
    <row r="171" spans="4:4" x14ac:dyDescent="0.2">
      <c r="D171" s="65"/>
    </row>
    <row r="172" spans="4:4" x14ac:dyDescent="0.2">
      <c r="D172" s="65"/>
    </row>
    <row r="173" spans="4:4" x14ac:dyDescent="0.2">
      <c r="D173" s="65"/>
    </row>
    <row r="174" spans="4:4" x14ac:dyDescent="0.2">
      <c r="D174" s="65"/>
    </row>
    <row r="175" spans="4:4" x14ac:dyDescent="0.2">
      <c r="D175" s="65"/>
    </row>
    <row r="176" spans="4:4" x14ac:dyDescent="0.2">
      <c r="D176" s="65"/>
    </row>
    <row r="177" spans="4:4" x14ac:dyDescent="0.2">
      <c r="D177" s="65"/>
    </row>
    <row r="178" spans="4:4" x14ac:dyDescent="0.2">
      <c r="D178" s="65"/>
    </row>
    <row r="179" spans="4:4" x14ac:dyDescent="0.2">
      <c r="D179" s="65"/>
    </row>
    <row r="180" spans="4:4" x14ac:dyDescent="0.2">
      <c r="D180" s="65"/>
    </row>
    <row r="181" spans="4:4" x14ac:dyDescent="0.2">
      <c r="D181" s="65"/>
    </row>
    <row r="182" spans="4:4" x14ac:dyDescent="0.2">
      <c r="D182" s="65"/>
    </row>
    <row r="183" spans="4:4" x14ac:dyDescent="0.2">
      <c r="D183" s="65"/>
    </row>
    <row r="184" spans="4:4" x14ac:dyDescent="0.2">
      <c r="D184" s="65"/>
    </row>
    <row r="185" spans="4:4" x14ac:dyDescent="0.2">
      <c r="D185" s="65"/>
    </row>
    <row r="186" spans="4:4" x14ac:dyDescent="0.2">
      <c r="D186" s="65"/>
    </row>
    <row r="187" spans="4:4" x14ac:dyDescent="0.2">
      <c r="D187" s="65"/>
    </row>
    <row r="188" spans="4:4" x14ac:dyDescent="0.2">
      <c r="D188" s="65"/>
    </row>
    <row r="189" spans="4:4" x14ac:dyDescent="0.2">
      <c r="D189" s="65"/>
    </row>
    <row r="190" spans="4:4" x14ac:dyDescent="0.2">
      <c r="D190" s="65"/>
    </row>
    <row r="191" spans="4:4" x14ac:dyDescent="0.2">
      <c r="D191" s="65"/>
    </row>
    <row r="192" spans="4:4" x14ac:dyDescent="0.2">
      <c r="D192" s="65"/>
    </row>
    <row r="193" spans="4:4" x14ac:dyDescent="0.2">
      <c r="D193" s="65"/>
    </row>
    <row r="194" spans="4:4" x14ac:dyDescent="0.2">
      <c r="D194" s="65"/>
    </row>
    <row r="195" spans="4:4" x14ac:dyDescent="0.2">
      <c r="D195" s="65"/>
    </row>
    <row r="196" spans="4:4" x14ac:dyDescent="0.2">
      <c r="D196" s="65"/>
    </row>
    <row r="197" spans="4:4" x14ac:dyDescent="0.2">
      <c r="D197" s="65"/>
    </row>
  </sheetData>
  <pageMargins left="0.78740157480314965" right="0.39370078740157483" top="0.59055118110236227" bottom="0.59055118110236227" header="0.51181102362204722" footer="0.51181102362204722"/>
  <pageSetup paperSize="9" scale="75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7"/>
  <sheetViews>
    <sheetView showZeros="0" view="pageBreakPreview" zoomScaleNormal="75" zoomScaleSheetLayoutView="100" workbookViewId="0">
      <pane xSplit="1" ySplit="9" topLeftCell="B187" activePane="bottomRight" state="frozen"/>
      <selection pane="topRight" activeCell="B1" sqref="B1"/>
      <selection pane="bottomLeft" activeCell="A7" sqref="A7"/>
      <selection pane="bottomRight" activeCell="H92" sqref="H92"/>
    </sheetView>
  </sheetViews>
  <sheetFormatPr defaultRowHeight="12.75" x14ac:dyDescent="0.2"/>
  <cols>
    <col min="1" max="1" width="21.7109375" style="109" customWidth="1"/>
    <col min="2" max="2" width="7.7109375" style="109" customWidth="1"/>
    <col min="3" max="3" width="14.7109375" style="109" customWidth="1"/>
    <col min="4" max="4" width="60.7109375" style="82" customWidth="1"/>
    <col min="5" max="5" width="7.7109375" style="57" customWidth="1"/>
    <col min="6" max="6" width="15.7109375" style="107" customWidth="1"/>
    <col min="7" max="7" width="12.7109375" style="82" customWidth="1"/>
    <col min="8" max="8" width="17.7109375" style="82" customWidth="1"/>
    <col min="9" max="16384" width="9.140625" style="82"/>
  </cols>
  <sheetData>
    <row r="1" spans="1:8" ht="15.75" x14ac:dyDescent="0.25">
      <c r="A1" s="191" t="s">
        <v>238</v>
      </c>
    </row>
    <row r="3" spans="1:8" ht="26.25" x14ac:dyDescent="0.4">
      <c r="A3" s="5" t="s">
        <v>193</v>
      </c>
      <c r="B3" s="61"/>
      <c r="C3" s="61"/>
      <c r="G3" s="108"/>
    </row>
    <row r="4" spans="1:8" ht="15.75" x14ac:dyDescent="0.25">
      <c r="A4" s="192" t="s">
        <v>239</v>
      </c>
      <c r="B4" s="81"/>
      <c r="C4" s="81"/>
    </row>
    <row r="5" spans="1:8" ht="15.75" x14ac:dyDescent="0.25">
      <c r="A5" s="4" t="s">
        <v>240</v>
      </c>
      <c r="B5" s="81"/>
      <c r="C5" s="81"/>
    </row>
    <row r="6" spans="1:8" ht="13.5" thickBot="1" x14ac:dyDescent="0.25"/>
    <row r="7" spans="1:8" ht="13.5" thickBot="1" x14ac:dyDescent="0.25">
      <c r="A7" s="110" t="s">
        <v>9</v>
      </c>
      <c r="B7" s="26" t="s">
        <v>20</v>
      </c>
      <c r="C7" s="26" t="s">
        <v>22</v>
      </c>
      <c r="D7" s="111" t="s">
        <v>10</v>
      </c>
      <c r="E7" s="222" t="s">
        <v>192</v>
      </c>
      <c r="F7" s="223"/>
      <c r="G7" s="223"/>
      <c r="H7" s="224"/>
    </row>
    <row r="8" spans="1:8" x14ac:dyDescent="0.2">
      <c r="A8" s="112"/>
      <c r="B8" s="29" t="s">
        <v>21</v>
      </c>
      <c r="C8" s="29" t="s">
        <v>23</v>
      </c>
      <c r="D8" s="113"/>
      <c r="E8" s="25" t="s">
        <v>86</v>
      </c>
      <c r="F8" s="114" t="s">
        <v>4</v>
      </c>
      <c r="G8" s="25" t="s">
        <v>2</v>
      </c>
      <c r="H8" s="25" t="s">
        <v>11</v>
      </c>
    </row>
    <row r="9" spans="1:8" ht="13.5" thickBot="1" x14ac:dyDescent="0.25">
      <c r="A9" s="115"/>
      <c r="B9" s="116"/>
      <c r="C9" s="116"/>
      <c r="D9" s="117"/>
      <c r="E9" s="118" t="s">
        <v>87</v>
      </c>
      <c r="F9" s="19"/>
      <c r="G9" s="118" t="s">
        <v>13</v>
      </c>
      <c r="H9" s="118"/>
    </row>
    <row r="10" spans="1:8" x14ac:dyDescent="0.2">
      <c r="A10" s="103" t="s">
        <v>42</v>
      </c>
      <c r="B10" s="41"/>
      <c r="C10" s="41"/>
      <c r="D10" s="104" t="s">
        <v>5</v>
      </c>
      <c r="E10" s="71"/>
      <c r="F10" s="135"/>
      <c r="G10" s="136"/>
      <c r="H10" s="73"/>
    </row>
    <row r="11" spans="1:8" x14ac:dyDescent="0.2">
      <c r="A11" s="83" t="s">
        <v>96</v>
      </c>
      <c r="B11" s="45"/>
      <c r="C11" s="121"/>
      <c r="D11" s="85" t="s">
        <v>6</v>
      </c>
      <c r="E11" s="11"/>
      <c r="F11" s="119"/>
      <c r="G11" s="120"/>
      <c r="H11" s="214"/>
    </row>
    <row r="12" spans="1:8" ht="38.25" x14ac:dyDescent="0.2">
      <c r="A12" s="83"/>
      <c r="B12" s="45" t="s">
        <v>85</v>
      </c>
      <c r="C12" s="121"/>
      <c r="D12" s="86" t="s">
        <v>75</v>
      </c>
      <c r="E12" s="11" t="s">
        <v>88</v>
      </c>
      <c r="F12" s="11">
        <v>108</v>
      </c>
      <c r="G12" s="140">
        <v>0</v>
      </c>
      <c r="H12" s="215">
        <f>F12*G12</f>
        <v>0</v>
      </c>
    </row>
    <row r="13" spans="1:8" x14ac:dyDescent="0.2">
      <c r="A13" s="83"/>
      <c r="B13" s="45" t="s">
        <v>24</v>
      </c>
      <c r="C13" s="121"/>
      <c r="D13" s="86" t="s">
        <v>45</v>
      </c>
      <c r="E13" s="11" t="s">
        <v>88</v>
      </c>
      <c r="F13" s="11">
        <v>12</v>
      </c>
      <c r="G13" s="140">
        <v>0</v>
      </c>
      <c r="H13" s="215">
        <f>F13*G13</f>
        <v>0</v>
      </c>
    </row>
    <row r="14" spans="1:8" x14ac:dyDescent="0.2">
      <c r="A14" s="83"/>
      <c r="B14" s="45"/>
      <c r="C14" s="121"/>
      <c r="D14" s="86"/>
      <c r="E14" s="11"/>
      <c r="F14" s="11"/>
      <c r="G14" s="120"/>
      <c r="H14" s="216"/>
    </row>
    <row r="15" spans="1:8" x14ac:dyDescent="0.2">
      <c r="A15" s="83"/>
      <c r="B15" s="45"/>
      <c r="C15" s="121"/>
      <c r="D15" s="85" t="s">
        <v>104</v>
      </c>
      <c r="E15" s="11"/>
      <c r="F15" s="11"/>
      <c r="G15" s="120"/>
      <c r="H15" s="214"/>
    </row>
    <row r="16" spans="1:8" x14ac:dyDescent="0.2">
      <c r="A16" s="83"/>
      <c r="B16" s="45" t="s">
        <v>198</v>
      </c>
      <c r="C16" s="121"/>
      <c r="D16" s="86" t="s">
        <v>105</v>
      </c>
      <c r="E16" s="11" t="s">
        <v>88</v>
      </c>
      <c r="F16" s="11">
        <v>36</v>
      </c>
      <c r="G16" s="140">
        <v>0</v>
      </c>
      <c r="H16" s="215">
        <f t="shared" ref="H16:H18" si="0">F16*G16</f>
        <v>0</v>
      </c>
    </row>
    <row r="17" spans="1:8" x14ac:dyDescent="0.2">
      <c r="A17" s="83"/>
      <c r="B17" s="45" t="s">
        <v>25</v>
      </c>
      <c r="C17" s="121"/>
      <c r="D17" s="86" t="s">
        <v>203</v>
      </c>
      <c r="E17" s="11" t="s">
        <v>88</v>
      </c>
      <c r="F17" s="11">
        <v>72</v>
      </c>
      <c r="G17" s="140">
        <v>0</v>
      </c>
      <c r="H17" s="215">
        <f t="shared" si="0"/>
        <v>0</v>
      </c>
    </row>
    <row r="18" spans="1:8" x14ac:dyDescent="0.2">
      <c r="A18" s="83"/>
      <c r="B18" s="45" t="s">
        <v>26</v>
      </c>
      <c r="C18" s="121"/>
      <c r="D18" s="86" t="s">
        <v>204</v>
      </c>
      <c r="E18" s="11" t="s">
        <v>88</v>
      </c>
      <c r="F18" s="11">
        <v>72</v>
      </c>
      <c r="G18" s="140">
        <v>0</v>
      </c>
      <c r="H18" s="215">
        <f t="shared" si="0"/>
        <v>0</v>
      </c>
    </row>
    <row r="19" spans="1:8" x14ac:dyDescent="0.2">
      <c r="A19" s="83"/>
      <c r="B19" s="45"/>
      <c r="C19" s="121"/>
      <c r="D19" s="86"/>
      <c r="E19" s="11"/>
      <c r="F19" s="11"/>
      <c r="G19" s="120"/>
      <c r="H19" s="216"/>
    </row>
    <row r="20" spans="1:8" x14ac:dyDescent="0.2">
      <c r="A20" s="83"/>
      <c r="B20" s="45"/>
      <c r="C20" s="121"/>
      <c r="D20" s="85" t="s">
        <v>15</v>
      </c>
      <c r="E20" s="11"/>
      <c r="F20" s="11"/>
      <c r="G20" s="120"/>
      <c r="H20" s="214"/>
    </row>
    <row r="21" spans="1:8" ht="38.25" x14ac:dyDescent="0.2">
      <c r="A21" s="83"/>
      <c r="B21" s="45" t="s">
        <v>49</v>
      </c>
      <c r="C21" s="121"/>
      <c r="D21" s="86" t="s">
        <v>76</v>
      </c>
      <c r="E21" s="11" t="s">
        <v>88</v>
      </c>
      <c r="F21" s="11">
        <v>144</v>
      </c>
      <c r="G21" s="140">
        <v>0</v>
      </c>
      <c r="H21" s="215">
        <f t="shared" ref="H21:H23" si="1">F21*G21</f>
        <v>0</v>
      </c>
    </row>
    <row r="22" spans="1:8" x14ac:dyDescent="0.2">
      <c r="A22" s="83"/>
      <c r="B22" s="45" t="s">
        <v>50</v>
      </c>
      <c r="C22" s="121"/>
      <c r="D22" s="86" t="s">
        <v>45</v>
      </c>
      <c r="E22" s="11" t="s">
        <v>88</v>
      </c>
      <c r="F22" s="11">
        <v>48</v>
      </c>
      <c r="G22" s="140">
        <v>0</v>
      </c>
      <c r="H22" s="215">
        <f t="shared" si="1"/>
        <v>0</v>
      </c>
    </row>
    <row r="23" spans="1:8" ht="26.25" thickBot="1" x14ac:dyDescent="0.25">
      <c r="A23" s="83"/>
      <c r="B23" s="45" t="s">
        <v>51</v>
      </c>
      <c r="C23" s="121"/>
      <c r="D23" s="86" t="s">
        <v>106</v>
      </c>
      <c r="E23" s="11" t="s">
        <v>88</v>
      </c>
      <c r="F23" s="11">
        <v>24</v>
      </c>
      <c r="G23" s="140">
        <v>0</v>
      </c>
      <c r="H23" s="215">
        <f t="shared" si="1"/>
        <v>0</v>
      </c>
    </row>
    <row r="24" spans="1:8" ht="13.5" thickBot="1" x14ac:dyDescent="0.25">
      <c r="A24" s="83"/>
      <c r="B24" s="45"/>
      <c r="C24" s="121"/>
      <c r="D24" s="98" t="s">
        <v>1</v>
      </c>
      <c r="E24" s="139"/>
      <c r="F24" s="46"/>
      <c r="G24" s="47"/>
      <c r="H24" s="217">
        <f>SUM(H12:H23)</f>
        <v>0</v>
      </c>
    </row>
    <row r="25" spans="1:8" x14ac:dyDescent="0.2">
      <c r="A25" s="83"/>
      <c r="B25" s="45"/>
      <c r="C25" s="45"/>
      <c r="D25" s="124"/>
      <c r="E25" s="11"/>
      <c r="F25" s="125"/>
      <c r="G25" s="120"/>
      <c r="H25" s="216"/>
    </row>
    <row r="26" spans="1:8" x14ac:dyDescent="0.2">
      <c r="A26" s="83"/>
      <c r="B26" s="45"/>
      <c r="C26" s="45"/>
      <c r="D26" s="84" t="s">
        <v>7</v>
      </c>
      <c r="E26" s="11"/>
      <c r="F26" s="100"/>
      <c r="G26" s="75"/>
      <c r="H26" s="214"/>
    </row>
    <row r="27" spans="1:8" x14ac:dyDescent="0.2">
      <c r="A27" s="83"/>
      <c r="B27" s="45"/>
      <c r="C27" s="45"/>
      <c r="D27" s="87" t="s">
        <v>194</v>
      </c>
      <c r="E27" s="11"/>
      <c r="F27" s="88"/>
      <c r="G27" s="75"/>
      <c r="H27" s="214"/>
    </row>
    <row r="28" spans="1:8" x14ac:dyDescent="0.2">
      <c r="A28" s="83"/>
      <c r="B28" s="45"/>
      <c r="C28" s="45"/>
      <c r="D28" s="87"/>
      <c r="E28" s="11"/>
      <c r="F28" s="88"/>
      <c r="G28" s="75"/>
      <c r="H28" s="214"/>
    </row>
    <row r="29" spans="1:8" x14ac:dyDescent="0.2">
      <c r="A29" s="83"/>
      <c r="B29" s="45" t="s">
        <v>52</v>
      </c>
      <c r="C29" s="45"/>
      <c r="D29" s="7" t="s">
        <v>202</v>
      </c>
      <c r="E29" s="11" t="s">
        <v>89</v>
      </c>
      <c r="F29" s="89">
        <v>38</v>
      </c>
      <c r="G29" s="141">
        <v>0</v>
      </c>
      <c r="H29" s="215">
        <f t="shared" ref="H29:H45" si="2">F29*G29</f>
        <v>0</v>
      </c>
    </row>
    <row r="30" spans="1:8" ht="25.5" x14ac:dyDescent="0.2">
      <c r="A30" s="83"/>
      <c r="B30" s="45" t="s">
        <v>53</v>
      </c>
      <c r="C30" s="45"/>
      <c r="D30" s="7" t="s">
        <v>205</v>
      </c>
      <c r="E30" s="11" t="s">
        <v>89</v>
      </c>
      <c r="F30" s="89">
        <v>52</v>
      </c>
      <c r="G30" s="141">
        <v>0</v>
      </c>
      <c r="H30" s="215">
        <f t="shared" si="2"/>
        <v>0</v>
      </c>
    </row>
    <row r="31" spans="1:8" ht="25.5" x14ac:dyDescent="0.2">
      <c r="A31" s="83"/>
      <c r="B31" s="45" t="s">
        <v>54</v>
      </c>
      <c r="C31" s="45"/>
      <c r="D31" s="7" t="s">
        <v>206</v>
      </c>
      <c r="E31" s="11" t="s">
        <v>89</v>
      </c>
      <c r="F31" s="89">
        <v>122</v>
      </c>
      <c r="G31" s="141">
        <v>0</v>
      </c>
      <c r="H31" s="215">
        <f t="shared" si="2"/>
        <v>0</v>
      </c>
    </row>
    <row r="32" spans="1:8" x14ac:dyDescent="0.2">
      <c r="A32" s="83"/>
      <c r="B32" s="45" t="s">
        <v>27</v>
      </c>
      <c r="C32" s="45"/>
      <c r="D32" s="7" t="s">
        <v>195</v>
      </c>
      <c r="E32" s="11" t="s">
        <v>89</v>
      </c>
      <c r="F32" s="89">
        <v>48</v>
      </c>
      <c r="G32" s="141">
        <v>0</v>
      </c>
      <c r="H32" s="215">
        <f t="shared" si="2"/>
        <v>0</v>
      </c>
    </row>
    <row r="33" spans="1:8" x14ac:dyDescent="0.2">
      <c r="A33" s="83"/>
      <c r="B33" s="45" t="s">
        <v>28</v>
      </c>
      <c r="C33" s="45"/>
      <c r="D33" s="7" t="s">
        <v>207</v>
      </c>
      <c r="E33" s="11" t="s">
        <v>89</v>
      </c>
      <c r="F33" s="89">
        <v>56</v>
      </c>
      <c r="G33" s="141">
        <v>0</v>
      </c>
      <c r="H33" s="215">
        <f t="shared" si="2"/>
        <v>0</v>
      </c>
    </row>
    <row r="34" spans="1:8" ht="14.25" x14ac:dyDescent="0.2">
      <c r="A34" s="83"/>
      <c r="B34" s="45" t="s">
        <v>29</v>
      </c>
      <c r="C34" s="45"/>
      <c r="D34" s="7" t="s">
        <v>208</v>
      </c>
      <c r="E34" s="11" t="s">
        <v>90</v>
      </c>
      <c r="F34" s="89">
        <v>0.32400000000000001</v>
      </c>
      <c r="G34" s="141">
        <v>0</v>
      </c>
      <c r="H34" s="215">
        <f t="shared" si="2"/>
        <v>0</v>
      </c>
    </row>
    <row r="35" spans="1:8" x14ac:dyDescent="0.2">
      <c r="A35" s="83"/>
      <c r="B35" s="45" t="s">
        <v>55</v>
      </c>
      <c r="C35" s="121"/>
      <c r="D35" s="7" t="s">
        <v>107</v>
      </c>
      <c r="E35" s="11" t="s">
        <v>209</v>
      </c>
      <c r="F35" s="89">
        <v>15</v>
      </c>
      <c r="G35" s="142">
        <v>0</v>
      </c>
      <c r="H35" s="215">
        <f t="shared" si="2"/>
        <v>0</v>
      </c>
    </row>
    <row r="36" spans="1:8" x14ac:dyDescent="0.2">
      <c r="A36" s="83"/>
      <c r="B36" s="45" t="s">
        <v>56</v>
      </c>
      <c r="C36" s="121"/>
      <c r="D36" s="7" t="s">
        <v>108</v>
      </c>
      <c r="E36" s="11" t="s">
        <v>209</v>
      </c>
      <c r="F36" s="89">
        <v>15</v>
      </c>
      <c r="G36" s="142">
        <v>0</v>
      </c>
      <c r="H36" s="215">
        <f t="shared" si="2"/>
        <v>0</v>
      </c>
    </row>
    <row r="37" spans="1:8" x14ac:dyDescent="0.2">
      <c r="A37" s="83"/>
      <c r="B37" s="45" t="s">
        <v>57</v>
      </c>
      <c r="C37" s="121"/>
      <c r="D37" s="7" t="s">
        <v>109</v>
      </c>
      <c r="E37" s="11" t="s">
        <v>209</v>
      </c>
      <c r="F37" s="89">
        <v>64</v>
      </c>
      <c r="G37" s="142">
        <v>0</v>
      </c>
      <c r="H37" s="215">
        <f t="shared" si="2"/>
        <v>0</v>
      </c>
    </row>
    <row r="38" spans="1:8" x14ac:dyDescent="0.2">
      <c r="A38" s="83"/>
      <c r="B38" s="45" t="s">
        <v>58</v>
      </c>
      <c r="C38" s="121"/>
      <c r="D38" s="7" t="s">
        <v>110</v>
      </c>
      <c r="E38" s="11" t="s">
        <v>209</v>
      </c>
      <c r="F38" s="89">
        <v>32</v>
      </c>
      <c r="G38" s="142">
        <v>0</v>
      </c>
      <c r="H38" s="215">
        <f t="shared" si="2"/>
        <v>0</v>
      </c>
    </row>
    <row r="39" spans="1:8" x14ac:dyDescent="0.2">
      <c r="A39" s="83"/>
      <c r="B39" s="45" t="s">
        <v>59</v>
      </c>
      <c r="C39" s="121"/>
      <c r="D39" s="7" t="s">
        <v>111</v>
      </c>
      <c r="E39" s="11" t="s">
        <v>209</v>
      </c>
      <c r="F39" s="89">
        <v>38</v>
      </c>
      <c r="G39" s="142">
        <v>0</v>
      </c>
      <c r="H39" s="215">
        <f t="shared" si="2"/>
        <v>0</v>
      </c>
    </row>
    <row r="40" spans="1:8" x14ac:dyDescent="0.2">
      <c r="A40" s="83"/>
      <c r="B40" s="45" t="s">
        <v>60</v>
      </c>
      <c r="C40" s="121"/>
      <c r="D40" s="7" t="s">
        <v>112</v>
      </c>
      <c r="E40" s="11" t="s">
        <v>209</v>
      </c>
      <c r="F40" s="89">
        <v>38</v>
      </c>
      <c r="G40" s="142">
        <v>0</v>
      </c>
      <c r="H40" s="215">
        <f t="shared" si="2"/>
        <v>0</v>
      </c>
    </row>
    <row r="41" spans="1:8" x14ac:dyDescent="0.2">
      <c r="A41" s="83"/>
      <c r="B41" s="45" t="s">
        <v>30</v>
      </c>
      <c r="C41" s="121"/>
      <c r="D41" s="7" t="s">
        <v>113</v>
      </c>
      <c r="E41" s="11" t="s">
        <v>209</v>
      </c>
      <c r="F41" s="89">
        <v>30</v>
      </c>
      <c r="G41" s="142">
        <v>0</v>
      </c>
      <c r="H41" s="215">
        <f t="shared" si="2"/>
        <v>0</v>
      </c>
    </row>
    <row r="42" spans="1:8" x14ac:dyDescent="0.2">
      <c r="A42" s="83"/>
      <c r="B42" s="45" t="s">
        <v>31</v>
      </c>
      <c r="C42" s="121"/>
      <c r="D42" s="7" t="s">
        <v>114</v>
      </c>
      <c r="E42" s="11" t="s">
        <v>209</v>
      </c>
      <c r="F42" s="89">
        <v>60</v>
      </c>
      <c r="G42" s="142">
        <v>0</v>
      </c>
      <c r="H42" s="215">
        <f t="shared" si="2"/>
        <v>0</v>
      </c>
    </row>
    <row r="43" spans="1:8" x14ac:dyDescent="0.2">
      <c r="A43" s="83"/>
      <c r="B43" s="45" t="s">
        <v>32</v>
      </c>
      <c r="C43" s="121"/>
      <c r="D43" s="7" t="s">
        <v>115</v>
      </c>
      <c r="E43" s="11" t="s">
        <v>209</v>
      </c>
      <c r="F43" s="89">
        <v>100</v>
      </c>
      <c r="G43" s="142">
        <v>0</v>
      </c>
      <c r="H43" s="215">
        <f t="shared" si="2"/>
        <v>0</v>
      </c>
    </row>
    <row r="44" spans="1:8" x14ac:dyDescent="0.2">
      <c r="A44" s="83"/>
      <c r="B44" s="45" t="s">
        <v>33</v>
      </c>
      <c r="C44" s="121"/>
      <c r="D44" s="7" t="s">
        <v>116</v>
      </c>
      <c r="E44" s="11" t="s">
        <v>209</v>
      </c>
      <c r="F44" s="89">
        <v>162</v>
      </c>
      <c r="G44" s="142">
        <v>0</v>
      </c>
      <c r="H44" s="215">
        <f t="shared" si="2"/>
        <v>0</v>
      </c>
    </row>
    <row r="45" spans="1:8" ht="13.5" thickBot="1" x14ac:dyDescent="0.25">
      <c r="A45" s="83"/>
      <c r="B45" s="45" t="s">
        <v>34</v>
      </c>
      <c r="C45" s="121"/>
      <c r="D45" s="8" t="s">
        <v>117</v>
      </c>
      <c r="E45" s="11" t="s">
        <v>89</v>
      </c>
      <c r="F45" s="89">
        <v>25</v>
      </c>
      <c r="G45" s="141">
        <v>0</v>
      </c>
      <c r="H45" s="215">
        <f t="shared" si="2"/>
        <v>0</v>
      </c>
    </row>
    <row r="46" spans="1:8" ht="13.5" thickBot="1" x14ac:dyDescent="0.25">
      <c r="A46" s="83"/>
      <c r="B46" s="45"/>
      <c r="C46" s="121"/>
      <c r="D46" s="98" t="s">
        <v>1</v>
      </c>
      <c r="E46" s="139"/>
      <c r="F46" s="46"/>
      <c r="G46" s="47"/>
      <c r="H46" s="217">
        <f>SUM(H28:H45)</f>
        <v>0</v>
      </c>
    </row>
    <row r="47" spans="1:8" x14ac:dyDescent="0.2">
      <c r="A47" s="83"/>
      <c r="B47" s="45"/>
      <c r="C47" s="45"/>
      <c r="D47" s="7"/>
      <c r="E47" s="11"/>
      <c r="F47" s="89"/>
      <c r="G47" s="75"/>
      <c r="H47" s="218"/>
    </row>
    <row r="48" spans="1:8" ht="15" x14ac:dyDescent="0.25">
      <c r="A48" s="83"/>
      <c r="B48" s="45"/>
      <c r="C48" s="45"/>
      <c r="D48" s="87" t="s">
        <v>16</v>
      </c>
      <c r="E48" s="11"/>
      <c r="F48" s="90"/>
      <c r="G48" s="75"/>
      <c r="H48" s="214"/>
    </row>
    <row r="49" spans="1:8" ht="15" x14ac:dyDescent="0.25">
      <c r="A49" s="83"/>
      <c r="B49" s="121"/>
      <c r="C49" s="121"/>
      <c r="D49" s="91" t="s">
        <v>41</v>
      </c>
      <c r="E49" s="126"/>
      <c r="F49" s="92"/>
      <c r="G49" s="52"/>
      <c r="H49" s="219"/>
    </row>
    <row r="50" spans="1:8" ht="15" x14ac:dyDescent="0.25">
      <c r="A50" s="83"/>
      <c r="B50" s="29"/>
      <c r="C50" s="29"/>
      <c r="D50" s="8" t="s">
        <v>170</v>
      </c>
      <c r="E50" s="50"/>
      <c r="F50" s="92"/>
      <c r="G50" s="52"/>
      <c r="H50" s="219"/>
    </row>
    <row r="51" spans="1:8" ht="15" x14ac:dyDescent="0.25">
      <c r="A51" s="83"/>
      <c r="B51" s="29"/>
      <c r="C51" s="29"/>
      <c r="D51" s="93" t="s">
        <v>171</v>
      </c>
      <c r="E51" s="50"/>
      <c r="F51" s="92"/>
      <c r="G51" s="52"/>
      <c r="H51" s="219"/>
    </row>
    <row r="52" spans="1:8" ht="15" x14ac:dyDescent="0.25">
      <c r="A52" s="83"/>
      <c r="B52" s="29"/>
      <c r="C52" s="29"/>
      <c r="D52" s="93" t="s">
        <v>77</v>
      </c>
      <c r="E52" s="50"/>
      <c r="F52" s="92"/>
      <c r="G52" s="52"/>
      <c r="H52" s="219"/>
    </row>
    <row r="53" spans="1:8" ht="15" x14ac:dyDescent="0.25">
      <c r="A53" s="83"/>
      <c r="B53" s="29"/>
      <c r="C53" s="29"/>
      <c r="D53" s="8" t="s">
        <v>78</v>
      </c>
      <c r="E53" s="50"/>
      <c r="F53" s="92"/>
      <c r="G53" s="52"/>
      <c r="H53" s="219"/>
    </row>
    <row r="54" spans="1:8" ht="15" x14ac:dyDescent="0.25">
      <c r="A54" s="83"/>
      <c r="B54" s="29"/>
      <c r="C54" s="29"/>
      <c r="D54" s="94" t="s">
        <v>81</v>
      </c>
      <c r="E54" s="50"/>
      <c r="F54" s="92"/>
      <c r="G54" s="52"/>
      <c r="H54" s="219"/>
    </row>
    <row r="55" spans="1:8" ht="15" x14ac:dyDescent="0.25">
      <c r="A55" s="83"/>
      <c r="B55" s="29"/>
      <c r="C55" s="29"/>
      <c r="D55" s="8" t="s">
        <v>39</v>
      </c>
      <c r="E55" s="50"/>
      <c r="F55" s="92"/>
      <c r="G55" s="52"/>
      <c r="H55" s="219"/>
    </row>
    <row r="56" spans="1:8" ht="15" x14ac:dyDescent="0.25">
      <c r="A56" s="83"/>
      <c r="B56" s="29"/>
      <c r="C56" s="29"/>
      <c r="D56" s="8" t="s">
        <v>40</v>
      </c>
      <c r="E56" s="50"/>
      <c r="F56" s="92"/>
      <c r="G56" s="52"/>
      <c r="H56" s="219"/>
    </row>
    <row r="57" spans="1:8" ht="15" x14ac:dyDescent="0.25">
      <c r="A57" s="83"/>
      <c r="B57" s="29"/>
      <c r="C57" s="29"/>
      <c r="D57" s="8" t="s">
        <v>80</v>
      </c>
      <c r="E57" s="50"/>
      <c r="F57" s="92"/>
      <c r="G57" s="127"/>
      <c r="H57" s="128"/>
    </row>
    <row r="58" spans="1:8" x14ac:dyDescent="0.2">
      <c r="A58" s="83"/>
      <c r="B58" s="45"/>
      <c r="C58" s="45"/>
      <c r="D58" s="87" t="s">
        <v>44</v>
      </c>
      <c r="E58" s="11"/>
      <c r="F58" s="89"/>
      <c r="G58" s="127"/>
      <c r="H58" s="218"/>
    </row>
    <row r="59" spans="1:8" ht="14.25" x14ac:dyDescent="0.2">
      <c r="A59" s="83"/>
      <c r="B59" s="45" t="s">
        <v>61</v>
      </c>
      <c r="C59" s="45"/>
      <c r="D59" s="95" t="s">
        <v>211</v>
      </c>
      <c r="E59" s="11" t="s">
        <v>91</v>
      </c>
      <c r="F59" s="89">
        <v>22</v>
      </c>
      <c r="G59" s="141">
        <v>0</v>
      </c>
      <c r="H59" s="215">
        <f t="shared" ref="H59:H60" si="3">F59*G59</f>
        <v>0</v>
      </c>
    </row>
    <row r="60" spans="1:8" ht="14.25" x14ac:dyDescent="0.2">
      <c r="A60" s="83"/>
      <c r="B60" s="45" t="s">
        <v>62</v>
      </c>
      <c r="C60" s="45"/>
      <c r="D60" s="68" t="s">
        <v>212</v>
      </c>
      <c r="E60" s="11" t="s">
        <v>91</v>
      </c>
      <c r="F60" s="89">
        <v>22</v>
      </c>
      <c r="G60" s="141">
        <v>0</v>
      </c>
      <c r="H60" s="215">
        <f t="shared" si="3"/>
        <v>0</v>
      </c>
    </row>
    <row r="61" spans="1:8" ht="15" x14ac:dyDescent="0.25">
      <c r="A61" s="83"/>
      <c r="B61" s="45"/>
      <c r="C61" s="45"/>
      <c r="D61" s="96" t="s">
        <v>82</v>
      </c>
      <c r="E61" s="42"/>
      <c r="F61" s="97"/>
      <c r="G61" s="127"/>
      <c r="H61" s="214"/>
    </row>
    <row r="62" spans="1:8" ht="14.25" x14ac:dyDescent="0.2">
      <c r="A62" s="83"/>
      <c r="B62" s="45" t="s">
        <v>63</v>
      </c>
      <c r="C62" s="45"/>
      <c r="D62" s="96" t="s">
        <v>213</v>
      </c>
      <c r="E62" s="11" t="s">
        <v>91</v>
      </c>
      <c r="F62" s="89">
        <v>22</v>
      </c>
      <c r="G62" s="143">
        <v>0</v>
      </c>
      <c r="H62" s="215">
        <f t="shared" ref="H62:H63" si="4">F62*G62</f>
        <v>0</v>
      </c>
    </row>
    <row r="63" spans="1:8" ht="14.25" x14ac:dyDescent="0.2">
      <c r="A63" s="83"/>
      <c r="B63" s="45" t="s">
        <v>64</v>
      </c>
      <c r="C63" s="45"/>
      <c r="D63" s="8" t="s">
        <v>214</v>
      </c>
      <c r="E63" s="11" t="s">
        <v>91</v>
      </c>
      <c r="F63" s="89">
        <v>22</v>
      </c>
      <c r="G63" s="143">
        <v>0</v>
      </c>
      <c r="H63" s="215">
        <f t="shared" si="4"/>
        <v>0</v>
      </c>
    </row>
    <row r="64" spans="1:8" ht="15" x14ac:dyDescent="0.25">
      <c r="A64" s="83"/>
      <c r="B64" s="121"/>
      <c r="C64" s="121"/>
      <c r="D64" s="91" t="s">
        <v>38</v>
      </c>
      <c r="E64" s="126"/>
      <c r="F64" s="92"/>
      <c r="G64" s="52"/>
      <c r="H64" s="219"/>
    </row>
    <row r="65" spans="1:8" ht="15" x14ac:dyDescent="0.25">
      <c r="A65" s="83"/>
      <c r="B65" s="29"/>
      <c r="C65" s="29"/>
      <c r="D65" s="8" t="s">
        <v>170</v>
      </c>
      <c r="E65" s="50"/>
      <c r="F65" s="92"/>
      <c r="G65" s="52"/>
      <c r="H65" s="219"/>
    </row>
    <row r="66" spans="1:8" ht="15" x14ac:dyDescent="0.25">
      <c r="A66" s="83"/>
      <c r="B66" s="29"/>
      <c r="C66" s="29"/>
      <c r="D66" s="93" t="s">
        <v>171</v>
      </c>
      <c r="E66" s="50"/>
      <c r="F66" s="92"/>
      <c r="G66" s="52"/>
      <c r="H66" s="219"/>
    </row>
    <row r="67" spans="1:8" ht="15" x14ac:dyDescent="0.25">
      <c r="A67" s="83"/>
      <c r="B67" s="29"/>
      <c r="C67" s="29"/>
      <c r="D67" s="93" t="s">
        <v>77</v>
      </c>
      <c r="E67" s="50"/>
      <c r="F67" s="92"/>
      <c r="G67" s="52"/>
      <c r="H67" s="219"/>
    </row>
    <row r="68" spans="1:8" ht="15" x14ac:dyDescent="0.25">
      <c r="A68" s="83"/>
      <c r="B68" s="29"/>
      <c r="C68" s="29"/>
      <c r="D68" s="8" t="s">
        <v>78</v>
      </c>
      <c r="E68" s="50"/>
      <c r="F68" s="92"/>
      <c r="G68" s="52"/>
      <c r="H68" s="219"/>
    </row>
    <row r="69" spans="1:8" ht="15" x14ac:dyDescent="0.25">
      <c r="A69" s="83"/>
      <c r="B69" s="29"/>
      <c r="C69" s="29"/>
      <c r="D69" s="94" t="s">
        <v>172</v>
      </c>
      <c r="E69" s="50"/>
      <c r="F69" s="92"/>
      <c r="G69" s="52"/>
      <c r="H69" s="219"/>
    </row>
    <row r="70" spans="1:8" ht="15" x14ac:dyDescent="0.25">
      <c r="A70" s="83"/>
      <c r="B70" s="29"/>
      <c r="C70" s="29"/>
      <c r="D70" s="8" t="s">
        <v>39</v>
      </c>
      <c r="E70" s="50"/>
      <c r="F70" s="92"/>
      <c r="G70" s="52"/>
      <c r="H70" s="219"/>
    </row>
    <row r="71" spans="1:8" ht="15" x14ac:dyDescent="0.25">
      <c r="A71" s="83"/>
      <c r="B71" s="29"/>
      <c r="C71" s="29"/>
      <c r="D71" s="8" t="s">
        <v>173</v>
      </c>
      <c r="E71" s="50"/>
      <c r="F71" s="92"/>
      <c r="G71" s="52"/>
      <c r="H71" s="219"/>
    </row>
    <row r="72" spans="1:8" ht="15" x14ac:dyDescent="0.25">
      <c r="A72" s="83"/>
      <c r="B72" s="29"/>
      <c r="C72" s="29"/>
      <c r="D72" s="8" t="s">
        <v>40</v>
      </c>
      <c r="E72" s="50"/>
      <c r="F72" s="92"/>
      <c r="G72" s="52"/>
      <c r="H72" s="219"/>
    </row>
    <row r="73" spans="1:8" ht="15" x14ac:dyDescent="0.25">
      <c r="A73" s="83"/>
      <c r="B73" s="29"/>
      <c r="C73" s="29"/>
      <c r="D73" s="8" t="s">
        <v>79</v>
      </c>
      <c r="E73" s="50"/>
      <c r="F73" s="92"/>
      <c r="G73" s="127"/>
      <c r="H73" s="128"/>
    </row>
    <row r="74" spans="1:8" x14ac:dyDescent="0.2">
      <c r="A74" s="83"/>
      <c r="B74" s="45"/>
      <c r="C74" s="45"/>
      <c r="D74" s="87" t="s">
        <v>43</v>
      </c>
      <c r="E74" s="11"/>
      <c r="F74" s="89"/>
      <c r="G74" s="52"/>
      <c r="H74" s="218"/>
    </row>
    <row r="75" spans="1:8" ht="14.25" x14ac:dyDescent="0.2">
      <c r="A75" s="83"/>
      <c r="B75" s="45" t="s">
        <v>65</v>
      </c>
      <c r="C75" s="45"/>
      <c r="D75" s="95" t="s">
        <v>215</v>
      </c>
      <c r="E75" s="11" t="s">
        <v>91</v>
      </c>
      <c r="F75" s="89">
        <v>336</v>
      </c>
      <c r="G75" s="141">
        <v>0</v>
      </c>
      <c r="H75" s="215">
        <f t="shared" ref="H75:H76" si="5">F75*G75</f>
        <v>0</v>
      </c>
    </row>
    <row r="76" spans="1:8" ht="14.25" x14ac:dyDescent="0.2">
      <c r="A76" s="83"/>
      <c r="B76" s="45" t="s">
        <v>66</v>
      </c>
      <c r="C76" s="45"/>
      <c r="D76" s="68" t="s">
        <v>216</v>
      </c>
      <c r="E76" s="11" t="s">
        <v>91</v>
      </c>
      <c r="F76" s="89">
        <v>336</v>
      </c>
      <c r="G76" s="141">
        <v>0</v>
      </c>
      <c r="H76" s="215">
        <f t="shared" si="5"/>
        <v>0</v>
      </c>
    </row>
    <row r="77" spans="1:8" ht="15" x14ac:dyDescent="0.25">
      <c r="A77" s="83"/>
      <c r="B77" s="45" t="s">
        <v>8</v>
      </c>
      <c r="C77" s="45"/>
      <c r="D77" s="96" t="s">
        <v>174</v>
      </c>
      <c r="E77" s="42"/>
      <c r="F77" s="97"/>
      <c r="G77" s="127"/>
      <c r="H77" s="214"/>
    </row>
    <row r="78" spans="1:8" ht="14.25" x14ac:dyDescent="0.2">
      <c r="A78" s="83"/>
      <c r="B78" s="45" t="s">
        <v>67</v>
      </c>
      <c r="C78" s="45"/>
      <c r="D78" s="96" t="s">
        <v>213</v>
      </c>
      <c r="E78" s="11" t="s">
        <v>91</v>
      </c>
      <c r="F78" s="89">
        <v>336</v>
      </c>
      <c r="G78" s="143">
        <v>0</v>
      </c>
      <c r="H78" s="215">
        <f t="shared" ref="H78:H80" si="6">F78*G78</f>
        <v>0</v>
      </c>
    </row>
    <row r="79" spans="1:8" ht="14.25" x14ac:dyDescent="0.2">
      <c r="A79" s="83"/>
      <c r="B79" s="45" t="s">
        <v>68</v>
      </c>
      <c r="C79" s="45"/>
      <c r="D79" s="95" t="s">
        <v>217</v>
      </c>
      <c r="E79" s="11" t="s">
        <v>91</v>
      </c>
      <c r="F79" s="89">
        <v>336</v>
      </c>
      <c r="G79" s="143">
        <v>0</v>
      </c>
      <c r="H79" s="215">
        <f t="shared" si="6"/>
        <v>0</v>
      </c>
    </row>
    <row r="80" spans="1:8" ht="15" thickBot="1" x14ac:dyDescent="0.25">
      <c r="A80" s="83"/>
      <c r="B80" s="45" t="s">
        <v>69</v>
      </c>
      <c r="C80" s="45"/>
      <c r="D80" s="95" t="s">
        <v>214</v>
      </c>
      <c r="E80" s="11" t="s">
        <v>91</v>
      </c>
      <c r="F80" s="89">
        <v>336</v>
      </c>
      <c r="G80" s="143">
        <v>0</v>
      </c>
      <c r="H80" s="215">
        <f t="shared" si="6"/>
        <v>0</v>
      </c>
    </row>
    <row r="81" spans="1:8" ht="13.5" thickBot="1" x14ac:dyDescent="0.25">
      <c r="A81" s="83"/>
      <c r="B81" s="45"/>
      <c r="C81" s="121"/>
      <c r="D81" s="98" t="s">
        <v>1</v>
      </c>
      <c r="E81" s="139"/>
      <c r="F81" s="46"/>
      <c r="G81" s="47"/>
      <c r="H81" s="217">
        <f>SUM(H58:H80)</f>
        <v>0</v>
      </c>
    </row>
    <row r="82" spans="1:8" ht="13.5" thickBot="1" x14ac:dyDescent="0.25">
      <c r="A82" s="83"/>
      <c r="B82" s="45"/>
      <c r="C82" s="45"/>
      <c r="D82" s="7"/>
      <c r="E82" s="11"/>
      <c r="F82" s="89"/>
      <c r="G82" s="75"/>
      <c r="H82" s="218"/>
    </row>
    <row r="83" spans="1:8" ht="13.5" thickBot="1" x14ac:dyDescent="0.25">
      <c r="A83" s="83"/>
      <c r="B83" s="45"/>
      <c r="C83" s="121"/>
      <c r="D83" s="193" t="s">
        <v>118</v>
      </c>
      <c r="E83" s="194"/>
      <c r="F83" s="195"/>
      <c r="G83" s="196"/>
      <c r="H83" s="212">
        <f>H81+H46+H24</f>
        <v>0</v>
      </c>
    </row>
    <row r="84" spans="1:8" x14ac:dyDescent="0.2">
      <c r="A84" s="99"/>
      <c r="B84" s="45"/>
      <c r="C84" s="45"/>
      <c r="D84" s="7"/>
      <c r="E84" s="11"/>
      <c r="F84" s="89"/>
      <c r="G84" s="75"/>
      <c r="H84" s="218"/>
    </row>
    <row r="85" spans="1:8" x14ac:dyDescent="0.2">
      <c r="A85" s="83" t="s">
        <v>97</v>
      </c>
      <c r="B85" s="45" t="s">
        <v>35</v>
      </c>
      <c r="C85" s="121"/>
      <c r="D85" s="86" t="s">
        <v>19</v>
      </c>
      <c r="E85" s="11" t="s">
        <v>89</v>
      </c>
      <c r="F85" s="129">
        <v>25</v>
      </c>
      <c r="G85" s="141">
        <v>0</v>
      </c>
      <c r="H85" s="215">
        <f t="shared" ref="H85:H91" si="7">F85*G85</f>
        <v>0</v>
      </c>
    </row>
    <row r="86" spans="1:8" x14ac:dyDescent="0.2">
      <c r="A86" s="83" t="s">
        <v>98</v>
      </c>
      <c r="B86" s="45" t="s">
        <v>70</v>
      </c>
      <c r="C86" s="45"/>
      <c r="D86" s="130" t="s">
        <v>12</v>
      </c>
      <c r="E86" s="11" t="s">
        <v>210</v>
      </c>
      <c r="F86" s="132">
        <v>1</v>
      </c>
      <c r="G86" s="141">
        <v>0</v>
      </c>
      <c r="H86" s="215">
        <f t="shared" si="7"/>
        <v>0</v>
      </c>
    </row>
    <row r="87" spans="1:8" x14ac:dyDescent="0.2">
      <c r="A87" s="83"/>
      <c r="B87" s="45" t="s">
        <v>71</v>
      </c>
      <c r="C87" s="121"/>
      <c r="D87" s="86" t="s">
        <v>17</v>
      </c>
      <c r="E87" s="11" t="s">
        <v>132</v>
      </c>
      <c r="F87" s="131">
        <v>1500</v>
      </c>
      <c r="G87" s="144">
        <v>0</v>
      </c>
      <c r="H87" s="215">
        <f t="shared" si="7"/>
        <v>0</v>
      </c>
    </row>
    <row r="88" spans="1:8" x14ac:dyDescent="0.2">
      <c r="A88" s="83"/>
      <c r="B88" s="45" t="s">
        <v>119</v>
      </c>
      <c r="C88" s="121"/>
      <c r="D88" s="86" t="s">
        <v>73</v>
      </c>
      <c r="E88" s="11" t="s">
        <v>210</v>
      </c>
      <c r="F88" s="132">
        <v>4</v>
      </c>
      <c r="G88" s="141">
        <v>0</v>
      </c>
      <c r="H88" s="215">
        <f t="shared" ref="H88" si="8">F88*G88</f>
        <v>0</v>
      </c>
    </row>
    <row r="89" spans="1:8" x14ac:dyDescent="0.2">
      <c r="A89" s="83"/>
      <c r="B89" s="45" t="s">
        <v>120</v>
      </c>
      <c r="C89" s="121"/>
      <c r="D89" s="86" t="s">
        <v>18</v>
      </c>
      <c r="E89" s="11" t="s">
        <v>210</v>
      </c>
      <c r="F89" s="132">
        <v>1</v>
      </c>
      <c r="G89" s="141">
        <v>0</v>
      </c>
      <c r="H89" s="215">
        <f t="shared" si="7"/>
        <v>0</v>
      </c>
    </row>
    <row r="90" spans="1:8" x14ac:dyDescent="0.2">
      <c r="A90" s="83"/>
      <c r="B90" s="45" t="s">
        <v>121</v>
      </c>
      <c r="C90" s="121"/>
      <c r="D90" s="86" t="s">
        <v>74</v>
      </c>
      <c r="E90" s="11" t="s">
        <v>210</v>
      </c>
      <c r="F90" s="132">
        <v>1</v>
      </c>
      <c r="G90" s="141">
        <v>0</v>
      </c>
      <c r="H90" s="215">
        <f t="shared" si="7"/>
        <v>0</v>
      </c>
    </row>
    <row r="91" spans="1:8" ht="13.5" thickBot="1" x14ac:dyDescent="0.25">
      <c r="A91" s="83"/>
      <c r="B91" s="45" t="s">
        <v>122</v>
      </c>
      <c r="C91" s="45"/>
      <c r="D91" s="86" t="s">
        <v>199</v>
      </c>
      <c r="E91" s="11" t="s">
        <v>210</v>
      </c>
      <c r="F91" s="129">
        <v>1</v>
      </c>
      <c r="G91" s="141">
        <v>0</v>
      </c>
      <c r="H91" s="215">
        <f t="shared" si="7"/>
        <v>0</v>
      </c>
    </row>
    <row r="92" spans="1:8" ht="13.5" thickBot="1" x14ac:dyDescent="0.25">
      <c r="A92" s="101"/>
      <c r="B92" s="56"/>
      <c r="C92" s="116"/>
      <c r="D92" s="197" t="s">
        <v>101</v>
      </c>
      <c r="E92" s="194"/>
      <c r="F92" s="195"/>
      <c r="G92" s="196"/>
      <c r="H92" s="212">
        <f>SUM(H85:H91)</f>
        <v>0</v>
      </c>
    </row>
    <row r="93" spans="1:8" ht="13.5" thickBot="1" x14ac:dyDescent="0.25">
      <c r="A93" s="102"/>
      <c r="B93" s="133"/>
      <c r="C93" s="133"/>
      <c r="D93" s="198" t="s">
        <v>133</v>
      </c>
      <c r="E93" s="199"/>
      <c r="F93" s="200"/>
      <c r="G93" s="201"/>
      <c r="H93" s="220">
        <f>H92+H83</f>
        <v>0</v>
      </c>
    </row>
    <row r="94" spans="1:8" ht="13.5" thickBot="1" x14ac:dyDescent="0.25">
      <c r="A94" s="12"/>
      <c r="B94" s="134"/>
      <c r="C94" s="134"/>
      <c r="D94" s="13"/>
      <c r="E94" s="122"/>
      <c r="F94" s="46"/>
      <c r="G94" s="47"/>
      <c r="H94" s="123"/>
    </row>
    <row r="95" spans="1:8" x14ac:dyDescent="0.2">
      <c r="A95" s="103" t="s">
        <v>95</v>
      </c>
      <c r="B95" s="41"/>
      <c r="C95" s="41"/>
      <c r="D95" s="104" t="s">
        <v>5</v>
      </c>
      <c r="E95" s="71"/>
      <c r="F95" s="135"/>
      <c r="G95" s="136"/>
      <c r="H95" s="73"/>
    </row>
    <row r="96" spans="1:8" x14ac:dyDescent="0.2">
      <c r="A96" s="83" t="s">
        <v>46</v>
      </c>
      <c r="B96" s="45"/>
      <c r="C96" s="121"/>
      <c r="D96" s="85" t="s">
        <v>6</v>
      </c>
      <c r="E96" s="11"/>
      <c r="F96" s="119"/>
      <c r="G96" s="120"/>
      <c r="H96" s="214"/>
    </row>
    <row r="97" spans="1:8" ht="38.25" x14ac:dyDescent="0.2">
      <c r="A97" s="83"/>
      <c r="B97" s="45" t="s">
        <v>123</v>
      </c>
      <c r="C97" s="121"/>
      <c r="D97" s="86" t="s">
        <v>75</v>
      </c>
      <c r="E97" s="11" t="s">
        <v>88</v>
      </c>
      <c r="F97" s="11">
        <v>108</v>
      </c>
      <c r="G97" s="140">
        <v>0</v>
      </c>
      <c r="H97" s="215">
        <f t="shared" ref="H97:H98" si="9">F97*G97</f>
        <v>0</v>
      </c>
    </row>
    <row r="98" spans="1:8" x14ac:dyDescent="0.2">
      <c r="A98" s="83"/>
      <c r="B98" s="45" t="s">
        <v>124</v>
      </c>
      <c r="C98" s="121"/>
      <c r="D98" s="86" t="s">
        <v>45</v>
      </c>
      <c r="E98" s="11" t="s">
        <v>88</v>
      </c>
      <c r="F98" s="11">
        <v>12</v>
      </c>
      <c r="G98" s="140">
        <v>0</v>
      </c>
      <c r="H98" s="215">
        <f t="shared" si="9"/>
        <v>0</v>
      </c>
    </row>
    <row r="99" spans="1:8" x14ac:dyDescent="0.2">
      <c r="A99" s="83"/>
      <c r="B99" s="45" t="s">
        <v>125</v>
      </c>
      <c r="C99" s="121"/>
      <c r="D99" s="86"/>
      <c r="E99" s="11"/>
      <c r="F99" s="11"/>
      <c r="G99" s="120"/>
      <c r="H99" s="216"/>
    </row>
    <row r="100" spans="1:8" x14ac:dyDescent="0.2">
      <c r="A100" s="83"/>
      <c r="B100" s="45"/>
      <c r="C100" s="121"/>
      <c r="D100" s="85" t="s">
        <v>104</v>
      </c>
      <c r="E100" s="11"/>
      <c r="F100" s="11"/>
      <c r="G100" s="120"/>
      <c r="H100" s="214"/>
    </row>
    <row r="101" spans="1:8" x14ac:dyDescent="0.2">
      <c r="A101" s="83"/>
      <c r="B101" s="45" t="s">
        <v>126</v>
      </c>
      <c r="C101" s="121"/>
      <c r="D101" s="86" t="s">
        <v>135</v>
      </c>
      <c r="E101" s="11" t="s">
        <v>88</v>
      </c>
      <c r="F101" s="11">
        <v>36</v>
      </c>
      <c r="G101" s="140">
        <v>0</v>
      </c>
      <c r="H101" s="215">
        <f t="shared" ref="H101:H103" si="10">F101*G101</f>
        <v>0</v>
      </c>
    </row>
    <row r="102" spans="1:8" x14ac:dyDescent="0.2">
      <c r="A102" s="83"/>
      <c r="B102" s="45" t="s">
        <v>127</v>
      </c>
      <c r="C102" s="121"/>
      <c r="D102" s="86" t="s">
        <v>201</v>
      </c>
      <c r="E102" s="11" t="s">
        <v>88</v>
      </c>
      <c r="F102" s="11">
        <v>72</v>
      </c>
      <c r="G102" s="140">
        <v>0</v>
      </c>
      <c r="H102" s="215">
        <f t="shared" si="10"/>
        <v>0</v>
      </c>
    </row>
    <row r="103" spans="1:8" x14ac:dyDescent="0.2">
      <c r="A103" s="83"/>
      <c r="B103" s="45" t="s">
        <v>128</v>
      </c>
      <c r="C103" s="121"/>
      <c r="D103" s="86" t="s">
        <v>218</v>
      </c>
      <c r="E103" s="11" t="s">
        <v>88</v>
      </c>
      <c r="F103" s="11">
        <v>72</v>
      </c>
      <c r="G103" s="140">
        <v>0</v>
      </c>
      <c r="H103" s="215">
        <f t="shared" si="10"/>
        <v>0</v>
      </c>
    </row>
    <row r="104" spans="1:8" x14ac:dyDescent="0.2">
      <c r="A104" s="83"/>
      <c r="B104" s="45"/>
      <c r="C104" s="121"/>
      <c r="D104" s="86"/>
      <c r="E104" s="11"/>
      <c r="F104" s="11"/>
      <c r="G104" s="120"/>
      <c r="H104" s="216"/>
    </row>
    <row r="105" spans="1:8" x14ac:dyDescent="0.2">
      <c r="A105" s="83"/>
      <c r="B105" s="45"/>
      <c r="C105" s="121"/>
      <c r="D105" s="85" t="s">
        <v>15</v>
      </c>
      <c r="E105" s="11"/>
      <c r="F105" s="11"/>
      <c r="G105" s="120"/>
      <c r="H105" s="214"/>
    </row>
    <row r="106" spans="1:8" ht="38.25" x14ac:dyDescent="0.2">
      <c r="A106" s="83"/>
      <c r="B106" s="45" t="s">
        <v>129</v>
      </c>
      <c r="C106" s="121"/>
      <c r="D106" s="86" t="s">
        <v>76</v>
      </c>
      <c r="E106" s="11" t="s">
        <v>88</v>
      </c>
      <c r="F106" s="11">
        <v>144</v>
      </c>
      <c r="G106" s="140">
        <v>0</v>
      </c>
      <c r="H106" s="215">
        <f t="shared" ref="H106:H108" si="11">F106*G106</f>
        <v>0</v>
      </c>
    </row>
    <row r="107" spans="1:8" x14ac:dyDescent="0.2">
      <c r="A107" s="83"/>
      <c r="B107" s="45" t="s">
        <v>130</v>
      </c>
      <c r="C107" s="121"/>
      <c r="D107" s="86" t="s">
        <v>45</v>
      </c>
      <c r="E107" s="11" t="s">
        <v>88</v>
      </c>
      <c r="F107" s="11">
        <v>36</v>
      </c>
      <c r="G107" s="140">
        <v>0</v>
      </c>
      <c r="H107" s="215">
        <f t="shared" si="11"/>
        <v>0</v>
      </c>
    </row>
    <row r="108" spans="1:8" ht="26.25" thickBot="1" x14ac:dyDescent="0.25">
      <c r="A108" s="83"/>
      <c r="B108" s="45" t="s">
        <v>131</v>
      </c>
      <c r="C108" s="121"/>
      <c r="D108" s="86" t="s">
        <v>144</v>
      </c>
      <c r="E108" s="11" t="s">
        <v>88</v>
      </c>
      <c r="F108" s="11">
        <v>36</v>
      </c>
      <c r="G108" s="140">
        <v>0</v>
      </c>
      <c r="H108" s="215">
        <f t="shared" si="11"/>
        <v>0</v>
      </c>
    </row>
    <row r="109" spans="1:8" ht="13.5" thickBot="1" x14ac:dyDescent="0.25">
      <c r="A109" s="83"/>
      <c r="B109" s="45"/>
      <c r="C109" s="121"/>
      <c r="D109" s="98" t="s">
        <v>1</v>
      </c>
      <c r="E109" s="139"/>
      <c r="F109" s="46"/>
      <c r="G109" s="47"/>
      <c r="H109" s="217">
        <f>SUM(H97:H108)</f>
        <v>0</v>
      </c>
    </row>
    <row r="110" spans="1:8" x14ac:dyDescent="0.2">
      <c r="A110" s="83"/>
      <c r="B110" s="45"/>
      <c r="C110" s="45"/>
      <c r="D110" s="124"/>
      <c r="E110" s="11"/>
      <c r="F110" s="125"/>
      <c r="G110" s="120"/>
      <c r="H110" s="216"/>
    </row>
    <row r="111" spans="1:8" x14ac:dyDescent="0.2">
      <c r="A111" s="83"/>
      <c r="B111" s="45"/>
      <c r="C111" s="45"/>
      <c r="D111" s="84" t="s">
        <v>7</v>
      </c>
      <c r="E111" s="11"/>
      <c r="F111" s="100"/>
      <c r="G111" s="75"/>
      <c r="H111" s="214"/>
    </row>
    <row r="112" spans="1:8" x14ac:dyDescent="0.2">
      <c r="A112" s="83"/>
      <c r="B112" s="45"/>
      <c r="C112" s="45"/>
      <c r="D112" s="87" t="s">
        <v>196</v>
      </c>
      <c r="E112" s="11"/>
      <c r="F112" s="88"/>
      <c r="G112" s="75"/>
      <c r="H112" s="214"/>
    </row>
    <row r="113" spans="1:8" ht="25.5" x14ac:dyDescent="0.2">
      <c r="A113" s="83"/>
      <c r="B113" s="45" t="s">
        <v>136</v>
      </c>
      <c r="C113" s="45"/>
      <c r="D113" s="7" t="s">
        <v>219</v>
      </c>
      <c r="E113" s="11" t="s">
        <v>89</v>
      </c>
      <c r="F113" s="89">
        <v>58</v>
      </c>
      <c r="G113" s="141">
        <v>0</v>
      </c>
      <c r="H113" s="215">
        <f t="shared" ref="H113:H129" si="12">F113*G113</f>
        <v>0</v>
      </c>
    </row>
    <row r="114" spans="1:8" ht="25.5" x14ac:dyDescent="0.2">
      <c r="A114" s="83"/>
      <c r="B114" s="45" t="s">
        <v>137</v>
      </c>
      <c r="C114" s="45"/>
      <c r="D114" s="7" t="s">
        <v>205</v>
      </c>
      <c r="E114" s="11" t="s">
        <v>89</v>
      </c>
      <c r="F114" s="89">
        <v>52</v>
      </c>
      <c r="G114" s="141">
        <v>0</v>
      </c>
      <c r="H114" s="215">
        <f t="shared" si="12"/>
        <v>0</v>
      </c>
    </row>
    <row r="115" spans="1:8" ht="25.5" x14ac:dyDescent="0.2">
      <c r="A115" s="83"/>
      <c r="B115" s="45" t="s">
        <v>138</v>
      </c>
      <c r="C115" s="45"/>
      <c r="D115" s="7" t="s">
        <v>206</v>
      </c>
      <c r="E115" s="11" t="s">
        <v>89</v>
      </c>
      <c r="F115" s="89">
        <v>122</v>
      </c>
      <c r="G115" s="141">
        <v>0</v>
      </c>
      <c r="H115" s="215">
        <f t="shared" si="12"/>
        <v>0</v>
      </c>
    </row>
    <row r="116" spans="1:8" x14ac:dyDescent="0.2">
      <c r="A116" s="83"/>
      <c r="B116" s="45" t="s">
        <v>139</v>
      </c>
      <c r="C116" s="45"/>
      <c r="D116" s="7" t="s">
        <v>197</v>
      </c>
      <c r="E116" s="11" t="s">
        <v>89</v>
      </c>
      <c r="F116" s="89">
        <v>74</v>
      </c>
      <c r="G116" s="141">
        <v>0</v>
      </c>
      <c r="H116" s="215">
        <f t="shared" si="12"/>
        <v>0</v>
      </c>
    </row>
    <row r="117" spans="1:8" x14ac:dyDescent="0.2">
      <c r="A117" s="83"/>
      <c r="B117" s="45" t="s">
        <v>140</v>
      </c>
      <c r="C117" s="45"/>
      <c r="D117" s="7" t="s">
        <v>220</v>
      </c>
      <c r="E117" s="11" t="s">
        <v>89</v>
      </c>
      <c r="F117" s="89">
        <v>136</v>
      </c>
      <c r="G117" s="141">
        <v>0</v>
      </c>
      <c r="H117" s="215">
        <f t="shared" si="12"/>
        <v>0</v>
      </c>
    </row>
    <row r="118" spans="1:8" ht="14.25" x14ac:dyDescent="0.2">
      <c r="A118" s="83"/>
      <c r="B118" s="45" t="s">
        <v>141</v>
      </c>
      <c r="C118" s="45"/>
      <c r="D118" s="7" t="s">
        <v>221</v>
      </c>
      <c r="E118" s="11" t="s">
        <v>90</v>
      </c>
      <c r="F118" s="89">
        <v>0.82</v>
      </c>
      <c r="G118" s="141">
        <v>0</v>
      </c>
      <c r="H118" s="215">
        <f t="shared" si="12"/>
        <v>0</v>
      </c>
    </row>
    <row r="119" spans="1:8" x14ac:dyDescent="0.2">
      <c r="A119" s="83"/>
      <c r="B119" s="45" t="s">
        <v>142</v>
      </c>
      <c r="C119" s="121"/>
      <c r="D119" s="7" t="s">
        <v>107</v>
      </c>
      <c r="E119" s="11" t="s">
        <v>209</v>
      </c>
      <c r="F119" s="89">
        <v>23</v>
      </c>
      <c r="G119" s="142">
        <v>0</v>
      </c>
      <c r="H119" s="215">
        <f t="shared" si="12"/>
        <v>0</v>
      </c>
    </row>
    <row r="120" spans="1:8" x14ac:dyDescent="0.2">
      <c r="A120" s="83"/>
      <c r="B120" s="45" t="s">
        <v>143</v>
      </c>
      <c r="C120" s="121"/>
      <c r="D120" s="7" t="s">
        <v>108</v>
      </c>
      <c r="E120" s="11" t="s">
        <v>209</v>
      </c>
      <c r="F120" s="89">
        <v>23</v>
      </c>
      <c r="G120" s="142">
        <v>0</v>
      </c>
      <c r="H120" s="215">
        <f t="shared" si="12"/>
        <v>0</v>
      </c>
    </row>
    <row r="121" spans="1:8" x14ac:dyDescent="0.2">
      <c r="A121" s="83"/>
      <c r="B121" s="45" t="s">
        <v>145</v>
      </c>
      <c r="C121" s="121"/>
      <c r="D121" s="7" t="s">
        <v>109</v>
      </c>
      <c r="E121" s="11" t="s">
        <v>209</v>
      </c>
      <c r="F121" s="89">
        <v>64</v>
      </c>
      <c r="G121" s="142">
        <v>0</v>
      </c>
      <c r="H121" s="215">
        <f t="shared" si="12"/>
        <v>0</v>
      </c>
    </row>
    <row r="122" spans="1:8" x14ac:dyDescent="0.2">
      <c r="A122" s="83"/>
      <c r="B122" s="45" t="s">
        <v>146</v>
      </c>
      <c r="C122" s="121"/>
      <c r="D122" s="7" t="s">
        <v>110</v>
      </c>
      <c r="E122" s="11" t="s">
        <v>209</v>
      </c>
      <c r="F122" s="89">
        <v>32</v>
      </c>
      <c r="G122" s="142">
        <v>0</v>
      </c>
      <c r="H122" s="215">
        <f t="shared" si="12"/>
        <v>0</v>
      </c>
    </row>
    <row r="123" spans="1:8" x14ac:dyDescent="0.2">
      <c r="A123" s="83"/>
      <c r="B123" s="45" t="s">
        <v>147</v>
      </c>
      <c r="C123" s="121"/>
      <c r="D123" s="7" t="s">
        <v>111</v>
      </c>
      <c r="E123" s="11" t="s">
        <v>209</v>
      </c>
      <c r="F123" s="89">
        <v>58</v>
      </c>
      <c r="G123" s="142">
        <v>0</v>
      </c>
      <c r="H123" s="215">
        <f t="shared" si="12"/>
        <v>0</v>
      </c>
    </row>
    <row r="124" spans="1:8" x14ac:dyDescent="0.2">
      <c r="A124" s="83"/>
      <c r="B124" s="45" t="s">
        <v>148</v>
      </c>
      <c r="C124" s="121"/>
      <c r="D124" s="7" t="s">
        <v>112</v>
      </c>
      <c r="E124" s="11" t="s">
        <v>209</v>
      </c>
      <c r="F124" s="89">
        <v>58</v>
      </c>
      <c r="G124" s="142">
        <v>0</v>
      </c>
      <c r="H124" s="215">
        <f t="shared" si="12"/>
        <v>0</v>
      </c>
    </row>
    <row r="125" spans="1:8" x14ac:dyDescent="0.2">
      <c r="A125" s="83"/>
      <c r="B125" s="45" t="s">
        <v>149</v>
      </c>
      <c r="C125" s="121"/>
      <c r="D125" s="7" t="s">
        <v>113</v>
      </c>
      <c r="E125" s="11" t="s">
        <v>209</v>
      </c>
      <c r="F125" s="89">
        <v>38</v>
      </c>
      <c r="G125" s="142">
        <v>0</v>
      </c>
      <c r="H125" s="215">
        <f t="shared" si="12"/>
        <v>0</v>
      </c>
    </row>
    <row r="126" spans="1:8" x14ac:dyDescent="0.2">
      <c r="A126" s="83"/>
      <c r="B126" s="45" t="s">
        <v>150</v>
      </c>
      <c r="C126" s="121"/>
      <c r="D126" s="7" t="s">
        <v>114</v>
      </c>
      <c r="E126" s="11" t="s">
        <v>209</v>
      </c>
      <c r="F126" s="89">
        <v>72</v>
      </c>
      <c r="G126" s="142">
        <v>0</v>
      </c>
      <c r="H126" s="215">
        <f t="shared" si="12"/>
        <v>0</v>
      </c>
    </row>
    <row r="127" spans="1:8" x14ac:dyDescent="0.2">
      <c r="A127" s="83"/>
      <c r="B127" s="45" t="s">
        <v>151</v>
      </c>
      <c r="C127" s="121"/>
      <c r="D127" s="7" t="s">
        <v>115</v>
      </c>
      <c r="E127" s="11" t="s">
        <v>209</v>
      </c>
      <c r="F127" s="89">
        <v>136</v>
      </c>
      <c r="G127" s="142">
        <v>0</v>
      </c>
      <c r="H127" s="215">
        <f t="shared" si="12"/>
        <v>0</v>
      </c>
    </row>
    <row r="128" spans="1:8" x14ac:dyDescent="0.2">
      <c r="A128" s="83"/>
      <c r="B128" s="45" t="s">
        <v>152</v>
      </c>
      <c r="C128" s="121"/>
      <c r="D128" s="7" t="s">
        <v>116</v>
      </c>
      <c r="E128" s="11" t="s">
        <v>209</v>
      </c>
      <c r="F128" s="89">
        <v>206</v>
      </c>
      <c r="G128" s="142">
        <v>0</v>
      </c>
      <c r="H128" s="215">
        <f t="shared" si="12"/>
        <v>0</v>
      </c>
    </row>
    <row r="129" spans="1:8" ht="13.5" thickBot="1" x14ac:dyDescent="0.25">
      <c r="A129" s="83"/>
      <c r="B129" s="45" t="s">
        <v>153</v>
      </c>
      <c r="C129" s="121"/>
      <c r="D129" s="8" t="s">
        <v>83</v>
      </c>
      <c r="E129" s="11" t="s">
        <v>89</v>
      </c>
      <c r="F129" s="89">
        <v>25</v>
      </c>
      <c r="G129" s="141">
        <v>0</v>
      </c>
      <c r="H129" s="215">
        <f t="shared" si="12"/>
        <v>0</v>
      </c>
    </row>
    <row r="130" spans="1:8" ht="13.5" thickBot="1" x14ac:dyDescent="0.25">
      <c r="A130" s="83"/>
      <c r="B130" s="45"/>
      <c r="C130" s="121"/>
      <c r="D130" s="98" t="s">
        <v>1</v>
      </c>
      <c r="E130" s="139"/>
      <c r="F130" s="46"/>
      <c r="G130" s="47"/>
      <c r="H130" s="217">
        <f>SUM(H113:H129)</f>
        <v>0</v>
      </c>
    </row>
    <row r="131" spans="1:8" x14ac:dyDescent="0.2">
      <c r="A131" s="83"/>
      <c r="B131" s="45"/>
      <c r="C131" s="45"/>
      <c r="D131" s="7"/>
      <c r="E131" s="11"/>
      <c r="F131" s="89"/>
      <c r="G131" s="75"/>
      <c r="H131" s="218"/>
    </row>
    <row r="132" spans="1:8" ht="15" x14ac:dyDescent="0.25">
      <c r="A132" s="83"/>
      <c r="B132" s="45"/>
      <c r="C132" s="45"/>
      <c r="D132" s="87" t="s">
        <v>16</v>
      </c>
      <c r="E132" s="11"/>
      <c r="F132" s="90"/>
      <c r="G132" s="75"/>
      <c r="H132" s="214"/>
    </row>
    <row r="133" spans="1:8" ht="15" x14ac:dyDescent="0.25">
      <c r="A133" s="83"/>
      <c r="B133" s="121"/>
      <c r="C133" s="121"/>
      <c r="D133" s="91" t="s">
        <v>41</v>
      </c>
      <c r="E133" s="126"/>
      <c r="F133" s="92"/>
      <c r="G133" s="52"/>
      <c r="H133" s="219"/>
    </row>
    <row r="134" spans="1:8" ht="15" x14ac:dyDescent="0.25">
      <c r="A134" s="83"/>
      <c r="B134" s="29"/>
      <c r="C134" s="29"/>
      <c r="D134" s="8" t="s">
        <v>170</v>
      </c>
      <c r="E134" s="50"/>
      <c r="F134" s="92"/>
      <c r="G134" s="52"/>
      <c r="H134" s="219"/>
    </row>
    <row r="135" spans="1:8" ht="15" x14ac:dyDescent="0.25">
      <c r="A135" s="83"/>
      <c r="B135" s="29"/>
      <c r="C135" s="29"/>
      <c r="D135" s="93" t="s">
        <v>171</v>
      </c>
      <c r="E135" s="50"/>
      <c r="F135" s="92"/>
      <c r="G135" s="52"/>
      <c r="H135" s="219"/>
    </row>
    <row r="136" spans="1:8" ht="15" x14ac:dyDescent="0.25">
      <c r="A136" s="83"/>
      <c r="B136" s="29"/>
      <c r="C136" s="29"/>
      <c r="D136" s="93" t="s">
        <v>77</v>
      </c>
      <c r="E136" s="50"/>
      <c r="F136" s="92"/>
      <c r="G136" s="52"/>
      <c r="H136" s="219"/>
    </row>
    <row r="137" spans="1:8" ht="15" x14ac:dyDescent="0.25">
      <c r="A137" s="83"/>
      <c r="B137" s="29"/>
      <c r="C137" s="29"/>
      <c r="D137" s="8" t="s">
        <v>78</v>
      </c>
      <c r="E137" s="50"/>
      <c r="F137" s="92"/>
      <c r="G137" s="52"/>
      <c r="H137" s="219"/>
    </row>
    <row r="138" spans="1:8" ht="15" x14ac:dyDescent="0.25">
      <c r="A138" s="83"/>
      <c r="B138" s="29"/>
      <c r="C138" s="29"/>
      <c r="D138" s="94" t="s">
        <v>81</v>
      </c>
      <c r="E138" s="50"/>
      <c r="F138" s="92"/>
      <c r="G138" s="52"/>
      <c r="H138" s="219"/>
    </row>
    <row r="139" spans="1:8" ht="15" x14ac:dyDescent="0.25">
      <c r="A139" s="83"/>
      <c r="B139" s="29"/>
      <c r="C139" s="29"/>
      <c r="D139" s="8" t="s">
        <v>39</v>
      </c>
      <c r="E139" s="50"/>
      <c r="F139" s="92"/>
      <c r="G139" s="52"/>
      <c r="H139" s="219"/>
    </row>
    <row r="140" spans="1:8" ht="15" x14ac:dyDescent="0.25">
      <c r="A140" s="83"/>
      <c r="B140" s="29"/>
      <c r="C140" s="29"/>
      <c r="D140" s="8" t="s">
        <v>40</v>
      </c>
      <c r="E140" s="50"/>
      <c r="F140" s="92"/>
      <c r="G140" s="52"/>
      <c r="H140" s="219"/>
    </row>
    <row r="141" spans="1:8" ht="15" x14ac:dyDescent="0.25">
      <c r="A141" s="83"/>
      <c r="B141" s="29"/>
      <c r="C141" s="29"/>
      <c r="D141" s="8" t="s">
        <v>80</v>
      </c>
      <c r="E141" s="50"/>
      <c r="F141" s="92"/>
      <c r="G141" s="127"/>
      <c r="H141" s="128"/>
    </row>
    <row r="142" spans="1:8" x14ac:dyDescent="0.2">
      <c r="A142" s="83"/>
      <c r="B142" s="45"/>
      <c r="C142" s="45"/>
      <c r="D142" s="87" t="s">
        <v>44</v>
      </c>
      <c r="E142" s="11"/>
      <c r="F142" s="89"/>
      <c r="G142" s="127"/>
      <c r="H142" s="218"/>
    </row>
    <row r="143" spans="1:8" ht="14.25" x14ac:dyDescent="0.2">
      <c r="A143" s="83"/>
      <c r="B143" s="45" t="s">
        <v>154</v>
      </c>
      <c r="C143" s="45"/>
      <c r="D143" s="95" t="s">
        <v>215</v>
      </c>
      <c r="E143" s="11" t="s">
        <v>91</v>
      </c>
      <c r="F143" s="89">
        <v>22</v>
      </c>
      <c r="G143" s="141">
        <v>0</v>
      </c>
      <c r="H143" s="215">
        <f t="shared" ref="H143:H144" si="13">F143*G143</f>
        <v>0</v>
      </c>
    </row>
    <row r="144" spans="1:8" ht="14.25" x14ac:dyDescent="0.2">
      <c r="A144" s="83"/>
      <c r="B144" s="45" t="s">
        <v>155</v>
      </c>
      <c r="C144" s="45"/>
      <c r="D144" s="68" t="s">
        <v>216</v>
      </c>
      <c r="E144" s="11" t="s">
        <v>91</v>
      </c>
      <c r="F144" s="89">
        <v>22</v>
      </c>
      <c r="G144" s="141">
        <v>0</v>
      </c>
      <c r="H144" s="215">
        <f t="shared" si="13"/>
        <v>0</v>
      </c>
    </row>
    <row r="145" spans="1:8" ht="15" x14ac:dyDescent="0.25">
      <c r="A145" s="83"/>
      <c r="B145" s="45"/>
      <c r="C145" s="45"/>
      <c r="D145" s="96" t="s">
        <v>82</v>
      </c>
      <c r="E145" s="42"/>
      <c r="F145" s="97"/>
      <c r="G145" s="127"/>
      <c r="H145" s="214"/>
    </row>
    <row r="146" spans="1:8" ht="14.25" x14ac:dyDescent="0.2">
      <c r="A146" s="83"/>
      <c r="B146" s="45" t="s">
        <v>156</v>
      </c>
      <c r="C146" s="45"/>
      <c r="D146" s="96" t="s">
        <v>213</v>
      </c>
      <c r="E146" s="11" t="s">
        <v>91</v>
      </c>
      <c r="F146" s="89">
        <v>22</v>
      </c>
      <c r="G146" s="143">
        <v>0</v>
      </c>
      <c r="H146" s="215">
        <f t="shared" ref="H146:H147" si="14">F146*G146</f>
        <v>0</v>
      </c>
    </row>
    <row r="147" spans="1:8" ht="14.25" x14ac:dyDescent="0.2">
      <c r="A147" s="83"/>
      <c r="B147" s="45" t="s">
        <v>157</v>
      </c>
      <c r="C147" s="45"/>
      <c r="D147" s="8" t="s">
        <v>214</v>
      </c>
      <c r="E147" s="11" t="s">
        <v>91</v>
      </c>
      <c r="F147" s="89">
        <v>22</v>
      </c>
      <c r="G147" s="143">
        <v>0</v>
      </c>
      <c r="H147" s="215">
        <f t="shared" si="14"/>
        <v>0</v>
      </c>
    </row>
    <row r="148" spans="1:8" ht="15" x14ac:dyDescent="0.25">
      <c r="A148" s="83"/>
      <c r="B148" s="121"/>
      <c r="C148" s="121"/>
      <c r="D148" s="91" t="s">
        <v>38</v>
      </c>
      <c r="E148" s="126"/>
      <c r="F148" s="92"/>
      <c r="G148" s="52"/>
      <c r="H148" s="219"/>
    </row>
    <row r="149" spans="1:8" ht="15" x14ac:dyDescent="0.25">
      <c r="A149" s="83"/>
      <c r="B149" s="29"/>
      <c r="C149" s="29"/>
      <c r="D149" s="8" t="s">
        <v>170</v>
      </c>
      <c r="E149" s="50"/>
      <c r="F149" s="92"/>
      <c r="G149" s="52"/>
      <c r="H149" s="219"/>
    </row>
    <row r="150" spans="1:8" ht="15" x14ac:dyDescent="0.25">
      <c r="A150" s="83"/>
      <c r="B150" s="29"/>
      <c r="C150" s="29"/>
      <c r="D150" s="93" t="s">
        <v>171</v>
      </c>
      <c r="E150" s="50"/>
      <c r="F150" s="92"/>
      <c r="G150" s="52"/>
      <c r="H150" s="219"/>
    </row>
    <row r="151" spans="1:8" ht="15" x14ac:dyDescent="0.25">
      <c r="A151" s="83"/>
      <c r="B151" s="29"/>
      <c r="C151" s="29"/>
      <c r="D151" s="93" t="s">
        <v>77</v>
      </c>
      <c r="E151" s="50"/>
      <c r="F151" s="92"/>
      <c r="G151" s="52"/>
      <c r="H151" s="219"/>
    </row>
    <row r="152" spans="1:8" ht="15" x14ac:dyDescent="0.25">
      <c r="A152" s="83"/>
      <c r="B152" s="29"/>
      <c r="C152" s="29"/>
      <c r="D152" s="8" t="s">
        <v>78</v>
      </c>
      <c r="E152" s="50"/>
      <c r="F152" s="92"/>
      <c r="G152" s="52"/>
      <c r="H152" s="219"/>
    </row>
    <row r="153" spans="1:8" ht="15" x14ac:dyDescent="0.25">
      <c r="A153" s="83"/>
      <c r="B153" s="29"/>
      <c r="C153" s="29"/>
      <c r="D153" s="94" t="s">
        <v>172</v>
      </c>
      <c r="E153" s="50"/>
      <c r="F153" s="92"/>
      <c r="G153" s="52"/>
      <c r="H153" s="219"/>
    </row>
    <row r="154" spans="1:8" ht="15" x14ac:dyDescent="0.25">
      <c r="A154" s="83"/>
      <c r="B154" s="29"/>
      <c r="C154" s="29"/>
      <c r="D154" s="8" t="s">
        <v>39</v>
      </c>
      <c r="E154" s="50"/>
      <c r="F154" s="92"/>
      <c r="G154" s="52"/>
      <c r="H154" s="219"/>
    </row>
    <row r="155" spans="1:8" ht="15" x14ac:dyDescent="0.25">
      <c r="A155" s="83"/>
      <c r="B155" s="29"/>
      <c r="C155" s="29"/>
      <c r="D155" s="8" t="s">
        <v>173</v>
      </c>
      <c r="E155" s="50"/>
      <c r="F155" s="92"/>
      <c r="G155" s="52"/>
      <c r="H155" s="219"/>
    </row>
    <row r="156" spans="1:8" ht="15" x14ac:dyDescent="0.25">
      <c r="A156" s="83"/>
      <c r="B156" s="29"/>
      <c r="C156" s="29"/>
      <c r="D156" s="8" t="s">
        <v>40</v>
      </c>
      <c r="E156" s="50"/>
      <c r="F156" s="92"/>
      <c r="G156" s="52"/>
      <c r="H156" s="219"/>
    </row>
    <row r="157" spans="1:8" ht="15" x14ac:dyDescent="0.25">
      <c r="A157" s="83"/>
      <c r="B157" s="29"/>
      <c r="C157" s="29"/>
      <c r="D157" s="8" t="s">
        <v>79</v>
      </c>
      <c r="E157" s="50"/>
      <c r="F157" s="92"/>
      <c r="G157" s="127"/>
      <c r="H157" s="128"/>
    </row>
    <row r="158" spans="1:8" x14ac:dyDescent="0.2">
      <c r="A158" s="83"/>
      <c r="B158" s="45"/>
      <c r="C158" s="45"/>
      <c r="D158" s="87" t="s">
        <v>43</v>
      </c>
      <c r="E158" s="11"/>
      <c r="F158" s="89"/>
      <c r="G158" s="52"/>
      <c r="H158" s="218"/>
    </row>
    <row r="159" spans="1:8" ht="14.25" x14ac:dyDescent="0.2">
      <c r="A159" s="83"/>
      <c r="B159" s="45" t="s">
        <v>158</v>
      </c>
      <c r="C159" s="45"/>
      <c r="D159" s="95" t="s">
        <v>215</v>
      </c>
      <c r="E159" s="11" t="s">
        <v>91</v>
      </c>
      <c r="F159" s="89">
        <v>512</v>
      </c>
      <c r="G159" s="141">
        <v>0</v>
      </c>
      <c r="H159" s="215">
        <f t="shared" ref="H159:H160" si="15">F159*G159</f>
        <v>0</v>
      </c>
    </row>
    <row r="160" spans="1:8" ht="14.25" x14ac:dyDescent="0.2">
      <c r="A160" s="83"/>
      <c r="B160" s="45" t="s">
        <v>159</v>
      </c>
      <c r="C160" s="45"/>
      <c r="D160" s="68" t="s">
        <v>216</v>
      </c>
      <c r="E160" s="11" t="s">
        <v>91</v>
      </c>
      <c r="F160" s="89">
        <v>512</v>
      </c>
      <c r="G160" s="141">
        <v>0</v>
      </c>
      <c r="H160" s="215">
        <f t="shared" si="15"/>
        <v>0</v>
      </c>
    </row>
    <row r="161" spans="1:8" ht="15" x14ac:dyDescent="0.25">
      <c r="A161" s="83"/>
      <c r="B161" s="45"/>
      <c r="C161" s="45"/>
      <c r="D161" s="96" t="s">
        <v>174</v>
      </c>
      <c r="E161" s="42"/>
      <c r="F161" s="97"/>
      <c r="G161" s="127"/>
      <c r="H161" s="214"/>
    </row>
    <row r="162" spans="1:8" ht="14.25" x14ac:dyDescent="0.2">
      <c r="A162" s="83"/>
      <c r="B162" s="45" t="s">
        <v>160</v>
      </c>
      <c r="C162" s="45"/>
      <c r="D162" s="96" t="s">
        <v>213</v>
      </c>
      <c r="E162" s="11" t="s">
        <v>91</v>
      </c>
      <c r="F162" s="89">
        <v>512</v>
      </c>
      <c r="G162" s="143">
        <v>0</v>
      </c>
      <c r="H162" s="215">
        <f t="shared" ref="H162:H164" si="16">F162*G162</f>
        <v>0</v>
      </c>
    </row>
    <row r="163" spans="1:8" ht="14.25" x14ac:dyDescent="0.2">
      <c r="A163" s="83"/>
      <c r="B163" s="45" t="s">
        <v>161</v>
      </c>
      <c r="C163" s="45"/>
      <c r="D163" s="95" t="s">
        <v>217</v>
      </c>
      <c r="E163" s="11" t="s">
        <v>91</v>
      </c>
      <c r="F163" s="89">
        <v>512</v>
      </c>
      <c r="G163" s="143">
        <v>0</v>
      </c>
      <c r="H163" s="215">
        <f t="shared" si="16"/>
        <v>0</v>
      </c>
    </row>
    <row r="164" spans="1:8" ht="15" thickBot="1" x14ac:dyDescent="0.25">
      <c r="A164" s="83"/>
      <c r="B164" s="45" t="s">
        <v>162</v>
      </c>
      <c r="C164" s="45"/>
      <c r="D164" s="95" t="s">
        <v>214</v>
      </c>
      <c r="E164" s="11" t="s">
        <v>91</v>
      </c>
      <c r="F164" s="89">
        <v>512</v>
      </c>
      <c r="G164" s="143">
        <v>0</v>
      </c>
      <c r="H164" s="215">
        <f t="shared" si="16"/>
        <v>0</v>
      </c>
    </row>
    <row r="165" spans="1:8" ht="13.5" thickBot="1" x14ac:dyDescent="0.25">
      <c r="A165" s="83"/>
      <c r="B165" s="45"/>
      <c r="C165" s="121"/>
      <c r="D165" s="98" t="s">
        <v>1</v>
      </c>
      <c r="E165" s="139"/>
      <c r="F165" s="46"/>
      <c r="G165" s="47"/>
      <c r="H165" s="217">
        <f>SUM(H142:H164)</f>
        <v>0</v>
      </c>
    </row>
    <row r="166" spans="1:8" ht="13.5" thickBot="1" x14ac:dyDescent="0.25">
      <c r="A166" s="83"/>
      <c r="B166" s="45"/>
      <c r="C166" s="45"/>
      <c r="D166" s="7"/>
      <c r="E166" s="11"/>
      <c r="F166" s="89"/>
      <c r="G166" s="75"/>
      <c r="H166" s="218"/>
    </row>
    <row r="167" spans="1:8" ht="13.5" thickBot="1" x14ac:dyDescent="0.25">
      <c r="A167" s="83"/>
      <c r="B167" s="45"/>
      <c r="C167" s="121"/>
      <c r="D167" s="193" t="s">
        <v>102</v>
      </c>
      <c r="E167" s="194"/>
      <c r="F167" s="195"/>
      <c r="G167" s="196"/>
      <c r="H167" s="212">
        <f>H165+H130+H109</f>
        <v>0</v>
      </c>
    </row>
    <row r="168" spans="1:8" x14ac:dyDescent="0.2">
      <c r="A168" s="99"/>
      <c r="B168" s="45"/>
      <c r="C168" s="45"/>
      <c r="D168" s="7"/>
      <c r="E168" s="11"/>
      <c r="F168" s="89"/>
      <c r="G168" s="75"/>
      <c r="H168" s="218"/>
    </row>
    <row r="169" spans="1:8" x14ac:dyDescent="0.2">
      <c r="A169" s="83" t="s">
        <v>99</v>
      </c>
      <c r="B169" s="45" t="s">
        <v>163</v>
      </c>
      <c r="C169" s="121"/>
      <c r="D169" s="86" t="s">
        <v>19</v>
      </c>
      <c r="E169" s="11" t="s">
        <v>89</v>
      </c>
      <c r="F169" s="129">
        <v>25</v>
      </c>
      <c r="G169" s="141">
        <v>0</v>
      </c>
      <c r="H169" s="215">
        <f t="shared" ref="H169:H175" si="17">F169*G169</f>
        <v>0</v>
      </c>
    </row>
    <row r="170" spans="1:8" x14ac:dyDescent="0.2">
      <c r="A170" s="83" t="s">
        <v>100</v>
      </c>
      <c r="B170" s="45" t="s">
        <v>164</v>
      </c>
      <c r="C170" s="45"/>
      <c r="D170" s="130" t="s">
        <v>12</v>
      </c>
      <c r="E170" s="11" t="s">
        <v>210</v>
      </c>
      <c r="F170" s="132">
        <v>1</v>
      </c>
      <c r="G170" s="141">
        <v>0</v>
      </c>
      <c r="H170" s="215">
        <f t="shared" si="17"/>
        <v>0</v>
      </c>
    </row>
    <row r="171" spans="1:8" x14ac:dyDescent="0.2">
      <c r="A171" s="83"/>
      <c r="B171" s="45" t="s">
        <v>165</v>
      </c>
      <c r="C171" s="121"/>
      <c r="D171" s="86" t="s">
        <v>17</v>
      </c>
      <c r="E171" s="11" t="s">
        <v>132</v>
      </c>
      <c r="F171" s="131">
        <v>1500</v>
      </c>
      <c r="G171" s="144">
        <v>0</v>
      </c>
      <c r="H171" s="215">
        <f t="shared" si="17"/>
        <v>0</v>
      </c>
    </row>
    <row r="172" spans="1:8" x14ac:dyDescent="0.2">
      <c r="A172" s="83"/>
      <c r="B172" s="45" t="s">
        <v>166</v>
      </c>
      <c r="C172" s="121"/>
      <c r="D172" s="86" t="s">
        <v>72</v>
      </c>
      <c r="E172" s="11" t="s">
        <v>210</v>
      </c>
      <c r="F172" s="129">
        <v>4</v>
      </c>
      <c r="G172" s="141">
        <v>0</v>
      </c>
      <c r="H172" s="215">
        <f t="shared" si="17"/>
        <v>0</v>
      </c>
    </row>
    <row r="173" spans="1:8" x14ac:dyDescent="0.2">
      <c r="A173" s="83"/>
      <c r="B173" s="45" t="s">
        <v>167</v>
      </c>
      <c r="C173" s="121"/>
      <c r="D173" s="86" t="s">
        <v>18</v>
      </c>
      <c r="E173" s="11" t="s">
        <v>210</v>
      </c>
      <c r="F173" s="132">
        <v>1</v>
      </c>
      <c r="G173" s="141">
        <v>0</v>
      </c>
      <c r="H173" s="215">
        <f t="shared" si="17"/>
        <v>0</v>
      </c>
    </row>
    <row r="174" spans="1:8" x14ac:dyDescent="0.2">
      <c r="A174" s="83"/>
      <c r="B174" s="45" t="s">
        <v>168</v>
      </c>
      <c r="C174" s="121"/>
      <c r="D174" s="86" t="s">
        <v>74</v>
      </c>
      <c r="E174" s="11" t="s">
        <v>210</v>
      </c>
      <c r="F174" s="132">
        <v>1</v>
      </c>
      <c r="G174" s="141">
        <v>0</v>
      </c>
      <c r="H174" s="215">
        <f t="shared" si="17"/>
        <v>0</v>
      </c>
    </row>
    <row r="175" spans="1:8" ht="13.5" thickBot="1" x14ac:dyDescent="0.25">
      <c r="A175" s="83"/>
      <c r="B175" s="45" t="s">
        <v>169</v>
      </c>
      <c r="C175" s="45"/>
      <c r="D175" s="86" t="s">
        <v>200</v>
      </c>
      <c r="E175" s="11" t="s">
        <v>210</v>
      </c>
      <c r="F175" s="129">
        <v>1</v>
      </c>
      <c r="G175" s="141">
        <v>0</v>
      </c>
      <c r="H175" s="215">
        <f t="shared" si="17"/>
        <v>0</v>
      </c>
    </row>
    <row r="176" spans="1:8" ht="13.5" thickBot="1" x14ac:dyDescent="0.25">
      <c r="A176" s="101"/>
      <c r="B176" s="56"/>
      <c r="C176" s="116"/>
      <c r="D176" s="197" t="s">
        <v>103</v>
      </c>
      <c r="E176" s="194"/>
      <c r="F176" s="195"/>
      <c r="G176" s="196"/>
      <c r="H176" s="212">
        <f>SUM(H169:H175)</f>
        <v>0</v>
      </c>
    </row>
    <row r="177" spans="1:8" ht="13.5" thickBot="1" x14ac:dyDescent="0.25">
      <c r="A177" s="102"/>
      <c r="B177" s="133"/>
      <c r="C177" s="133"/>
      <c r="D177" s="198" t="s">
        <v>134</v>
      </c>
      <c r="E177" s="199"/>
      <c r="F177" s="200"/>
      <c r="G177" s="201"/>
      <c r="H177" s="220">
        <f>H176+H167</f>
        <v>0</v>
      </c>
    </row>
    <row r="178" spans="1:8" ht="13.5" thickBot="1" x14ac:dyDescent="0.25">
      <c r="A178" s="230"/>
      <c r="B178" s="134"/>
      <c r="C178" s="134"/>
      <c r="D178" s="13"/>
      <c r="E178" s="221"/>
      <c r="F178" s="46"/>
      <c r="G178" s="47"/>
      <c r="H178" s="44"/>
    </row>
    <row r="179" spans="1:8" x14ac:dyDescent="0.2">
      <c r="A179" s="103" t="s">
        <v>250</v>
      </c>
      <c r="B179" s="41"/>
      <c r="C179" s="41"/>
      <c r="D179" s="104" t="s">
        <v>5</v>
      </c>
      <c r="E179" s="71"/>
      <c r="F179" s="135"/>
      <c r="G179" s="136"/>
      <c r="H179" s="73"/>
    </row>
    <row r="180" spans="1:8" x14ac:dyDescent="0.2">
      <c r="A180" s="83" t="s">
        <v>251</v>
      </c>
      <c r="B180" s="45"/>
      <c r="C180" s="121"/>
      <c r="D180" s="85" t="s">
        <v>6</v>
      </c>
      <c r="E180" s="11"/>
      <c r="F180" s="119"/>
      <c r="G180" s="120"/>
      <c r="H180" s="214"/>
    </row>
    <row r="181" spans="1:8" ht="25.5" x14ac:dyDescent="0.2">
      <c r="A181" s="83" t="s">
        <v>252</v>
      </c>
      <c r="B181" s="45" t="s">
        <v>253</v>
      </c>
      <c r="C181" s="45"/>
      <c r="D181" s="86" t="s">
        <v>254</v>
      </c>
      <c r="E181" s="11" t="s">
        <v>88</v>
      </c>
      <c r="F181" s="11">
        <v>29</v>
      </c>
      <c r="G181" s="140">
        <v>0</v>
      </c>
      <c r="H181" s="215">
        <f t="shared" ref="H181" si="18">F181*G181</f>
        <v>0</v>
      </c>
    </row>
    <row r="182" spans="1:8" x14ac:dyDescent="0.2">
      <c r="A182" s="83"/>
      <c r="B182" s="45"/>
      <c r="C182" s="45"/>
      <c r="D182" s="85" t="s">
        <v>255</v>
      </c>
      <c r="E182" s="11"/>
      <c r="F182" s="89"/>
      <c r="G182" s="231"/>
      <c r="H182" s="215"/>
    </row>
    <row r="183" spans="1:8" ht="38.25" x14ac:dyDescent="0.2">
      <c r="A183" s="83"/>
      <c r="B183" s="45" t="s">
        <v>256</v>
      </c>
      <c r="C183" s="45"/>
      <c r="D183" s="232" t="s">
        <v>257</v>
      </c>
      <c r="E183" s="11" t="s">
        <v>88</v>
      </c>
      <c r="F183" s="11">
        <v>29</v>
      </c>
      <c r="G183" s="140">
        <v>0</v>
      </c>
      <c r="H183" s="215">
        <f t="shared" ref="H183" si="19">F183*G183</f>
        <v>0</v>
      </c>
    </row>
    <row r="184" spans="1:8" x14ac:dyDescent="0.2">
      <c r="A184" s="83"/>
      <c r="B184" s="45"/>
      <c r="C184" s="45"/>
      <c r="D184" s="85" t="s">
        <v>15</v>
      </c>
      <c r="E184" s="11"/>
      <c r="F184" s="119"/>
      <c r="G184" s="120"/>
      <c r="H184" s="214"/>
    </row>
    <row r="185" spans="1:8" ht="26.25" thickBot="1" x14ac:dyDescent="0.25">
      <c r="A185" s="83"/>
      <c r="B185" s="45" t="s">
        <v>258</v>
      </c>
      <c r="C185" s="45"/>
      <c r="D185" s="86" t="s">
        <v>259</v>
      </c>
      <c r="E185" s="11" t="s">
        <v>88</v>
      </c>
      <c r="F185" s="11">
        <v>58</v>
      </c>
      <c r="G185" s="140">
        <v>0</v>
      </c>
      <c r="H185" s="215">
        <f t="shared" ref="H185" si="20">F185*G185</f>
        <v>0</v>
      </c>
    </row>
    <row r="186" spans="1:8" ht="13.5" thickBot="1" x14ac:dyDescent="0.25">
      <c r="A186" s="83"/>
      <c r="B186" s="45"/>
      <c r="C186" s="121"/>
      <c r="D186" s="98" t="s">
        <v>1</v>
      </c>
      <c r="E186" s="221"/>
      <c r="F186" s="46"/>
      <c r="G186" s="47"/>
      <c r="H186" s="217">
        <f>SUM(H181:H185)</f>
        <v>0</v>
      </c>
    </row>
    <row r="187" spans="1:8" x14ac:dyDescent="0.2">
      <c r="A187" s="83"/>
      <c r="B187" s="45"/>
      <c r="C187" s="45"/>
      <c r="D187" s="124"/>
      <c r="E187" s="11"/>
      <c r="F187" s="125"/>
      <c r="G187" s="120"/>
      <c r="H187" s="216"/>
    </row>
    <row r="188" spans="1:8" x14ac:dyDescent="0.2">
      <c r="A188" s="83"/>
      <c r="B188" s="45"/>
      <c r="C188" s="45"/>
      <c r="D188" s="84" t="s">
        <v>260</v>
      </c>
      <c r="E188" s="11"/>
      <c r="F188" s="100"/>
      <c r="G188" s="75"/>
      <c r="H188" s="214"/>
    </row>
    <row r="189" spans="1:8" ht="38.25" x14ac:dyDescent="0.2">
      <c r="A189" s="83"/>
      <c r="B189" s="45" t="s">
        <v>261</v>
      </c>
      <c r="C189" s="45"/>
      <c r="D189" s="7" t="s">
        <v>262</v>
      </c>
      <c r="E189" s="11" t="s">
        <v>263</v>
      </c>
      <c r="F189" s="89">
        <v>362.5</v>
      </c>
      <c r="G189" s="141">
        <v>0</v>
      </c>
      <c r="H189" s="215">
        <f t="shared" ref="H189:H190" si="21">F189*G189</f>
        <v>0</v>
      </c>
    </row>
    <row r="190" spans="1:8" ht="13.5" thickBot="1" x14ac:dyDescent="0.25">
      <c r="A190" s="83"/>
      <c r="B190" s="45" t="s">
        <v>264</v>
      </c>
      <c r="C190" s="45"/>
      <c r="D190" s="7" t="s">
        <v>265</v>
      </c>
      <c r="E190" s="11" t="s">
        <v>89</v>
      </c>
      <c r="F190" s="89">
        <v>87</v>
      </c>
      <c r="G190" s="141">
        <v>0</v>
      </c>
      <c r="H190" s="215">
        <f t="shared" si="21"/>
        <v>0</v>
      </c>
    </row>
    <row r="191" spans="1:8" ht="13.5" thickBot="1" x14ac:dyDescent="0.25">
      <c r="A191" s="83"/>
      <c r="B191" s="45"/>
      <c r="C191" s="121"/>
      <c r="D191" s="98" t="s">
        <v>1</v>
      </c>
      <c r="E191" s="221"/>
      <c r="F191" s="46"/>
      <c r="G191" s="47"/>
      <c r="H191" s="217">
        <f>SUM(H189:H190)</f>
        <v>0</v>
      </c>
    </row>
    <row r="192" spans="1:8" x14ac:dyDescent="0.2">
      <c r="A192" s="83"/>
      <c r="B192" s="45"/>
      <c r="C192" s="45"/>
      <c r="D192" s="124"/>
      <c r="E192" s="11"/>
      <c r="F192" s="125"/>
      <c r="G192" s="120"/>
      <c r="H192" s="216"/>
    </row>
    <row r="193" spans="1:8" ht="15" x14ac:dyDescent="0.25">
      <c r="A193" s="83"/>
      <c r="B193" s="45"/>
      <c r="C193" s="45"/>
      <c r="D193" s="87" t="s">
        <v>16</v>
      </c>
      <c r="E193" s="11"/>
      <c r="F193" s="90"/>
      <c r="G193" s="75"/>
      <c r="H193" s="214"/>
    </row>
    <row r="194" spans="1:8" ht="15" x14ac:dyDescent="0.25">
      <c r="A194" s="83"/>
      <c r="B194" s="121"/>
      <c r="C194" s="121"/>
      <c r="D194" s="91" t="s">
        <v>41</v>
      </c>
      <c r="E194" s="126"/>
      <c r="F194" s="92"/>
      <c r="G194" s="52"/>
      <c r="H194" s="219"/>
    </row>
    <row r="195" spans="1:8" ht="15" x14ac:dyDescent="0.25">
      <c r="A195" s="83"/>
      <c r="B195" s="29"/>
      <c r="C195" s="29"/>
      <c r="D195" s="8" t="s">
        <v>170</v>
      </c>
      <c r="E195" s="50"/>
      <c r="F195" s="92"/>
      <c r="G195" s="52"/>
      <c r="H195" s="219"/>
    </row>
    <row r="196" spans="1:8" ht="15" x14ac:dyDescent="0.25">
      <c r="A196" s="83"/>
      <c r="B196" s="29"/>
      <c r="C196" s="29"/>
      <c r="D196" s="93" t="s">
        <v>171</v>
      </c>
      <c r="E196" s="50"/>
      <c r="F196" s="92"/>
      <c r="G196" s="52"/>
      <c r="H196" s="219"/>
    </row>
    <row r="197" spans="1:8" ht="15" x14ac:dyDescent="0.25">
      <c r="A197" s="83"/>
      <c r="B197" s="29"/>
      <c r="C197" s="29"/>
      <c r="D197" s="93" t="s">
        <v>77</v>
      </c>
      <c r="E197" s="50"/>
      <c r="F197" s="92"/>
      <c r="G197" s="52"/>
      <c r="H197" s="219"/>
    </row>
    <row r="198" spans="1:8" ht="15" x14ac:dyDescent="0.25">
      <c r="A198" s="83"/>
      <c r="B198" s="29"/>
      <c r="C198" s="29"/>
      <c r="D198" s="8" t="s">
        <v>78</v>
      </c>
      <c r="E198" s="50"/>
      <c r="F198" s="92"/>
      <c r="G198" s="52"/>
      <c r="H198" s="219"/>
    </row>
    <row r="199" spans="1:8" ht="15" x14ac:dyDescent="0.25">
      <c r="A199" s="83"/>
      <c r="B199" s="29"/>
      <c r="C199" s="29"/>
      <c r="D199" s="94" t="s">
        <v>81</v>
      </c>
      <c r="E199" s="50"/>
      <c r="F199" s="92"/>
      <c r="G199" s="52"/>
      <c r="H199" s="219"/>
    </row>
    <row r="200" spans="1:8" ht="15" x14ac:dyDescent="0.25">
      <c r="A200" s="83"/>
      <c r="B200" s="29"/>
      <c r="C200" s="29"/>
      <c r="D200" s="8" t="s">
        <v>39</v>
      </c>
      <c r="E200" s="50"/>
      <c r="F200" s="92"/>
      <c r="G200" s="52"/>
      <c r="H200" s="219"/>
    </row>
    <row r="201" spans="1:8" ht="15" x14ac:dyDescent="0.25">
      <c r="A201" s="83"/>
      <c r="B201" s="29"/>
      <c r="C201" s="29"/>
      <c r="D201" s="8" t="s">
        <v>40</v>
      </c>
      <c r="E201" s="50"/>
      <c r="F201" s="92"/>
      <c r="G201" s="52"/>
      <c r="H201" s="219"/>
    </row>
    <row r="202" spans="1:8" ht="15" x14ac:dyDescent="0.25">
      <c r="A202" s="83"/>
      <c r="B202" s="29"/>
      <c r="C202" s="29"/>
      <c r="D202" s="8" t="s">
        <v>80</v>
      </c>
      <c r="E202" s="50"/>
      <c r="F202" s="92"/>
      <c r="G202" s="127"/>
      <c r="H202" s="128"/>
    </row>
    <row r="203" spans="1:8" ht="27" x14ac:dyDescent="0.2">
      <c r="A203" s="83"/>
      <c r="B203" s="45"/>
      <c r="C203" s="45"/>
      <c r="D203" s="87" t="s">
        <v>266</v>
      </c>
      <c r="E203" s="11"/>
      <c r="F203" s="89"/>
      <c r="G203" s="127"/>
      <c r="H203" s="218"/>
    </row>
    <row r="204" spans="1:8" ht="14.25" x14ac:dyDescent="0.2">
      <c r="A204" s="83"/>
      <c r="B204" s="45" t="s">
        <v>267</v>
      </c>
      <c r="C204" s="45"/>
      <c r="D204" s="95" t="s">
        <v>170</v>
      </c>
      <c r="E204" s="11" t="s">
        <v>91</v>
      </c>
      <c r="F204" s="89">
        <v>667</v>
      </c>
      <c r="G204" s="141">
        <v>0</v>
      </c>
      <c r="H204" s="215">
        <f t="shared" ref="H204:H205" si="22">F204*G204</f>
        <v>0</v>
      </c>
    </row>
    <row r="205" spans="1:8" ht="14.25" x14ac:dyDescent="0.2">
      <c r="A205" s="83"/>
      <c r="B205" s="45" t="s">
        <v>268</v>
      </c>
      <c r="C205" s="45"/>
      <c r="D205" s="68" t="s">
        <v>171</v>
      </c>
      <c r="E205" s="11" t="s">
        <v>91</v>
      </c>
      <c r="F205" s="89">
        <v>667</v>
      </c>
      <c r="G205" s="141">
        <v>0</v>
      </c>
      <c r="H205" s="215">
        <f t="shared" si="22"/>
        <v>0</v>
      </c>
    </row>
    <row r="206" spans="1:8" ht="15" x14ac:dyDescent="0.25">
      <c r="A206" s="83"/>
      <c r="B206" s="45"/>
      <c r="C206" s="45"/>
      <c r="D206" s="96" t="s">
        <v>82</v>
      </c>
      <c r="E206" s="42"/>
      <c r="F206" s="97"/>
      <c r="G206" s="127"/>
      <c r="H206" s="214"/>
    </row>
    <row r="207" spans="1:8" ht="14.25" x14ac:dyDescent="0.2">
      <c r="A207" s="83"/>
      <c r="B207" s="45" t="s">
        <v>269</v>
      </c>
      <c r="C207" s="45"/>
      <c r="D207" s="96" t="s">
        <v>39</v>
      </c>
      <c r="E207" s="11" t="s">
        <v>91</v>
      </c>
      <c r="F207" s="89">
        <v>667</v>
      </c>
      <c r="G207" s="143">
        <v>0</v>
      </c>
      <c r="H207" s="215">
        <f t="shared" ref="H207:H208" si="23">F207*G207</f>
        <v>0</v>
      </c>
    </row>
    <row r="208" spans="1:8" ht="15" thickBot="1" x14ac:dyDescent="0.25">
      <c r="A208" s="83"/>
      <c r="B208" s="45" t="s">
        <v>270</v>
      </c>
      <c r="C208" s="45"/>
      <c r="D208" s="8" t="s">
        <v>40</v>
      </c>
      <c r="E208" s="11" t="s">
        <v>91</v>
      </c>
      <c r="F208" s="89">
        <v>667</v>
      </c>
      <c r="G208" s="143">
        <v>0</v>
      </c>
      <c r="H208" s="215">
        <f t="shared" si="23"/>
        <v>0</v>
      </c>
    </row>
    <row r="209" spans="1:8" ht="13.5" thickBot="1" x14ac:dyDescent="0.25">
      <c r="A209" s="83"/>
      <c r="B209" s="45"/>
      <c r="C209" s="121"/>
      <c r="D209" s="98" t="s">
        <v>1</v>
      </c>
      <c r="E209" s="221"/>
      <c r="F209" s="46"/>
      <c r="G209" s="47"/>
      <c r="H209" s="217">
        <f>SUM(H204:H208)</f>
        <v>0</v>
      </c>
    </row>
    <row r="210" spans="1:8" ht="13.5" thickBot="1" x14ac:dyDescent="0.25">
      <c r="A210" s="83"/>
      <c r="B210" s="45"/>
      <c r="C210" s="45"/>
      <c r="D210" s="7"/>
      <c r="E210" s="11"/>
      <c r="F210" s="89"/>
      <c r="G210" s="75"/>
      <c r="H210" s="218"/>
    </row>
    <row r="211" spans="1:8" ht="13.5" thickBot="1" x14ac:dyDescent="0.25">
      <c r="A211" s="83"/>
      <c r="B211" s="45"/>
      <c r="C211" s="121"/>
      <c r="D211" s="193" t="s">
        <v>271</v>
      </c>
      <c r="E211" s="194"/>
      <c r="F211" s="195"/>
      <c r="G211" s="196"/>
      <c r="H211" s="212">
        <f>H186+H191+H209</f>
        <v>0</v>
      </c>
    </row>
    <row r="212" spans="1:8" ht="13.5" thickBot="1" x14ac:dyDescent="0.25">
      <c r="A212" s="102"/>
      <c r="B212" s="133"/>
      <c r="C212" s="133"/>
      <c r="D212" s="198" t="s">
        <v>272</v>
      </c>
      <c r="E212" s="199"/>
      <c r="F212" s="200"/>
      <c r="G212" s="201"/>
      <c r="H212" s="220">
        <f>H211</f>
        <v>0</v>
      </c>
    </row>
    <row r="213" spans="1:8" x14ac:dyDescent="0.2">
      <c r="A213" s="105"/>
      <c r="B213" s="105"/>
      <c r="C213" s="105"/>
      <c r="D213" s="106"/>
      <c r="E213" s="137"/>
      <c r="F213" s="2"/>
      <c r="G213" s="3"/>
      <c r="H213" s="3"/>
    </row>
    <row r="214" spans="1:8" ht="21" thickBot="1" x14ac:dyDescent="0.35">
      <c r="A214" s="202" t="s">
        <v>3</v>
      </c>
      <c r="B214" s="202"/>
      <c r="C214" s="202"/>
      <c r="D214" s="203"/>
      <c r="E214" s="204"/>
      <c r="F214" s="204"/>
      <c r="G214" s="205"/>
      <c r="H214" s="213">
        <f>H177+H93+H212</f>
        <v>0</v>
      </c>
    </row>
    <row r="215" spans="1:8" x14ac:dyDescent="0.2">
      <c r="A215" s="138" t="s">
        <v>0</v>
      </c>
      <c r="B215" s="138"/>
      <c r="C215" s="138"/>
      <c r="D215" s="106"/>
      <c r="E215" s="137"/>
      <c r="F215" s="2"/>
      <c r="G215" s="3"/>
      <c r="H215" s="3"/>
    </row>
    <row r="216" spans="1:8" x14ac:dyDescent="0.2">
      <c r="A216" s="138" t="s">
        <v>36</v>
      </c>
      <c r="B216" s="109" t="s">
        <v>47</v>
      </c>
      <c r="C216" s="138"/>
      <c r="D216" s="106"/>
      <c r="E216" s="137"/>
      <c r="F216" s="2"/>
      <c r="G216" s="3"/>
      <c r="H216" s="3"/>
    </row>
    <row r="217" spans="1:8" x14ac:dyDescent="0.2">
      <c r="A217" s="138" t="s">
        <v>37</v>
      </c>
      <c r="B217" s="109" t="s">
        <v>48</v>
      </c>
      <c r="C217" s="138"/>
      <c r="D217" s="106"/>
      <c r="E217" s="137"/>
      <c r="F217" s="2"/>
      <c r="G217" s="3"/>
      <c r="H217" s="3"/>
    </row>
  </sheetData>
  <mergeCells count="1">
    <mergeCell ref="E7:H7"/>
  </mergeCells>
  <phoneticPr fontId="0" type="noConversion"/>
  <pageMargins left="0.59055118110236227" right="0.39370078740157483" top="0.59055118110236227" bottom="0.78740157480314965" header="0.51181102362204722" footer="0.51181102362204722"/>
  <pageSetup paperSize="9" scale="87" fitToHeight="20" orientation="landscape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view="pageBreakPreview" zoomScaleNormal="100" zoomScaleSheetLayoutView="100" workbookViewId="0">
      <selection activeCell="G33" sqref="G33"/>
    </sheetView>
  </sheetViews>
  <sheetFormatPr defaultRowHeight="12.75" x14ac:dyDescent="0.2"/>
  <cols>
    <col min="1" max="1" width="21.7109375" customWidth="1"/>
    <col min="2" max="2" width="7.7109375" customWidth="1"/>
    <col min="3" max="3" width="14.7109375" customWidth="1"/>
    <col min="4" max="4" width="60.7109375" customWidth="1"/>
    <col min="5" max="5" width="15.7109375" customWidth="1"/>
    <col min="6" max="6" width="7.7109375" customWidth="1"/>
    <col min="7" max="7" width="12.7109375" customWidth="1"/>
    <col min="8" max="8" width="17.7109375" customWidth="1"/>
  </cols>
  <sheetData>
    <row r="1" spans="1:8" ht="15.75" x14ac:dyDescent="0.25">
      <c r="A1" s="191" t="s">
        <v>241</v>
      </c>
    </row>
    <row r="3" spans="1:8" ht="26.25" x14ac:dyDescent="0.4">
      <c r="A3" s="5" t="s">
        <v>193</v>
      </c>
      <c r="B3" s="5"/>
      <c r="C3" s="5"/>
      <c r="D3" s="9"/>
      <c r="E3" s="1"/>
      <c r="F3" s="14"/>
      <c r="G3" s="15"/>
      <c r="H3" s="15"/>
    </row>
    <row r="4" spans="1:8" ht="15.75" x14ac:dyDescent="0.25">
      <c r="A4" s="6" t="s">
        <v>175</v>
      </c>
      <c r="B4" s="6"/>
      <c r="C4" s="6"/>
      <c r="D4" s="9"/>
      <c r="E4" s="1"/>
      <c r="F4" s="14"/>
      <c r="G4" s="15"/>
      <c r="H4" s="15"/>
    </row>
    <row r="5" spans="1:8" ht="13.5" thickBot="1" x14ac:dyDescent="0.25">
      <c r="A5" s="16"/>
      <c r="B5" s="16"/>
      <c r="C5" s="16"/>
      <c r="D5" s="9"/>
      <c r="E5" s="1"/>
      <c r="F5" s="14"/>
      <c r="G5" s="15"/>
      <c r="H5" s="15"/>
    </row>
    <row r="6" spans="1:8" ht="13.5" thickBot="1" x14ac:dyDescent="0.25">
      <c r="A6" s="25" t="s">
        <v>9</v>
      </c>
      <c r="B6" s="25" t="s">
        <v>20</v>
      </c>
      <c r="C6" s="26" t="s">
        <v>22</v>
      </c>
      <c r="D6" s="25" t="s">
        <v>10</v>
      </c>
      <c r="E6" s="225"/>
      <c r="F6" s="226"/>
      <c r="G6" s="226"/>
      <c r="H6" s="227"/>
    </row>
    <row r="7" spans="1:8" ht="25.5" x14ac:dyDescent="0.2">
      <c r="A7" s="27"/>
      <c r="B7" s="28" t="s">
        <v>21</v>
      </c>
      <c r="C7" s="29" t="s">
        <v>176</v>
      </c>
      <c r="D7" s="30"/>
      <c r="E7" s="25" t="s">
        <v>87</v>
      </c>
      <c r="F7" s="31" t="s">
        <v>14</v>
      </c>
      <c r="G7" s="32" t="s">
        <v>177</v>
      </c>
      <c r="H7" s="33" t="s">
        <v>11</v>
      </c>
    </row>
    <row r="8" spans="1:8" ht="13.5" thickBot="1" x14ac:dyDescent="0.25">
      <c r="A8" s="34"/>
      <c r="B8" s="35"/>
      <c r="C8" s="36"/>
      <c r="D8" s="37"/>
      <c r="E8" s="19"/>
      <c r="F8" s="38"/>
      <c r="G8" s="39" t="s">
        <v>13</v>
      </c>
      <c r="H8" s="39"/>
    </row>
    <row r="9" spans="1:8" ht="26.25" thickBot="1" x14ac:dyDescent="0.25">
      <c r="A9" s="20" t="s">
        <v>243</v>
      </c>
      <c r="B9" s="40">
        <v>1</v>
      </c>
      <c r="C9" s="41" t="s">
        <v>178</v>
      </c>
      <c r="D9" s="66" t="s">
        <v>179</v>
      </c>
      <c r="E9" s="42" t="s">
        <v>180</v>
      </c>
      <c r="F9" s="43">
        <v>1</v>
      </c>
      <c r="G9" s="145">
        <v>0</v>
      </c>
      <c r="H9" s="44">
        <f>G9*F9</f>
        <v>0</v>
      </c>
    </row>
    <row r="10" spans="1:8" ht="13.5" thickBot="1" x14ac:dyDescent="0.25">
      <c r="A10" s="27"/>
      <c r="B10" s="45"/>
      <c r="C10" s="45"/>
      <c r="D10" s="206" t="s">
        <v>273</v>
      </c>
      <c r="E10" s="195"/>
      <c r="F10" s="207"/>
      <c r="G10" s="196"/>
      <c r="H10" s="212">
        <f>SUM(H9)</f>
        <v>0</v>
      </c>
    </row>
    <row r="11" spans="1:8" ht="13.5" thickBot="1" x14ac:dyDescent="0.25">
      <c r="A11" s="21"/>
      <c r="B11" s="48"/>
      <c r="C11" s="49"/>
      <c r="D11" s="22"/>
      <c r="E11" s="50"/>
      <c r="F11" s="51"/>
      <c r="G11" s="52"/>
      <c r="H11" s="53"/>
    </row>
    <row r="12" spans="1:8" x14ac:dyDescent="0.2">
      <c r="A12" s="228" t="s">
        <v>244</v>
      </c>
      <c r="B12" s="54">
        <v>2</v>
      </c>
      <c r="C12" s="45" t="s">
        <v>181</v>
      </c>
      <c r="D12" s="67" t="s">
        <v>182</v>
      </c>
      <c r="E12" s="71" t="s">
        <v>210</v>
      </c>
      <c r="F12" s="72">
        <v>1</v>
      </c>
      <c r="G12" s="146">
        <v>0</v>
      </c>
      <c r="H12" s="73">
        <f>G12*F12</f>
        <v>0</v>
      </c>
    </row>
    <row r="13" spans="1:8" ht="38.25" x14ac:dyDescent="0.2">
      <c r="A13" s="229"/>
      <c r="B13" s="54">
        <v>3</v>
      </c>
      <c r="C13" s="45" t="s">
        <v>183</v>
      </c>
      <c r="D13" s="68" t="s">
        <v>191</v>
      </c>
      <c r="E13" s="11" t="s">
        <v>210</v>
      </c>
      <c r="F13" s="74">
        <v>1</v>
      </c>
      <c r="G13" s="147">
        <v>0</v>
      </c>
      <c r="H13" s="76">
        <f>F13*G13</f>
        <v>0</v>
      </c>
    </row>
    <row r="14" spans="1:8" x14ac:dyDescent="0.2">
      <c r="A14" s="23"/>
      <c r="B14" s="54">
        <v>4</v>
      </c>
      <c r="C14" s="45" t="s">
        <v>184</v>
      </c>
      <c r="D14" s="69" t="s">
        <v>185</v>
      </c>
      <c r="E14" s="11" t="s">
        <v>210</v>
      </c>
      <c r="F14" s="74">
        <v>1</v>
      </c>
      <c r="G14" s="147">
        <v>0</v>
      </c>
      <c r="H14" s="76">
        <f>F14*G14</f>
        <v>0</v>
      </c>
    </row>
    <row r="15" spans="1:8" x14ac:dyDescent="0.2">
      <c r="A15" s="27"/>
      <c r="B15" s="54">
        <v>5</v>
      </c>
      <c r="C15" s="45" t="s">
        <v>186</v>
      </c>
      <c r="D15" s="69" t="s">
        <v>187</v>
      </c>
      <c r="E15" s="11" t="s">
        <v>180</v>
      </c>
      <c r="F15" s="74">
        <v>1</v>
      </c>
      <c r="G15" s="147">
        <v>0</v>
      </c>
      <c r="H15" s="77">
        <f>F15*G15</f>
        <v>0</v>
      </c>
    </row>
    <row r="16" spans="1:8" ht="13.5" thickBot="1" x14ac:dyDescent="0.25">
      <c r="A16" s="27"/>
      <c r="B16" s="55">
        <v>6</v>
      </c>
      <c r="C16" s="45" t="s">
        <v>188</v>
      </c>
      <c r="D16" s="70" t="s">
        <v>189</v>
      </c>
      <c r="E16" s="78" t="s">
        <v>180</v>
      </c>
      <c r="F16" s="79">
        <v>1</v>
      </c>
      <c r="G16" s="148">
        <v>0</v>
      </c>
      <c r="H16" s="80">
        <f>F16*G16</f>
        <v>0</v>
      </c>
    </row>
    <row r="17" spans="1:8" ht="13.5" thickBot="1" x14ac:dyDescent="0.25">
      <c r="A17" s="35"/>
      <c r="B17" s="56"/>
      <c r="C17" s="56"/>
      <c r="D17" s="206" t="s">
        <v>274</v>
      </c>
      <c r="E17" s="195"/>
      <c r="F17" s="207"/>
      <c r="G17" s="196"/>
      <c r="H17" s="212">
        <f>SUM(H12:H16)</f>
        <v>0</v>
      </c>
    </row>
    <row r="18" spans="1:8" x14ac:dyDescent="0.2">
      <c r="A18" s="10"/>
      <c r="B18" s="57"/>
      <c r="C18" s="58"/>
      <c r="D18" s="24"/>
      <c r="E18" s="57"/>
      <c r="F18" s="59"/>
      <c r="G18" s="60"/>
      <c r="H18" s="60"/>
    </row>
    <row r="19" spans="1:8" ht="21" thickBot="1" x14ac:dyDescent="0.35">
      <c r="A19" s="202" t="s">
        <v>3</v>
      </c>
      <c r="B19" s="202"/>
      <c r="C19" s="202"/>
      <c r="D19" s="208"/>
      <c r="E19" s="204"/>
      <c r="F19" s="209"/>
      <c r="G19" s="210"/>
      <c r="H19" s="213">
        <f>H10+H17</f>
        <v>0</v>
      </c>
    </row>
    <row r="20" spans="1:8" x14ac:dyDescent="0.2">
      <c r="B20" s="17"/>
      <c r="C20" s="18"/>
      <c r="E20" s="1"/>
      <c r="F20" s="14"/>
      <c r="G20" s="15"/>
      <c r="H20" s="15"/>
    </row>
    <row r="21" spans="1:8" x14ac:dyDescent="0.2">
      <c r="A21" s="211" t="s">
        <v>242</v>
      </c>
      <c r="G21" s="15"/>
      <c r="H21" s="15"/>
    </row>
    <row r="22" spans="1:8" x14ac:dyDescent="0.2">
      <c r="G22" s="15"/>
      <c r="H22" s="15"/>
    </row>
    <row r="23" spans="1:8" x14ac:dyDescent="0.2">
      <c r="A23" t="s">
        <v>0</v>
      </c>
    </row>
    <row r="24" spans="1:8" x14ac:dyDescent="0.2">
      <c r="A24" t="s">
        <v>190</v>
      </c>
    </row>
  </sheetData>
  <mergeCells count="2">
    <mergeCell ref="E6:H6"/>
    <mergeCell ref="A12:A13"/>
  </mergeCells>
  <pageMargins left="0.59055118110236227" right="0.59055118110236227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Info</vt:lpstr>
      <vt:lpstr>VD Kostelec n.L. - celkem</vt:lpstr>
      <vt:lpstr>PS 1.položkový rozpočet</vt:lpstr>
      <vt:lpstr>vedlejší a ostatní náklady</vt:lpstr>
      <vt:lpstr>Info!Oblast_tisku</vt:lpstr>
      <vt:lpstr>'PS 1.položkový rozpočet'!Oblast_tisku</vt:lpstr>
      <vt:lpstr>'VD Kostelec n.L. - celkem'!Oblast_tisku</vt:lpstr>
    </vt:vector>
  </TitlesOfParts>
  <Company>PS PROFI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Dalibor</cp:lastModifiedBy>
  <cp:lastPrinted>2015-12-01T15:09:21Z</cp:lastPrinted>
  <dcterms:created xsi:type="dcterms:W3CDTF">2003-06-02T11:27:28Z</dcterms:created>
  <dcterms:modified xsi:type="dcterms:W3CDTF">2016-07-01T16:08:32Z</dcterms:modified>
</cp:coreProperties>
</file>