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Kácení břehového porostu" sheetId="2" r:id="rId2"/>
    <sheet name="2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Kácení břehového porostu'!$C$82:$K$161</definedName>
    <definedName name="_xlnm.Print_Area" localSheetId="1">'1 - Kácení břehového porostu'!$C$4:$J$39,'1 - Kácení břehového porostu'!$C$45:$J$64,'1 - Kácení břehového porostu'!$C$70:$K$161</definedName>
    <definedName name="_xlnm._FilterDatabase" localSheetId="2" hidden="1">'2 - VON'!$C$80:$K$92</definedName>
    <definedName name="_xlnm.Print_Area" localSheetId="2">'2 - VON'!$C$4:$J$39,'2 - VON'!$C$45:$J$62,'2 - VON'!$C$68:$K$92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Kácení břehového porostu'!$82:$82</definedName>
    <definedName name="_xlnm.Print_Titles" localSheetId="2">'2 - VON'!$80:$80</definedName>
  </definedNames>
  <calcPr fullCalcOnLoad="1"/>
</workbook>
</file>

<file path=xl/sharedStrings.xml><?xml version="1.0" encoding="utf-8"?>
<sst xmlns="http://schemas.openxmlformats.org/spreadsheetml/2006/main" count="1662" uniqueCount="493">
  <si>
    <t>Export Komplet</t>
  </si>
  <si>
    <t>VZ</t>
  </si>
  <si>
    <t>2.0</t>
  </si>
  <si>
    <t>ZAMOK</t>
  </si>
  <si>
    <t>False</t>
  </si>
  <si>
    <t>{1ffd62ac-c685-42a2-8e07-9351622c40de}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</si>
  <si>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</si>
  <si>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</si>
  <si>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</si>
  <si>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</si>
  <si>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</si>
  <si>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</si>
  <si>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</si>
  <si>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</si>
  <si>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</si>
  <si>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</si>
  <si>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</si>
  <si>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Brusnický potok, Dolní Brusnice, kácení břehového porostu, ř.km 1,120 - 2,480</t>
  </si>
  <si>
    <t>KSO:</t>
  </si>
  <si>
    <t>83321</t>
  </si>
  <si>
    <t>CC-CZ:</t>
  </si>
  <si>
    <t>2420</t>
  </si>
  <si>
    <t>Místo:</t>
  </si>
  <si>
    <t>PS Dvůr Králové n. L.</t>
  </si>
  <si>
    <t>Datum:</t>
  </si>
  <si>
    <t>28.11.2019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</si>
  <si>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</si>
  <si>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</si>
  <si>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</si>
  <si>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</si>
  <si>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</si>
  <si>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</si>
  <si>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</si>
  <si>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</si>
  <si>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</si>
  <si>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</si>
  <si>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</si>
  <si>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</si>
  <si>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</si>
  <si>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</si>
  <si>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</si>
  <si>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</si>
  <si>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</si>
  <si>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</si>
  <si>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</si>
  <si>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</si>
  <si>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</si>
  <si>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</si>
  <si>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</si>
  <si>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</si>
  <si>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</si>
  <si>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</si>
  <si>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</si>
  <si>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</si>
  <si>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</si>
  <si>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</si>
  <si>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</si>
  <si>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</si>
  <si>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</si>
  <si>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</si>
  <si>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</si>
  <si>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</si>
  <si>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</si>
  <si>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</si>
  <si>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</si>
  <si>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</si>
  <si>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</si>
  <si>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</si>
  <si>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</si>
  <si>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</si>
  <si>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</si>
  <si>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</si>
  <si>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</si>
  <si>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</si>
  <si>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</si>
  <si>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</si>
  <si>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</si>
  <si>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</si>
  <si>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</si>
  <si>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</si>
  <si>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Kácení břehového porostu</t>
  </si>
  <si>
    <t>STA</t>
  </si>
  <si>
    <t>{b7a9b1d4-8ba1-4a5d-bca9-398f76db21ac}</t>
  </si>
  <si>
    <t>2</t>
  </si>
  <si>
    <t>VON</t>
  </si>
  <si>
    <t>{4c7b290e-3df4-4ea2-bbb9-688255e9e914}</t>
  </si>
  <si>
    <t>KRYCÍ LIST SOUPISU PRACÍ</t>
  </si>
  <si>
    <t>Objekt:</t>
  </si>
  <si>
    <t>1 - Kácení břehového porostu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</si>
  <si>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</si>
  <si>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</si>
  <si>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</si>
  <si>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</si>
  <si>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</si>
  <si>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</si>
  <si>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</si>
  <si>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</si>
  <si>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</si>
  <si>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</si>
  <si>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</si>
  <si>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</si>
  <si>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</si>
  <si>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</si>
  <si>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</si>
  <si>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</si>
  <si>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</si>
  <si>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</si>
  <si>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</si>
  <si>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</si>
  <si>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</si>
  <si>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</si>
  <si>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</si>
  <si>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</si>
  <si>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</si>
  <si>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</si>
  <si>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111201401</t>
  </si>
  <si>
    <t>Spálení odstraněných křovin a stromů na hromadách průměru kmene do 100 mm pro jakoukoliv plochu</t>
  </si>
  <si>
    <t>m2</t>
  </si>
  <si>
    <t>CS ÚRS 2019 02</t>
  </si>
  <si>
    <t>4</t>
  </si>
  <si>
    <t>-1734036357</t>
  </si>
  <si>
    <t>PSC</t>
  </si>
  <si>
    <t xml:space="preserve">Poznámka k souboru cen:
1. V ceně jsou započteny i náklady snesení křovin na hromady, přihrnování, očištění spáleniště, uložení popela a zbytků na hromadu.
2. V ceně nejsou započteny náklady na popř. nutné použití kropícího vozu, tyto se oceňují samostatně.
3. Množství jednotek se určí samostatně za každý objekt v m2 půdorysné plochy, z níž byly křoviny a stromy shromážděny.
</t>
  </si>
  <si>
    <t>111203201</t>
  </si>
  <si>
    <t>Odstranění křovin a stromů s ponecháním kořenů průměru kmene do 100 mm, při jakémkoliv sklonu terénu mimo LTM, při celkové ploše do 1 000 m2</t>
  </si>
  <si>
    <t>1929669209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</si>
  <si>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30-15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</si>
  <si>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3</t>
  </si>
  <si>
    <t>111211131</t>
  </si>
  <si>
    <t>Pálení větví stromů se snášením na hromady listnatých v rovině nebo ve svahu do 1:3, průměru kmene do 30 cm</t>
  </si>
  <si>
    <t>kus</t>
  </si>
  <si>
    <t>-1752828332</t>
  </si>
  <si>
    <t xml:space="preserve">Poznámka k souboru cen:
1. V ceně jsou započteny i náklady na snesení klestu na hromady, přihrnování, očištění spáleniště, uložení popela a zbytků na hromadu.
2. V ceně nejsou započteny náklady na případné nutné použití kropícího vozu, tyto se oceňují samostatně.
3. Měrná jednotka je 1 strom.
</t>
  </si>
  <si>
    <t>VV</t>
  </si>
  <si>
    <t>35+15</t>
  </si>
  <si>
    <t>111211132</t>
  </si>
  <si>
    <t>Pálení větví stromů se snášením na hromady listnatých v rovině nebo ve svahu do 1:3, průměru kmene přes 30 cm</t>
  </si>
  <si>
    <t>-1253340380</t>
  </si>
  <si>
    <t>5</t>
  </si>
  <si>
    <t>112107010R</t>
  </si>
  <si>
    <t>Zpracování dříví na kulatinu a vlákninu se snesením do 50 m s vyrovnáním kuláčů</t>
  </si>
  <si>
    <t>-234089458</t>
  </si>
  <si>
    <t>6</t>
  </si>
  <si>
    <t>112151111</t>
  </si>
  <si>
    <t>Pokácení stromu směrové v celku s odřezáním kmene a s odvětvením průměru kmene přes 100 do 200 mm</t>
  </si>
  <si>
    <t>-436266687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</si>
  <si>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</si>
  <si>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7</t>
  </si>
  <si>
    <t>112151112</t>
  </si>
  <si>
    <t>Pokácení stromu směrové v celku s odřezáním kmene a s odvětvením průměru kmene přes 200 do 300 mm</t>
  </si>
  <si>
    <t>1930532541</t>
  </si>
  <si>
    <t>8</t>
  </si>
  <si>
    <t>112151113</t>
  </si>
  <si>
    <t>Pokácení stromu směrové v celku s odřezáním kmene a s odvětvením průměru kmene přes 300 do 400 mm</t>
  </si>
  <si>
    <t>26964520</t>
  </si>
  <si>
    <t>9</t>
  </si>
  <si>
    <t>112151114</t>
  </si>
  <si>
    <t>Pokácení stromu směrové v celku s odřezáním kmene a s odvětvením průměru kmene přes 400 do 500 mm</t>
  </si>
  <si>
    <t>832541221</t>
  </si>
  <si>
    <t>10</t>
  </si>
  <si>
    <t>112151115</t>
  </si>
  <si>
    <t>Pokácení stromu směrové v celku s odřezáním kmene a s odvětvením průměru kmene přes 500 do 600 mm</t>
  </si>
  <si>
    <t>681537457</t>
  </si>
  <si>
    <t>11</t>
  </si>
  <si>
    <t>112151116</t>
  </si>
  <si>
    <t>Pokácení stromu směrové v celku s odřezáním kmene a s odvětvením průměru kmene přes 600 do 700 mm</t>
  </si>
  <si>
    <t>539965370</t>
  </si>
  <si>
    <t>12</t>
  </si>
  <si>
    <t>112151117</t>
  </si>
  <si>
    <t>Pokácení stromu směrové v celku s odřezáním kmene a s odvětvením průměru kmene přes 700 do 800 mm</t>
  </si>
  <si>
    <t>1906212149</t>
  </si>
  <si>
    <t>13</t>
  </si>
  <si>
    <t>112151118</t>
  </si>
  <si>
    <t>Pokácení stromu směrové v celku s odřezáním kmene a s odvětvením průměru kmene přes 800 do 900 mm</t>
  </si>
  <si>
    <t>259407434</t>
  </si>
  <si>
    <t>14</t>
  </si>
  <si>
    <t>112151119</t>
  </si>
  <si>
    <t>Pokácení stromu směrové v celku s odřezáním kmene a s odvětvením průměru kmene přes 900 do 1000 mm</t>
  </si>
  <si>
    <t>528575644</t>
  </si>
  <si>
    <t>112151120</t>
  </si>
  <si>
    <t>Pokácení stromu směrové v celku s odřezáním kmene a s odvětvením průměru kmene přes 1000 do 1100 mm</t>
  </si>
  <si>
    <t>53117544</t>
  </si>
  <si>
    <t>16</t>
  </si>
  <si>
    <t>112151121</t>
  </si>
  <si>
    <t>Pokácení stromu směrové v celku s odřezáním kmene a s odvětvením průměru kmene přes 1100 do 1200 mm</t>
  </si>
  <si>
    <t>-125717216</t>
  </si>
  <si>
    <t>17</t>
  </si>
  <si>
    <t>112151122</t>
  </si>
  <si>
    <t>Pokácení stromu směrové v celku s odřezáním kmene a s odvětvením průměru kmene přes 1200 do 1300 mm</t>
  </si>
  <si>
    <t>-1720381010</t>
  </si>
  <si>
    <t>18</t>
  </si>
  <si>
    <t>112151124</t>
  </si>
  <si>
    <t>Pokácení stromu směrové v celku s odřezáním kmene a s odvětvením průměru kmene přes 1400 do 1500 mm</t>
  </si>
  <si>
    <t>-1976969606</t>
  </si>
  <si>
    <t>19</t>
  </si>
  <si>
    <t>112151313</t>
  </si>
  <si>
    <t>Pokácení stromu postupné bez spouštění částí kmene a koruny o průměru na řezné ploše pařezu přes 300 do 400 mm</t>
  </si>
  <si>
    <t>466567065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</si>
  <si>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</si>
  <si>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20</t>
  </si>
  <si>
    <t>112151314</t>
  </si>
  <si>
    <t>Pokácení stromu postupné bez spouštění částí kmene a koruny o průměru na řezné ploše pařezu přes 400 do 500 mm</t>
  </si>
  <si>
    <t>-598358586</t>
  </si>
  <si>
    <t>112151315</t>
  </si>
  <si>
    <t>Pokácení stromu postupné bez spouštění částí kmene a koruny o průměru na řezné ploše pařezu přes 500 do 600 mm</t>
  </si>
  <si>
    <t>-985178593</t>
  </si>
  <si>
    <t>22</t>
  </si>
  <si>
    <t>112151316</t>
  </si>
  <si>
    <t>Pokácení stromu postupné bez spouštění částí kmene a koruny o průměru na řezné ploše pařezu přes 600 do 700 mm</t>
  </si>
  <si>
    <t>-1547167172</t>
  </si>
  <si>
    <t>23</t>
  </si>
  <si>
    <t>112151317</t>
  </si>
  <si>
    <t>Pokácení stromu postupné bez spouštění částí kmene a koruny o průměru na řezné ploše pařezu přes 700 do 800 mm</t>
  </si>
  <si>
    <t>-97363665</t>
  </si>
  <si>
    <t>24</t>
  </si>
  <si>
    <t>112151318</t>
  </si>
  <si>
    <t>Pokácení stromu postupné bez spouštění částí kmene a koruny o průměru na řezné ploše pařezu přes 800 do 900 mm</t>
  </si>
  <si>
    <t>-820580461</t>
  </si>
  <si>
    <t>25</t>
  </si>
  <si>
    <t>112151319</t>
  </si>
  <si>
    <t>Pokácení stromu postupné bez spouštění částí kmene a koruny o průměru na řezné ploše pařezu přes 900 do 1000 mm</t>
  </si>
  <si>
    <t>1585639887</t>
  </si>
  <si>
    <t>26</t>
  </si>
  <si>
    <t>112151320</t>
  </si>
  <si>
    <t>Pokácení stromu postupné bez spouštění částí kmene a koruny o průměru na řezné ploše pařezu přes 1000 do 1100 mm</t>
  </si>
  <si>
    <t>-762913920</t>
  </si>
  <si>
    <t>27</t>
  </si>
  <si>
    <t>112151322</t>
  </si>
  <si>
    <t>Pokácení stromu postupné bez spouštění částí kmene a koruny o průměru na řezné ploše pařezu přes 1200 do 1300 mm</t>
  </si>
  <si>
    <t>-424250179</t>
  </si>
  <si>
    <t>28</t>
  </si>
  <si>
    <t>112151324</t>
  </si>
  <si>
    <t>Pokácení stromu postupné bez spouštění částí kmene a koruny o průměru na řezné ploše pařezu přes 1400 do 1500 mm</t>
  </si>
  <si>
    <t>-1172685612</t>
  </si>
  <si>
    <t>29</t>
  </si>
  <si>
    <t>162201401</t>
  </si>
  <si>
    <t>Vodorovné přemístění větví, kmenů nebo pařezů s naložením, složením a dopravou do 1000 m větví stromů listnatých, průměru kmene přes 100 do 300 mm</t>
  </si>
  <si>
    <t>-1148393838</t>
  </si>
  <si>
    <t xml:space="preserve">Poznámka k souboru cen:
1. Průměr kmene i pařezu se měří v místě řezu.
2. Měrná jednotka je 1 strom.
</t>
  </si>
  <si>
    <t>30</t>
  </si>
  <si>
    <t>162201402</t>
  </si>
  <si>
    <t>Vodorovné přemístění větví, kmenů nebo pařezů s naložením, složením a dopravou do 1000 m větví stromů listnatých, průměru kmene přes 300 do 500 mm</t>
  </si>
  <si>
    <t>214943157</t>
  </si>
  <si>
    <t>31</t>
  </si>
  <si>
    <t>162201403</t>
  </si>
  <si>
    <t>Vodorovné přemístění větví, kmenů nebo pařezů s naložením, složením a dopravou do 1000 m větví stromů listnatých, průměru kmene přes 500 do 700 mm</t>
  </si>
  <si>
    <t>-52685784</t>
  </si>
  <si>
    <t>32</t>
  </si>
  <si>
    <t>162201404</t>
  </si>
  <si>
    <t>Vodorovné přemístění větví, kmenů nebo pařezů s naložením, složením a dopravou do 1000 m větví stromů listnatých, průměru kmene přes 700 do 900 mm</t>
  </si>
  <si>
    <t>-1576290445</t>
  </si>
  <si>
    <t>33</t>
  </si>
  <si>
    <t>162201404R</t>
  </si>
  <si>
    <t>Vodorovné přemístění větví, kmenů nebo pařezů s naložením, složením a dopravou do 1000 m větví stromů listnatých, průměru kmene přes 900 mm</t>
  </si>
  <si>
    <t>1627416904</t>
  </si>
  <si>
    <t>34</t>
  </si>
  <si>
    <t>183403353</t>
  </si>
  <si>
    <t>Obdělání půdy hrabáním na svahu přes 1:2 do 1:1</t>
  </si>
  <si>
    <t>825068090</t>
  </si>
  <si>
    <t xml:space="preserve">Poznámka k souboru cen:
1. Každé opakované obdělání půdy se oceňuje samostatně.
2. Ceny -3114 a -3115 lze použít i pro obdělání půdy aktivními branami.
</t>
  </si>
  <si>
    <t>1360*4" úprava manipulační plochy</t>
  </si>
  <si>
    <t>Ostatní konstrukce a práce, bourání</t>
  </si>
  <si>
    <t>35</t>
  </si>
  <si>
    <t>1R</t>
  </si>
  <si>
    <t>Čištění koryta od napadaného materiálu - denně</t>
  </si>
  <si>
    <t>soubor</t>
  </si>
  <si>
    <t>1271972001</t>
  </si>
  <si>
    <t>36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</si>
  <si>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</si>
  <si>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</si>
  <si>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-1940444991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</si>
  <si>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</si>
  <si>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998</t>
  </si>
  <si>
    <t xml:space="preserve"> Přesun hmot</t>
  </si>
  <si>
    <t>37</t>
  </si>
  <si>
    <t>998332011</t>
  </si>
  <si>
    <t>Přesun hmot pro úpravy vodních toků a kanály, hráze rybníků apod. dopravní vzdálenost do 500 m</t>
  </si>
  <si>
    <t>t</t>
  </si>
  <si>
    <t>-37563871</t>
  </si>
  <si>
    <t xml:space="preserve">Poznámka k souboru cen:
1. Ceny jsou určeny pro jakoukoliv konstrukčně-materiálovou charakteristiku.
</t>
  </si>
  <si>
    <t>2 - VON</t>
  </si>
  <si>
    <t>01 - Vedlejší rozpočtové náklady</t>
  </si>
  <si>
    <t xml:space="preserve">    09 - Ostatní náklady</t>
  </si>
  <si>
    <t>01</t>
  </si>
  <si>
    <t>Vedlejší rozpočtové náklady</t>
  </si>
  <si>
    <t>R - 01</t>
  </si>
  <si>
    <t>Zajištění kompletního zařízení staveniště a jeho připojení na sítě</t>
  </si>
  <si>
    <t>kpl</t>
  </si>
  <si>
    <t>1024</t>
  </si>
  <si>
    <t>1308553008</t>
  </si>
  <si>
    <t>P</t>
  </si>
  <si>
    <t>Poznámka k položce:
- uzavření dohody/smlouvy s vlastníkem pozemku určeného pro zřízení mezideponie
a zařízení staveniště, finanční vyrovnání za užívání pozemků
- uvedení veškerých dotčených ovrchů do původního stavu
- zajištění místnosti pro TDI v prostorách zařízení staveniště
- zajištění oplocení prostoru ZS s uzamykatelnou branou
- zajištění napojení na inženýrské sítě
- zajištění následné likvidace všech objektů a připojení na inženýrské sítě ZS
- zajištění zřízení a odstranění dočasných komunikací, sjezdů a nájezdů nutných pro realizaci stavby
- zajištění podmínek pro použití přístupových komunikací dotčených stavbou s příslušnými vlastníky či správci a zajištění jejich splnění
- zřízení čistících zón před výjezdem ze staveniště
- provedení takových opatření, aby nebyly překročeny limity prašnosti a hlučnosti
  dané obecně závaznou vyhláškou
- zajištění a péče o nepředané objekty a konstrukce stavby, jejich ošetřování
- provedení takových opatření, aby plochy obvodu staveniště nebyly znečištěny ropnými látkami a jinými podobnými produkty
- zajištění ochrany veškeré zeleně v prostoru staveniště, zařízení staveniště a mezideponie
  a v jejich bezprostřední blízkosti proti poškození během realizace stavby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</si>
  <si>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</si>
  <si>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</si>
  <si>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974961995</t>
  </si>
  <si>
    <t>Poznámka k položce:
Zajištění projednání o existenci stávajících inženýrských sítí a v případě výskytu zajištění  vytyčení nebo jiné označení, včetně zajištění souhlasu s provedením prací v ochranném pásmu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</si>
  <si>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</si>
  <si>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</si>
  <si>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</si>
  <si>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</si>
  <si>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295474545</t>
  </si>
  <si>
    <t>Poznámka k položce:
Zajištění písemných souhlasných vyjádření všech dotčených vlastníků a případných uživatelů všech pozemků dotčených stavbou s jejich konečnou úpravou po dokončení prací</t>
  </si>
  <si>
    <t>R - 09</t>
  </si>
  <si>
    <t>Provedení pasportizace stávajících nemovitostí (vč. pozemků) a jejich příslušenství, zajištění fotodokumentace stávajícího stavu pozemků a přístupových komunikací</t>
  </si>
  <si>
    <t>-483880778</t>
  </si>
  <si>
    <t>Poznámka k položce:
Provedení pasportizace stávajících nemovitostí (vč. pozemků) a jejich příslušenství, zajištění fotodokumentace stávajícího stavu pozemků a přístupových komunikací</t>
  </si>
  <si>
    <t>R - 12</t>
  </si>
  <si>
    <t>Zajištění dokladů o předání dřevní hmoty vzniklé smýcením porostů k dalšímu využití</t>
  </si>
  <si>
    <t>235265736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</si>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</sst>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21/2019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Brusnický potok, Dolní Brusnice, kácení břehového porostu, ř.km 1,120 - 2,480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PS Dvůr Králové n. L.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28.11.2019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Kácení břehového porostu'!J30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Kácení břehového porostu'!P83</f>
        <v>0</v>
      </c>
      <c r="AV55" s="120">
        <f>'1 - Kácení břehového porostu'!J33</f>
        <v>0</v>
      </c>
      <c r="AW55" s="120">
        <f>'1 - Kácení břehového porostu'!J34</f>
        <v>0</v>
      </c>
      <c r="AX55" s="120">
        <f>'1 - Kácení břehového porostu'!J35</f>
        <v>0</v>
      </c>
      <c r="AY55" s="120">
        <f>'1 - Kácení břehového porostu'!J36</f>
        <v>0</v>
      </c>
      <c r="AZ55" s="120">
        <f>'1 - Kácení břehového porostu'!F33</f>
        <v>0</v>
      </c>
      <c r="BA55" s="120">
        <f>'1 - Kácení břehového porostu'!F34</f>
        <v>0</v>
      </c>
      <c r="BB55" s="120">
        <f>'1 - Kácení břehového porostu'!F35</f>
        <v>0</v>
      </c>
      <c r="BC55" s="120">
        <f>'1 - Kácení břehového porostu'!F36</f>
        <v>0</v>
      </c>
      <c r="BD55" s="122">
        <f>'1 - Kácení břehového porostu'!F37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VON'!J30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VON'!P81</f>
        <v>0</v>
      </c>
      <c r="AV56" s="125">
        <f>'2 - VON'!J33</f>
        <v>0</v>
      </c>
      <c r="AW56" s="125">
        <f>'2 - VON'!J34</f>
        <v>0</v>
      </c>
      <c r="AX56" s="125">
        <f>'2 - VON'!J35</f>
        <v>0</v>
      </c>
      <c r="AY56" s="125">
        <f>'2 - VON'!J36</f>
        <v>0</v>
      </c>
      <c r="AZ56" s="125">
        <f>'2 - VON'!F33</f>
        <v>0</v>
      </c>
      <c r="BA56" s="125">
        <f>'2 - VON'!F34</f>
        <v>0</v>
      </c>
      <c r="BB56" s="125">
        <f>'2 - VON'!F35</f>
        <v>0</v>
      </c>
      <c r="BC56" s="125">
        <f>'2 - VON'!F36</f>
        <v>0</v>
      </c>
      <c r="BD56" s="127">
        <f>'2 - VON'!F37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Kácení břehového porostu'!C2" display="/"/>
    <hyperlink ref="A56" location="'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Brusnický potok, Dolní Brusnice, kácení břehového porostu, ř.km 1,120 - 2,480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88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28.11.2019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ROUND((SUM(BE83:BE161)),2)</f>
        <v>0</v>
      </c>
      <c r="G33" s="37"/>
      <c r="H33" s="37"/>
      <c r="I33" s="155">
        <v>0.21</v>
      </c>
      <c r="J33" s="154">
        <f>ROUND(((SUM(BE83:BE161))*I33),2)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ROUND((SUM(BF83:BF161)),2)</f>
        <v>0</v>
      </c>
      <c r="G34" s="37"/>
      <c r="H34" s="37"/>
      <c r="I34" s="155">
        <v>0.15</v>
      </c>
      <c r="J34" s="154">
        <f>ROUND(((SUM(BF83:BF161))*I34),2)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ROUND((SUM(BG83:BG161)),2)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ROUND((SUM(BH83:BH161)),2)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ROUND((SUM(BI83:BI161)),2)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Brusnický potok, Dolní Brusnice, kácení břehového porostu, ř.km 1,120 - 2,480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Kácení břehového porostu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Dvůr Králové n. L.</v>
      </c>
      <c r="G52" s="39"/>
      <c r="H52" s="39"/>
      <c r="I52" s="140" t="s">
        <v>24</v>
      </c>
      <c r="J52" s="72" t="str">
        <f>IF(J12="","",J12)</f>
        <v>28.11.2019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95</v>
      </c>
      <c r="E62" s="186"/>
      <c r="F62" s="186"/>
      <c r="G62" s="186"/>
      <c r="H62" s="186"/>
      <c r="I62" s="187"/>
      <c r="J62" s="188">
        <f>J155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J159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Brusnický potok, Dolní Brusnice, kácení břehového porostu, ř.km 1,120 - 2,480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Kácení břehového porostu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PS Dvůr Králové n. L.</v>
      </c>
      <c r="G77" s="39"/>
      <c r="H77" s="39"/>
      <c r="I77" s="140" t="s">
        <v>24</v>
      </c>
      <c r="J77" s="72" t="str">
        <f>IF(J12="","",J12)</f>
        <v>28.11.2019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</f>
        <v>0</v>
      </c>
      <c r="Q83" s="96"/>
      <c r="R83" s="199">
        <f>R84</f>
        <v>0.01014</v>
      </c>
      <c r="S83" s="96"/>
      <c r="T83" s="200">
        <f>T84</f>
        <v>10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P85+P155+P159</f>
        <v>0</v>
      </c>
      <c r="Q84" s="210"/>
      <c r="R84" s="211">
        <f>R85+R155+R159</f>
        <v>0.01014</v>
      </c>
      <c r="S84" s="210"/>
      <c r="T84" s="212">
        <f>T85+T155+T159</f>
        <v>10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BK85+BK155+BK159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SUM(P86:P154)</f>
        <v>0</v>
      </c>
      <c r="Q85" s="210"/>
      <c r="R85" s="211">
        <f>SUM(R86:R154)</f>
        <v>0.01014</v>
      </c>
      <c r="S85" s="210"/>
      <c r="T85" s="212">
        <f>SUM(T86:T154)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SUM(BK86:BK154)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20</v>
      </c>
      <c r="I86" s="223"/>
      <c r="J86" s="224">
        <f>ROUND(I86*H86,2)</f>
        <v>0</v>
      </c>
      <c r="K86" s="220" t="s">
        <v>118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6E-05</v>
      </c>
      <c r="R86" s="227">
        <f>Q86*H86</f>
        <v>0.0012000000000000001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119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119</v>
      </c>
      <c r="BK86" s="230">
        <f>ROUND(I86*H86,2)</f>
        <v>0</v>
      </c>
      <c r="BL86" s="16" t="s">
        <v>119</v>
      </c>
      <c r="BM86" s="229" t="s">
        <v>120</v>
      </c>
    </row>
    <row r="87" spans="1:47" s="2" customFormat="1" ht="12">
      <c r="A87" s="37"/>
      <c r="B87" s="38"/>
      <c r="C87" s="39"/>
      <c r="D87" s="231" t="s">
        <v>121</v>
      </c>
      <c r="E87" s="39"/>
      <c r="F87" s="232" t="s">
        <v>122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121</v>
      </c>
      <c r="AU87" s="16" t="s">
        <v>83</v>
      </c>
    </row>
    <row r="88" spans="1:65" s="2" customFormat="1" ht="24" customHeight="1">
      <c r="A88" s="37"/>
      <c r="B88" s="38"/>
      <c r="C88" s="218" t="s">
        <v>83</v>
      </c>
      <c r="D88" s="218" t="s">
        <v>114</v>
      </c>
      <c r="E88" s="219" t="s">
        <v>123</v>
      </c>
      <c r="F88" s="220" t="s">
        <v>124</v>
      </c>
      <c r="G88" s="221" t="s">
        <v>117</v>
      </c>
      <c r="H88" s="222">
        <v>20</v>
      </c>
      <c r="I88" s="223"/>
      <c r="J88" s="224">
        <f>ROUND(I88*H88,2)</f>
        <v>0</v>
      </c>
      <c r="K88" s="220" t="s">
        <v>118</v>
      </c>
      <c r="L88" s="43"/>
      <c r="M88" s="225" t="s">
        <v>28</v>
      </c>
      <c r="N88" s="226" t="s">
        <v>47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9" t="s">
        <v>119</v>
      </c>
      <c r="AT88" s="229" t="s">
        <v>114</v>
      </c>
      <c r="AU88" s="229" t="s">
        <v>83</v>
      </c>
      <c r="AY88" s="16" t="s">
        <v>112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6" t="s">
        <v>119</v>
      </c>
      <c r="BK88" s="230">
        <f>ROUND(I88*H88,2)</f>
        <v>0</v>
      </c>
      <c r="BL88" s="16" t="s">
        <v>119</v>
      </c>
      <c r="BM88" s="229" t="s">
        <v>125</v>
      </c>
    </row>
    <row r="89" spans="1:47" s="2" customFormat="1" ht="12">
      <c r="A89" s="37"/>
      <c r="B89" s="38"/>
      <c r="C89" s="39"/>
      <c r="D89" s="231" t="s">
        <v>121</v>
      </c>
      <c r="E89" s="39"/>
      <c r="F89" s="232" t="s">
        <v>126</v>
      </c>
      <c r="G89" s="39"/>
      <c r="H89" s="39"/>
      <c r="I89" s="136"/>
      <c r="J89" s="39"/>
      <c r="K89" s="39"/>
      <c r="L89" s="43"/>
      <c r="M89" s="233"/>
      <c r="N89" s="234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121</v>
      </c>
      <c r="AU89" s="16" t="s">
        <v>83</v>
      </c>
    </row>
    <row r="90" spans="1:65" s="2" customFormat="1" ht="24" customHeight="1">
      <c r="A90" s="37"/>
      <c r="B90" s="38"/>
      <c r="C90" s="218" t="s">
        <v>127</v>
      </c>
      <c r="D90" s="218" t="s">
        <v>114</v>
      </c>
      <c r="E90" s="219" t="s">
        <v>128</v>
      </c>
      <c r="F90" s="220" t="s">
        <v>129</v>
      </c>
      <c r="G90" s="221" t="s">
        <v>130</v>
      </c>
      <c r="H90" s="222">
        <v>50</v>
      </c>
      <c r="I90" s="223"/>
      <c r="J90" s="224">
        <f>ROUND(I90*H90,2)</f>
        <v>0</v>
      </c>
      <c r="K90" s="220" t="s">
        <v>118</v>
      </c>
      <c r="L90" s="43"/>
      <c r="M90" s="225" t="s">
        <v>28</v>
      </c>
      <c r="N90" s="226" t="s">
        <v>47</v>
      </c>
      <c r="O90" s="84"/>
      <c r="P90" s="227">
        <f>O90*H90</f>
        <v>0</v>
      </c>
      <c r="Q90" s="227">
        <v>6E-05</v>
      </c>
      <c r="R90" s="227">
        <f>Q90*H90</f>
        <v>0.003</v>
      </c>
      <c r="S90" s="227">
        <v>0</v>
      </c>
      <c r="T90" s="228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9" t="s">
        <v>119</v>
      </c>
      <c r="AT90" s="229" t="s">
        <v>114</v>
      </c>
      <c r="AU90" s="229" t="s">
        <v>83</v>
      </c>
      <c r="AY90" s="16" t="s">
        <v>112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6" t="s">
        <v>119</v>
      </c>
      <c r="BK90" s="230">
        <f>ROUND(I90*H90,2)</f>
        <v>0</v>
      </c>
      <c r="BL90" s="16" t="s">
        <v>119</v>
      </c>
      <c r="BM90" s="229" t="s">
        <v>131</v>
      </c>
    </row>
    <row r="91" spans="1:47" s="2" customFormat="1" ht="12">
      <c r="A91" s="37"/>
      <c r="B91" s="38"/>
      <c r="C91" s="39"/>
      <c r="D91" s="231" t="s">
        <v>121</v>
      </c>
      <c r="E91" s="39"/>
      <c r="F91" s="232" t="s">
        <v>132</v>
      </c>
      <c r="G91" s="39"/>
      <c r="H91" s="39"/>
      <c r="I91" s="136"/>
      <c r="J91" s="39"/>
      <c r="K91" s="39"/>
      <c r="L91" s="43"/>
      <c r="M91" s="233"/>
      <c r="N91" s="234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121</v>
      </c>
      <c r="AU91" s="16" t="s">
        <v>83</v>
      </c>
    </row>
    <row r="92" spans="1:51" s="13" customFormat="1" ht="12">
      <c r="A92" s="13"/>
      <c r="B92" s="235"/>
      <c r="C92" s="236"/>
      <c r="D92" s="231" t="s">
        <v>133</v>
      </c>
      <c r="E92" s="237" t="s">
        <v>28</v>
      </c>
      <c r="F92" s="238" t="s">
        <v>134</v>
      </c>
      <c r="G92" s="236"/>
      <c r="H92" s="239">
        <v>50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133</v>
      </c>
      <c r="AU92" s="245" t="s">
        <v>83</v>
      </c>
      <c r="AV92" s="13" t="s">
        <v>83</v>
      </c>
      <c r="AW92" s="13" t="s">
        <v>35</v>
      </c>
      <c r="AX92" s="13" t="s">
        <v>79</v>
      </c>
      <c r="AY92" s="245" t="s">
        <v>112</v>
      </c>
    </row>
    <row r="93" spans="1:65" s="2" customFormat="1" ht="24" customHeight="1">
      <c r="A93" s="37"/>
      <c r="B93" s="38"/>
      <c r="C93" s="218" t="s">
        <v>119</v>
      </c>
      <c r="D93" s="218" t="s">
        <v>114</v>
      </c>
      <c r="E93" s="219" t="s">
        <v>135</v>
      </c>
      <c r="F93" s="220" t="s">
        <v>136</v>
      </c>
      <c r="G93" s="221" t="s">
        <v>130</v>
      </c>
      <c r="H93" s="222">
        <v>99</v>
      </c>
      <c r="I93" s="223"/>
      <c r="J93" s="224">
        <f>ROUND(I93*H93,2)</f>
        <v>0</v>
      </c>
      <c r="K93" s="220" t="s">
        <v>118</v>
      </c>
      <c r="L93" s="43"/>
      <c r="M93" s="225" t="s">
        <v>28</v>
      </c>
      <c r="N93" s="226" t="s">
        <v>47</v>
      </c>
      <c r="O93" s="84"/>
      <c r="P93" s="227">
        <f>O93*H93</f>
        <v>0</v>
      </c>
      <c r="Q93" s="227">
        <v>6E-05</v>
      </c>
      <c r="R93" s="227">
        <f>Q93*H93</f>
        <v>0.00594</v>
      </c>
      <c r="S93" s="227">
        <v>0</v>
      </c>
      <c r="T93" s="228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9" t="s">
        <v>119</v>
      </c>
      <c r="AT93" s="229" t="s">
        <v>114</v>
      </c>
      <c r="AU93" s="229" t="s">
        <v>83</v>
      </c>
      <c r="AY93" s="16" t="s">
        <v>112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16" t="s">
        <v>119</v>
      </c>
      <c r="BK93" s="230">
        <f>ROUND(I93*H93,2)</f>
        <v>0</v>
      </c>
      <c r="BL93" s="16" t="s">
        <v>119</v>
      </c>
      <c r="BM93" s="229" t="s">
        <v>137</v>
      </c>
    </row>
    <row r="94" spans="1:47" s="2" customFormat="1" ht="12">
      <c r="A94" s="37"/>
      <c r="B94" s="38"/>
      <c r="C94" s="39"/>
      <c r="D94" s="231" t="s">
        <v>121</v>
      </c>
      <c r="E94" s="39"/>
      <c r="F94" s="232" t="s">
        <v>132</v>
      </c>
      <c r="G94" s="39"/>
      <c r="H94" s="39"/>
      <c r="I94" s="136"/>
      <c r="J94" s="39"/>
      <c r="K94" s="39"/>
      <c r="L94" s="43"/>
      <c r="M94" s="233"/>
      <c r="N94" s="234"/>
      <c r="O94" s="84"/>
      <c r="P94" s="84"/>
      <c r="Q94" s="84"/>
      <c r="R94" s="84"/>
      <c r="S94" s="84"/>
      <c r="T94" s="85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121</v>
      </c>
      <c r="AU94" s="16" t="s">
        <v>83</v>
      </c>
    </row>
    <row r="95" spans="1:65" s="2" customFormat="1" ht="16.5" customHeight="1">
      <c r="A95" s="37"/>
      <c r="B95" s="38"/>
      <c r="C95" s="218" t="s">
        <v>138</v>
      </c>
      <c r="D95" s="218" t="s">
        <v>114</v>
      </c>
      <c r="E95" s="219" t="s">
        <v>139</v>
      </c>
      <c r="F95" s="220" t="s">
        <v>140</v>
      </c>
      <c r="G95" s="221" t="s">
        <v>130</v>
      </c>
      <c r="H95" s="222">
        <v>149</v>
      </c>
      <c r="I95" s="223"/>
      <c r="J95" s="224">
        <f>ROUND(I95*H95,2)</f>
        <v>0</v>
      </c>
      <c r="K95" s="220" t="s">
        <v>28</v>
      </c>
      <c r="L95" s="43"/>
      <c r="M95" s="225" t="s">
        <v>28</v>
      </c>
      <c r="N95" s="226" t="s">
        <v>47</v>
      </c>
      <c r="O95" s="8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9" t="s">
        <v>119</v>
      </c>
      <c r="AT95" s="229" t="s">
        <v>114</v>
      </c>
      <c r="AU95" s="229" t="s">
        <v>83</v>
      </c>
      <c r="AY95" s="16" t="s">
        <v>112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16" t="s">
        <v>119</v>
      </c>
      <c r="BK95" s="230">
        <f>ROUND(I95*H95,2)</f>
        <v>0</v>
      </c>
      <c r="BL95" s="16" t="s">
        <v>119</v>
      </c>
      <c r="BM95" s="229" t="s">
        <v>141</v>
      </c>
    </row>
    <row r="96" spans="1:65" s="2" customFormat="1" ht="16.5" customHeight="1">
      <c r="A96" s="37"/>
      <c r="B96" s="38"/>
      <c r="C96" s="218" t="s">
        <v>142</v>
      </c>
      <c r="D96" s="218" t="s">
        <v>114</v>
      </c>
      <c r="E96" s="219" t="s">
        <v>143</v>
      </c>
      <c r="F96" s="220" t="s">
        <v>144</v>
      </c>
      <c r="G96" s="221" t="s">
        <v>130</v>
      </c>
      <c r="H96" s="222">
        <v>35</v>
      </c>
      <c r="I96" s="223"/>
      <c r="J96" s="224">
        <f>ROUND(I96*H96,2)</f>
        <v>0</v>
      </c>
      <c r="K96" s="220" t="s">
        <v>118</v>
      </c>
      <c r="L96" s="43"/>
      <c r="M96" s="225" t="s">
        <v>28</v>
      </c>
      <c r="N96" s="226" t="s">
        <v>47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9" t="s">
        <v>119</v>
      </c>
      <c r="AT96" s="229" t="s">
        <v>114</v>
      </c>
      <c r="AU96" s="229" t="s">
        <v>83</v>
      </c>
      <c r="AY96" s="16" t="s">
        <v>112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6" t="s">
        <v>119</v>
      </c>
      <c r="BK96" s="230">
        <f>ROUND(I96*H96,2)</f>
        <v>0</v>
      </c>
      <c r="BL96" s="16" t="s">
        <v>119</v>
      </c>
      <c r="BM96" s="229" t="s">
        <v>145</v>
      </c>
    </row>
    <row r="97" spans="1:47" s="2" customFormat="1" ht="12">
      <c r="A97" s="37"/>
      <c r="B97" s="38"/>
      <c r="C97" s="39"/>
      <c r="D97" s="231" t="s">
        <v>121</v>
      </c>
      <c r="E97" s="39"/>
      <c r="F97" s="232" t="s">
        <v>146</v>
      </c>
      <c r="G97" s="39"/>
      <c r="H97" s="39"/>
      <c r="I97" s="136"/>
      <c r="J97" s="39"/>
      <c r="K97" s="39"/>
      <c r="L97" s="43"/>
      <c r="M97" s="233"/>
      <c r="N97" s="234"/>
      <c r="O97" s="84"/>
      <c r="P97" s="84"/>
      <c r="Q97" s="84"/>
      <c r="R97" s="84"/>
      <c r="S97" s="84"/>
      <c r="T97" s="85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121</v>
      </c>
      <c r="AU97" s="16" t="s">
        <v>83</v>
      </c>
    </row>
    <row r="98" spans="1:65" s="2" customFormat="1" ht="16.5" customHeight="1">
      <c r="A98" s="37"/>
      <c r="B98" s="38"/>
      <c r="C98" s="218" t="s">
        <v>147</v>
      </c>
      <c r="D98" s="218" t="s">
        <v>114</v>
      </c>
      <c r="E98" s="219" t="s">
        <v>148</v>
      </c>
      <c r="F98" s="220" t="s">
        <v>149</v>
      </c>
      <c r="G98" s="221" t="s">
        <v>130</v>
      </c>
      <c r="H98" s="222">
        <v>15</v>
      </c>
      <c r="I98" s="223"/>
      <c r="J98" s="224">
        <f>ROUND(I98*H98,2)</f>
        <v>0</v>
      </c>
      <c r="K98" s="220" t="s">
        <v>118</v>
      </c>
      <c r="L98" s="43"/>
      <c r="M98" s="225" t="s">
        <v>28</v>
      </c>
      <c r="N98" s="226" t="s">
        <v>47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9" t="s">
        <v>119</v>
      </c>
      <c r="AT98" s="229" t="s">
        <v>114</v>
      </c>
      <c r="AU98" s="229" t="s">
        <v>83</v>
      </c>
      <c r="AY98" s="16" t="s">
        <v>112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6" t="s">
        <v>119</v>
      </c>
      <c r="BK98" s="230">
        <f>ROUND(I98*H98,2)</f>
        <v>0</v>
      </c>
      <c r="BL98" s="16" t="s">
        <v>119</v>
      </c>
      <c r="BM98" s="229" t="s">
        <v>150</v>
      </c>
    </row>
    <row r="99" spans="1:47" s="2" customFormat="1" ht="12">
      <c r="A99" s="37"/>
      <c r="B99" s="38"/>
      <c r="C99" s="39"/>
      <c r="D99" s="231" t="s">
        <v>121</v>
      </c>
      <c r="E99" s="39"/>
      <c r="F99" s="232" t="s">
        <v>146</v>
      </c>
      <c r="G99" s="39"/>
      <c r="H99" s="39"/>
      <c r="I99" s="136"/>
      <c r="J99" s="39"/>
      <c r="K99" s="39"/>
      <c r="L99" s="43"/>
      <c r="M99" s="233"/>
      <c r="N99" s="234"/>
      <c r="O99" s="84"/>
      <c r="P99" s="84"/>
      <c r="Q99" s="84"/>
      <c r="R99" s="84"/>
      <c r="S99" s="84"/>
      <c r="T99" s="85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121</v>
      </c>
      <c r="AU99" s="16" t="s">
        <v>83</v>
      </c>
    </row>
    <row r="100" spans="1:65" s="2" customFormat="1" ht="16.5" customHeight="1">
      <c r="A100" s="37"/>
      <c r="B100" s="38"/>
      <c r="C100" s="218" t="s">
        <v>151</v>
      </c>
      <c r="D100" s="218" t="s">
        <v>114</v>
      </c>
      <c r="E100" s="219" t="s">
        <v>152</v>
      </c>
      <c r="F100" s="220" t="s">
        <v>153</v>
      </c>
      <c r="G100" s="221" t="s">
        <v>130</v>
      </c>
      <c r="H100" s="222">
        <v>12</v>
      </c>
      <c r="I100" s="223"/>
      <c r="J100" s="224">
        <f>ROUND(I100*H100,2)</f>
        <v>0</v>
      </c>
      <c r="K100" s="220" t="s">
        <v>118</v>
      </c>
      <c r="L100" s="43"/>
      <c r="M100" s="225" t="s">
        <v>28</v>
      </c>
      <c r="N100" s="226" t="s">
        <v>47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9" t="s">
        <v>119</v>
      </c>
      <c r="AT100" s="229" t="s">
        <v>114</v>
      </c>
      <c r="AU100" s="229" t="s">
        <v>83</v>
      </c>
      <c r="AY100" s="16" t="s">
        <v>112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6" t="s">
        <v>119</v>
      </c>
      <c r="BK100" s="230">
        <f>ROUND(I100*H100,2)</f>
        <v>0</v>
      </c>
      <c r="BL100" s="16" t="s">
        <v>119</v>
      </c>
      <c r="BM100" s="229" t="s">
        <v>154</v>
      </c>
    </row>
    <row r="101" spans="1:47" s="2" customFormat="1" ht="12">
      <c r="A101" s="37"/>
      <c r="B101" s="38"/>
      <c r="C101" s="39"/>
      <c r="D101" s="231" t="s">
        <v>121</v>
      </c>
      <c r="E101" s="39"/>
      <c r="F101" s="232" t="s">
        <v>146</v>
      </c>
      <c r="G101" s="39"/>
      <c r="H101" s="39"/>
      <c r="I101" s="136"/>
      <c r="J101" s="39"/>
      <c r="K101" s="39"/>
      <c r="L101" s="43"/>
      <c r="M101" s="233"/>
      <c r="N101" s="234"/>
      <c r="O101" s="84"/>
      <c r="P101" s="84"/>
      <c r="Q101" s="84"/>
      <c r="R101" s="84"/>
      <c r="S101" s="84"/>
      <c r="T101" s="85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121</v>
      </c>
      <c r="AU101" s="16" t="s">
        <v>83</v>
      </c>
    </row>
    <row r="102" spans="1:65" s="2" customFormat="1" ht="16.5" customHeight="1">
      <c r="A102" s="37"/>
      <c r="B102" s="38"/>
      <c r="C102" s="218" t="s">
        <v>155</v>
      </c>
      <c r="D102" s="218" t="s">
        <v>114</v>
      </c>
      <c r="E102" s="219" t="s">
        <v>156</v>
      </c>
      <c r="F102" s="220" t="s">
        <v>157</v>
      </c>
      <c r="G102" s="221" t="s">
        <v>130</v>
      </c>
      <c r="H102" s="222">
        <v>5</v>
      </c>
      <c r="I102" s="223"/>
      <c r="J102" s="224">
        <f>ROUND(I102*H102,2)</f>
        <v>0</v>
      </c>
      <c r="K102" s="220" t="s">
        <v>118</v>
      </c>
      <c r="L102" s="43"/>
      <c r="M102" s="225" t="s">
        <v>28</v>
      </c>
      <c r="N102" s="226" t="s">
        <v>47</v>
      </c>
      <c r="O102" s="8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9" t="s">
        <v>119</v>
      </c>
      <c r="AT102" s="229" t="s">
        <v>114</v>
      </c>
      <c r="AU102" s="229" t="s">
        <v>83</v>
      </c>
      <c r="AY102" s="16" t="s">
        <v>112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6" t="s">
        <v>119</v>
      </c>
      <c r="BK102" s="230">
        <f>ROUND(I102*H102,2)</f>
        <v>0</v>
      </c>
      <c r="BL102" s="16" t="s">
        <v>119</v>
      </c>
      <c r="BM102" s="229" t="s">
        <v>158</v>
      </c>
    </row>
    <row r="103" spans="1:47" s="2" customFormat="1" ht="12">
      <c r="A103" s="37"/>
      <c r="B103" s="38"/>
      <c r="C103" s="39"/>
      <c r="D103" s="231" t="s">
        <v>121</v>
      </c>
      <c r="E103" s="39"/>
      <c r="F103" s="232" t="s">
        <v>146</v>
      </c>
      <c r="G103" s="39"/>
      <c r="H103" s="39"/>
      <c r="I103" s="136"/>
      <c r="J103" s="39"/>
      <c r="K103" s="39"/>
      <c r="L103" s="43"/>
      <c r="M103" s="233"/>
      <c r="N103" s="234"/>
      <c r="O103" s="84"/>
      <c r="P103" s="84"/>
      <c r="Q103" s="84"/>
      <c r="R103" s="84"/>
      <c r="S103" s="84"/>
      <c r="T103" s="85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121</v>
      </c>
      <c r="AU103" s="16" t="s">
        <v>83</v>
      </c>
    </row>
    <row r="104" spans="1:65" s="2" customFormat="1" ht="16.5" customHeight="1">
      <c r="A104" s="37"/>
      <c r="B104" s="38"/>
      <c r="C104" s="218" t="s">
        <v>159</v>
      </c>
      <c r="D104" s="218" t="s">
        <v>114</v>
      </c>
      <c r="E104" s="219" t="s">
        <v>160</v>
      </c>
      <c r="F104" s="220" t="s">
        <v>161</v>
      </c>
      <c r="G104" s="221" t="s">
        <v>130</v>
      </c>
      <c r="H104" s="222">
        <v>3</v>
      </c>
      <c r="I104" s="223"/>
      <c r="J104" s="224">
        <f>ROUND(I104*H104,2)</f>
        <v>0</v>
      </c>
      <c r="K104" s="220" t="s">
        <v>118</v>
      </c>
      <c r="L104" s="43"/>
      <c r="M104" s="225" t="s">
        <v>28</v>
      </c>
      <c r="N104" s="226" t="s">
        <v>47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9" t="s">
        <v>119</v>
      </c>
      <c r="AT104" s="229" t="s">
        <v>114</v>
      </c>
      <c r="AU104" s="229" t="s">
        <v>83</v>
      </c>
      <c r="AY104" s="16" t="s">
        <v>112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6" t="s">
        <v>119</v>
      </c>
      <c r="BK104" s="230">
        <f>ROUND(I104*H104,2)</f>
        <v>0</v>
      </c>
      <c r="BL104" s="16" t="s">
        <v>119</v>
      </c>
      <c r="BM104" s="229" t="s">
        <v>162</v>
      </c>
    </row>
    <row r="105" spans="1:47" s="2" customFormat="1" ht="12">
      <c r="A105" s="37"/>
      <c r="B105" s="38"/>
      <c r="C105" s="39"/>
      <c r="D105" s="231" t="s">
        <v>121</v>
      </c>
      <c r="E105" s="39"/>
      <c r="F105" s="232" t="s">
        <v>146</v>
      </c>
      <c r="G105" s="39"/>
      <c r="H105" s="39"/>
      <c r="I105" s="136"/>
      <c r="J105" s="39"/>
      <c r="K105" s="39"/>
      <c r="L105" s="43"/>
      <c r="M105" s="233"/>
      <c r="N105" s="234"/>
      <c r="O105" s="84"/>
      <c r="P105" s="84"/>
      <c r="Q105" s="84"/>
      <c r="R105" s="84"/>
      <c r="S105" s="84"/>
      <c r="T105" s="85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121</v>
      </c>
      <c r="AU105" s="16" t="s">
        <v>83</v>
      </c>
    </row>
    <row r="106" spans="1:65" s="2" customFormat="1" ht="16.5" customHeight="1">
      <c r="A106" s="37"/>
      <c r="B106" s="38"/>
      <c r="C106" s="218" t="s">
        <v>163</v>
      </c>
      <c r="D106" s="218" t="s">
        <v>114</v>
      </c>
      <c r="E106" s="219" t="s">
        <v>164</v>
      </c>
      <c r="F106" s="220" t="s">
        <v>165</v>
      </c>
      <c r="G106" s="221" t="s">
        <v>130</v>
      </c>
      <c r="H106" s="222">
        <v>5</v>
      </c>
      <c r="I106" s="223"/>
      <c r="J106" s="224">
        <f>ROUND(I106*H106,2)</f>
        <v>0</v>
      </c>
      <c r="K106" s="220" t="s">
        <v>118</v>
      </c>
      <c r="L106" s="43"/>
      <c r="M106" s="225" t="s">
        <v>28</v>
      </c>
      <c r="N106" s="226" t="s">
        <v>47</v>
      </c>
      <c r="O106" s="8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9" t="s">
        <v>119</v>
      </c>
      <c r="AT106" s="229" t="s">
        <v>114</v>
      </c>
      <c r="AU106" s="229" t="s">
        <v>83</v>
      </c>
      <c r="AY106" s="16" t="s">
        <v>112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16" t="s">
        <v>119</v>
      </c>
      <c r="BK106" s="230">
        <f>ROUND(I106*H106,2)</f>
        <v>0</v>
      </c>
      <c r="BL106" s="16" t="s">
        <v>119</v>
      </c>
      <c r="BM106" s="229" t="s">
        <v>166</v>
      </c>
    </row>
    <row r="107" spans="1:47" s="2" customFormat="1" ht="12">
      <c r="A107" s="37"/>
      <c r="B107" s="38"/>
      <c r="C107" s="39"/>
      <c r="D107" s="231" t="s">
        <v>121</v>
      </c>
      <c r="E107" s="39"/>
      <c r="F107" s="232" t="s">
        <v>146</v>
      </c>
      <c r="G107" s="39"/>
      <c r="H107" s="39"/>
      <c r="I107" s="136"/>
      <c r="J107" s="39"/>
      <c r="K107" s="39"/>
      <c r="L107" s="43"/>
      <c r="M107" s="233"/>
      <c r="N107" s="234"/>
      <c r="O107" s="84"/>
      <c r="P107" s="84"/>
      <c r="Q107" s="84"/>
      <c r="R107" s="84"/>
      <c r="S107" s="84"/>
      <c r="T107" s="85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121</v>
      </c>
      <c r="AU107" s="16" t="s">
        <v>83</v>
      </c>
    </row>
    <row r="108" spans="1:65" s="2" customFormat="1" ht="16.5" customHeight="1">
      <c r="A108" s="37"/>
      <c r="B108" s="38"/>
      <c r="C108" s="218" t="s">
        <v>167</v>
      </c>
      <c r="D108" s="218" t="s">
        <v>114</v>
      </c>
      <c r="E108" s="219" t="s">
        <v>168</v>
      </c>
      <c r="F108" s="220" t="s">
        <v>169</v>
      </c>
      <c r="G108" s="221" t="s">
        <v>130</v>
      </c>
      <c r="H108" s="222">
        <v>5</v>
      </c>
      <c r="I108" s="223"/>
      <c r="J108" s="224">
        <f>ROUND(I108*H108,2)</f>
        <v>0</v>
      </c>
      <c r="K108" s="220" t="s">
        <v>118</v>
      </c>
      <c r="L108" s="43"/>
      <c r="M108" s="225" t="s">
        <v>28</v>
      </c>
      <c r="N108" s="226" t="s">
        <v>47</v>
      </c>
      <c r="O108" s="8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9" t="s">
        <v>119</v>
      </c>
      <c r="AT108" s="229" t="s">
        <v>114</v>
      </c>
      <c r="AU108" s="229" t="s">
        <v>83</v>
      </c>
      <c r="AY108" s="16" t="s">
        <v>112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16" t="s">
        <v>119</v>
      </c>
      <c r="BK108" s="230">
        <f>ROUND(I108*H108,2)</f>
        <v>0</v>
      </c>
      <c r="BL108" s="16" t="s">
        <v>119</v>
      </c>
      <c r="BM108" s="229" t="s">
        <v>170</v>
      </c>
    </row>
    <row r="109" spans="1:47" s="2" customFormat="1" ht="12">
      <c r="A109" s="37"/>
      <c r="B109" s="38"/>
      <c r="C109" s="39"/>
      <c r="D109" s="231" t="s">
        <v>121</v>
      </c>
      <c r="E109" s="39"/>
      <c r="F109" s="232" t="s">
        <v>146</v>
      </c>
      <c r="G109" s="39"/>
      <c r="H109" s="39"/>
      <c r="I109" s="136"/>
      <c r="J109" s="39"/>
      <c r="K109" s="39"/>
      <c r="L109" s="43"/>
      <c r="M109" s="233"/>
      <c r="N109" s="234"/>
      <c r="O109" s="84"/>
      <c r="P109" s="84"/>
      <c r="Q109" s="84"/>
      <c r="R109" s="84"/>
      <c r="S109" s="84"/>
      <c r="T109" s="85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121</v>
      </c>
      <c r="AU109" s="16" t="s">
        <v>83</v>
      </c>
    </row>
    <row r="110" spans="1:65" s="2" customFormat="1" ht="16.5" customHeight="1">
      <c r="A110" s="37"/>
      <c r="B110" s="38"/>
      <c r="C110" s="218" t="s">
        <v>171</v>
      </c>
      <c r="D110" s="218" t="s">
        <v>114</v>
      </c>
      <c r="E110" s="219" t="s">
        <v>172</v>
      </c>
      <c r="F110" s="220" t="s">
        <v>173</v>
      </c>
      <c r="G110" s="221" t="s">
        <v>130</v>
      </c>
      <c r="H110" s="222">
        <v>16</v>
      </c>
      <c r="I110" s="223"/>
      <c r="J110" s="224">
        <f>ROUND(I110*H110,2)</f>
        <v>0</v>
      </c>
      <c r="K110" s="220" t="s">
        <v>118</v>
      </c>
      <c r="L110" s="43"/>
      <c r="M110" s="225" t="s">
        <v>28</v>
      </c>
      <c r="N110" s="226" t="s">
        <v>47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9" t="s">
        <v>119</v>
      </c>
      <c r="AT110" s="229" t="s">
        <v>114</v>
      </c>
      <c r="AU110" s="229" t="s">
        <v>83</v>
      </c>
      <c r="AY110" s="16" t="s">
        <v>112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6" t="s">
        <v>119</v>
      </c>
      <c r="BK110" s="230">
        <f>ROUND(I110*H110,2)</f>
        <v>0</v>
      </c>
      <c r="BL110" s="16" t="s">
        <v>119</v>
      </c>
      <c r="BM110" s="229" t="s">
        <v>174</v>
      </c>
    </row>
    <row r="111" spans="1:47" s="2" customFormat="1" ht="12">
      <c r="A111" s="37"/>
      <c r="B111" s="38"/>
      <c r="C111" s="39"/>
      <c r="D111" s="231" t="s">
        <v>121</v>
      </c>
      <c r="E111" s="39"/>
      <c r="F111" s="232" t="s">
        <v>146</v>
      </c>
      <c r="G111" s="39"/>
      <c r="H111" s="39"/>
      <c r="I111" s="136"/>
      <c r="J111" s="39"/>
      <c r="K111" s="39"/>
      <c r="L111" s="43"/>
      <c r="M111" s="233"/>
      <c r="N111" s="234"/>
      <c r="O111" s="84"/>
      <c r="P111" s="84"/>
      <c r="Q111" s="84"/>
      <c r="R111" s="84"/>
      <c r="S111" s="84"/>
      <c r="T111" s="85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121</v>
      </c>
      <c r="AU111" s="16" t="s">
        <v>83</v>
      </c>
    </row>
    <row r="112" spans="1:65" s="2" customFormat="1" ht="16.5" customHeight="1">
      <c r="A112" s="37"/>
      <c r="B112" s="38"/>
      <c r="C112" s="218" t="s">
        <v>175</v>
      </c>
      <c r="D112" s="218" t="s">
        <v>114</v>
      </c>
      <c r="E112" s="219" t="s">
        <v>176</v>
      </c>
      <c r="F112" s="220" t="s">
        <v>177</v>
      </c>
      <c r="G112" s="221" t="s">
        <v>130</v>
      </c>
      <c r="H112" s="222">
        <v>9</v>
      </c>
      <c r="I112" s="223"/>
      <c r="J112" s="224">
        <f>ROUND(I112*H112,2)</f>
        <v>0</v>
      </c>
      <c r="K112" s="220" t="s">
        <v>118</v>
      </c>
      <c r="L112" s="43"/>
      <c r="M112" s="225" t="s">
        <v>28</v>
      </c>
      <c r="N112" s="226" t="s">
        <v>47</v>
      </c>
      <c r="O112" s="8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9" t="s">
        <v>119</v>
      </c>
      <c r="AT112" s="229" t="s">
        <v>114</v>
      </c>
      <c r="AU112" s="229" t="s">
        <v>83</v>
      </c>
      <c r="AY112" s="16" t="s">
        <v>112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16" t="s">
        <v>119</v>
      </c>
      <c r="BK112" s="230">
        <f>ROUND(I112*H112,2)</f>
        <v>0</v>
      </c>
      <c r="BL112" s="16" t="s">
        <v>119</v>
      </c>
      <c r="BM112" s="229" t="s">
        <v>178</v>
      </c>
    </row>
    <row r="113" spans="1:47" s="2" customFormat="1" ht="12">
      <c r="A113" s="37"/>
      <c r="B113" s="38"/>
      <c r="C113" s="39"/>
      <c r="D113" s="231" t="s">
        <v>121</v>
      </c>
      <c r="E113" s="39"/>
      <c r="F113" s="232" t="s">
        <v>146</v>
      </c>
      <c r="G113" s="39"/>
      <c r="H113" s="39"/>
      <c r="I113" s="136"/>
      <c r="J113" s="39"/>
      <c r="K113" s="39"/>
      <c r="L113" s="43"/>
      <c r="M113" s="233"/>
      <c r="N113" s="234"/>
      <c r="O113" s="84"/>
      <c r="P113" s="84"/>
      <c r="Q113" s="84"/>
      <c r="R113" s="84"/>
      <c r="S113" s="84"/>
      <c r="T113" s="85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121</v>
      </c>
      <c r="AU113" s="16" t="s">
        <v>83</v>
      </c>
    </row>
    <row r="114" spans="1:65" s="2" customFormat="1" ht="24" customHeight="1">
      <c r="A114" s="37"/>
      <c r="B114" s="38"/>
      <c r="C114" s="218" t="s">
        <v>8</v>
      </c>
      <c r="D114" s="218" t="s">
        <v>114</v>
      </c>
      <c r="E114" s="219" t="s">
        <v>179</v>
      </c>
      <c r="F114" s="220" t="s">
        <v>180</v>
      </c>
      <c r="G114" s="221" t="s">
        <v>130</v>
      </c>
      <c r="H114" s="222">
        <v>5</v>
      </c>
      <c r="I114" s="223"/>
      <c r="J114" s="224">
        <f>ROUND(I114*H114,2)</f>
        <v>0</v>
      </c>
      <c r="K114" s="220" t="s">
        <v>118</v>
      </c>
      <c r="L114" s="43"/>
      <c r="M114" s="225" t="s">
        <v>28</v>
      </c>
      <c r="N114" s="226" t="s">
        <v>47</v>
      </c>
      <c r="O114" s="8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9" t="s">
        <v>119</v>
      </c>
      <c r="AT114" s="229" t="s">
        <v>114</v>
      </c>
      <c r="AU114" s="229" t="s">
        <v>83</v>
      </c>
      <c r="AY114" s="16" t="s">
        <v>112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16" t="s">
        <v>119</v>
      </c>
      <c r="BK114" s="230">
        <f>ROUND(I114*H114,2)</f>
        <v>0</v>
      </c>
      <c r="BL114" s="16" t="s">
        <v>119</v>
      </c>
      <c r="BM114" s="229" t="s">
        <v>181</v>
      </c>
    </row>
    <row r="115" spans="1:47" s="2" customFormat="1" ht="12">
      <c r="A115" s="37"/>
      <c r="B115" s="38"/>
      <c r="C115" s="39"/>
      <c r="D115" s="231" t="s">
        <v>121</v>
      </c>
      <c r="E115" s="39"/>
      <c r="F115" s="232" t="s">
        <v>146</v>
      </c>
      <c r="G115" s="39"/>
      <c r="H115" s="39"/>
      <c r="I115" s="136"/>
      <c r="J115" s="39"/>
      <c r="K115" s="39"/>
      <c r="L115" s="43"/>
      <c r="M115" s="233"/>
      <c r="N115" s="234"/>
      <c r="O115" s="84"/>
      <c r="P115" s="84"/>
      <c r="Q115" s="84"/>
      <c r="R115" s="84"/>
      <c r="S115" s="84"/>
      <c r="T115" s="85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121</v>
      </c>
      <c r="AU115" s="16" t="s">
        <v>83</v>
      </c>
    </row>
    <row r="116" spans="1:65" s="2" customFormat="1" ht="24" customHeight="1">
      <c r="A116" s="37"/>
      <c r="B116" s="38"/>
      <c r="C116" s="218" t="s">
        <v>182</v>
      </c>
      <c r="D116" s="218" t="s">
        <v>114</v>
      </c>
      <c r="E116" s="219" t="s">
        <v>183</v>
      </c>
      <c r="F116" s="220" t="s">
        <v>184</v>
      </c>
      <c r="G116" s="221" t="s">
        <v>130</v>
      </c>
      <c r="H116" s="222">
        <v>1</v>
      </c>
      <c r="I116" s="223"/>
      <c r="J116" s="224">
        <f>ROUND(I116*H116,2)</f>
        <v>0</v>
      </c>
      <c r="K116" s="220" t="s">
        <v>118</v>
      </c>
      <c r="L116" s="43"/>
      <c r="M116" s="225" t="s">
        <v>28</v>
      </c>
      <c r="N116" s="226" t="s">
        <v>47</v>
      </c>
      <c r="O116" s="8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9" t="s">
        <v>119</v>
      </c>
      <c r="AT116" s="229" t="s">
        <v>114</v>
      </c>
      <c r="AU116" s="229" t="s">
        <v>83</v>
      </c>
      <c r="AY116" s="16" t="s">
        <v>112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6" t="s">
        <v>119</v>
      </c>
      <c r="BK116" s="230">
        <f>ROUND(I116*H116,2)</f>
        <v>0</v>
      </c>
      <c r="BL116" s="16" t="s">
        <v>119</v>
      </c>
      <c r="BM116" s="229" t="s">
        <v>185</v>
      </c>
    </row>
    <row r="117" spans="1:47" s="2" customFormat="1" ht="12">
      <c r="A117" s="37"/>
      <c r="B117" s="38"/>
      <c r="C117" s="39"/>
      <c r="D117" s="231" t="s">
        <v>121</v>
      </c>
      <c r="E117" s="39"/>
      <c r="F117" s="232" t="s">
        <v>146</v>
      </c>
      <c r="G117" s="39"/>
      <c r="H117" s="39"/>
      <c r="I117" s="136"/>
      <c r="J117" s="39"/>
      <c r="K117" s="39"/>
      <c r="L117" s="43"/>
      <c r="M117" s="233"/>
      <c r="N117" s="234"/>
      <c r="O117" s="84"/>
      <c r="P117" s="84"/>
      <c r="Q117" s="84"/>
      <c r="R117" s="84"/>
      <c r="S117" s="84"/>
      <c r="T117" s="85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121</v>
      </c>
      <c r="AU117" s="16" t="s">
        <v>83</v>
      </c>
    </row>
    <row r="118" spans="1:65" s="2" customFormat="1" ht="24" customHeight="1">
      <c r="A118" s="37"/>
      <c r="B118" s="38"/>
      <c r="C118" s="218" t="s">
        <v>186</v>
      </c>
      <c r="D118" s="218" t="s">
        <v>114</v>
      </c>
      <c r="E118" s="219" t="s">
        <v>187</v>
      </c>
      <c r="F118" s="220" t="s">
        <v>188</v>
      </c>
      <c r="G118" s="221" t="s">
        <v>130</v>
      </c>
      <c r="H118" s="222">
        <v>3</v>
      </c>
      <c r="I118" s="223"/>
      <c r="J118" s="224">
        <f>ROUND(I118*H118,2)</f>
        <v>0</v>
      </c>
      <c r="K118" s="220" t="s">
        <v>118</v>
      </c>
      <c r="L118" s="43"/>
      <c r="M118" s="225" t="s">
        <v>28</v>
      </c>
      <c r="N118" s="226" t="s">
        <v>47</v>
      </c>
      <c r="O118" s="8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9" t="s">
        <v>119</v>
      </c>
      <c r="AT118" s="229" t="s">
        <v>114</v>
      </c>
      <c r="AU118" s="229" t="s">
        <v>83</v>
      </c>
      <c r="AY118" s="16" t="s">
        <v>112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16" t="s">
        <v>119</v>
      </c>
      <c r="BK118" s="230">
        <f>ROUND(I118*H118,2)</f>
        <v>0</v>
      </c>
      <c r="BL118" s="16" t="s">
        <v>119</v>
      </c>
      <c r="BM118" s="229" t="s">
        <v>189</v>
      </c>
    </row>
    <row r="119" spans="1:47" s="2" customFormat="1" ht="12">
      <c r="A119" s="37"/>
      <c r="B119" s="38"/>
      <c r="C119" s="39"/>
      <c r="D119" s="231" t="s">
        <v>121</v>
      </c>
      <c r="E119" s="39"/>
      <c r="F119" s="232" t="s">
        <v>146</v>
      </c>
      <c r="G119" s="39"/>
      <c r="H119" s="39"/>
      <c r="I119" s="136"/>
      <c r="J119" s="39"/>
      <c r="K119" s="39"/>
      <c r="L119" s="43"/>
      <c r="M119" s="233"/>
      <c r="N119" s="234"/>
      <c r="O119" s="84"/>
      <c r="P119" s="84"/>
      <c r="Q119" s="84"/>
      <c r="R119" s="84"/>
      <c r="S119" s="84"/>
      <c r="T119" s="85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121</v>
      </c>
      <c r="AU119" s="16" t="s">
        <v>83</v>
      </c>
    </row>
    <row r="120" spans="1:65" s="2" customFormat="1" ht="24" customHeight="1">
      <c r="A120" s="37"/>
      <c r="B120" s="38"/>
      <c r="C120" s="218" t="s">
        <v>190</v>
      </c>
      <c r="D120" s="218" t="s">
        <v>114</v>
      </c>
      <c r="E120" s="219" t="s">
        <v>191</v>
      </c>
      <c r="F120" s="220" t="s">
        <v>192</v>
      </c>
      <c r="G120" s="221" t="s">
        <v>130</v>
      </c>
      <c r="H120" s="222">
        <v>3</v>
      </c>
      <c r="I120" s="223"/>
      <c r="J120" s="224">
        <f>ROUND(I120*H120,2)</f>
        <v>0</v>
      </c>
      <c r="K120" s="220" t="s">
        <v>118</v>
      </c>
      <c r="L120" s="43"/>
      <c r="M120" s="225" t="s">
        <v>28</v>
      </c>
      <c r="N120" s="226" t="s">
        <v>47</v>
      </c>
      <c r="O120" s="8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9" t="s">
        <v>119</v>
      </c>
      <c r="AT120" s="229" t="s">
        <v>114</v>
      </c>
      <c r="AU120" s="229" t="s">
        <v>83</v>
      </c>
      <c r="AY120" s="16" t="s">
        <v>112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6" t="s">
        <v>119</v>
      </c>
      <c r="BK120" s="230">
        <f>ROUND(I120*H120,2)</f>
        <v>0</v>
      </c>
      <c r="BL120" s="16" t="s">
        <v>119</v>
      </c>
      <c r="BM120" s="229" t="s">
        <v>193</v>
      </c>
    </row>
    <row r="121" spans="1:47" s="2" customFormat="1" ht="12">
      <c r="A121" s="37"/>
      <c r="B121" s="38"/>
      <c r="C121" s="39"/>
      <c r="D121" s="231" t="s">
        <v>121</v>
      </c>
      <c r="E121" s="39"/>
      <c r="F121" s="232" t="s">
        <v>146</v>
      </c>
      <c r="G121" s="39"/>
      <c r="H121" s="39"/>
      <c r="I121" s="136"/>
      <c r="J121" s="39"/>
      <c r="K121" s="39"/>
      <c r="L121" s="43"/>
      <c r="M121" s="233"/>
      <c r="N121" s="234"/>
      <c r="O121" s="84"/>
      <c r="P121" s="84"/>
      <c r="Q121" s="84"/>
      <c r="R121" s="84"/>
      <c r="S121" s="84"/>
      <c r="T121" s="85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121</v>
      </c>
      <c r="AU121" s="16" t="s">
        <v>83</v>
      </c>
    </row>
    <row r="122" spans="1:65" s="2" customFormat="1" ht="24" customHeight="1">
      <c r="A122" s="37"/>
      <c r="B122" s="38"/>
      <c r="C122" s="218" t="s">
        <v>194</v>
      </c>
      <c r="D122" s="218" t="s">
        <v>114</v>
      </c>
      <c r="E122" s="219" t="s">
        <v>195</v>
      </c>
      <c r="F122" s="220" t="s">
        <v>196</v>
      </c>
      <c r="G122" s="221" t="s">
        <v>130</v>
      </c>
      <c r="H122" s="222">
        <v>5</v>
      </c>
      <c r="I122" s="223"/>
      <c r="J122" s="224">
        <f>ROUND(I122*H122,2)</f>
        <v>0</v>
      </c>
      <c r="K122" s="220" t="s">
        <v>118</v>
      </c>
      <c r="L122" s="43"/>
      <c r="M122" s="225" t="s">
        <v>28</v>
      </c>
      <c r="N122" s="226" t="s">
        <v>47</v>
      </c>
      <c r="O122" s="8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119</v>
      </c>
      <c r="AT122" s="229" t="s">
        <v>114</v>
      </c>
      <c r="AU122" s="229" t="s">
        <v>83</v>
      </c>
      <c r="AY122" s="16" t="s">
        <v>112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119</v>
      </c>
      <c r="BK122" s="230">
        <f>ROUND(I122*H122,2)</f>
        <v>0</v>
      </c>
      <c r="BL122" s="16" t="s">
        <v>119</v>
      </c>
      <c r="BM122" s="229" t="s">
        <v>197</v>
      </c>
    </row>
    <row r="123" spans="1:47" s="2" customFormat="1" ht="12">
      <c r="A123" s="37"/>
      <c r="B123" s="38"/>
      <c r="C123" s="39"/>
      <c r="D123" s="231" t="s">
        <v>121</v>
      </c>
      <c r="E123" s="39"/>
      <c r="F123" s="232" t="s">
        <v>198</v>
      </c>
      <c r="G123" s="39"/>
      <c r="H123" s="39"/>
      <c r="I123" s="136"/>
      <c r="J123" s="39"/>
      <c r="K123" s="39"/>
      <c r="L123" s="43"/>
      <c r="M123" s="233"/>
      <c r="N123" s="234"/>
      <c r="O123" s="84"/>
      <c r="P123" s="84"/>
      <c r="Q123" s="84"/>
      <c r="R123" s="84"/>
      <c r="S123" s="84"/>
      <c r="T123" s="85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121</v>
      </c>
      <c r="AU123" s="16" t="s">
        <v>83</v>
      </c>
    </row>
    <row r="124" spans="1:65" s="2" customFormat="1" ht="24" customHeight="1">
      <c r="A124" s="37"/>
      <c r="B124" s="38"/>
      <c r="C124" s="218" t="s">
        <v>199</v>
      </c>
      <c r="D124" s="218" t="s">
        <v>114</v>
      </c>
      <c r="E124" s="219" t="s">
        <v>200</v>
      </c>
      <c r="F124" s="220" t="s">
        <v>201</v>
      </c>
      <c r="G124" s="221" t="s">
        <v>130</v>
      </c>
      <c r="H124" s="222">
        <v>3</v>
      </c>
      <c r="I124" s="223"/>
      <c r="J124" s="224">
        <f>ROUND(I124*H124,2)</f>
        <v>0</v>
      </c>
      <c r="K124" s="220" t="s">
        <v>118</v>
      </c>
      <c r="L124" s="43"/>
      <c r="M124" s="225" t="s">
        <v>28</v>
      </c>
      <c r="N124" s="226" t="s">
        <v>47</v>
      </c>
      <c r="O124" s="8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119</v>
      </c>
      <c r="AT124" s="229" t="s">
        <v>114</v>
      </c>
      <c r="AU124" s="229" t="s">
        <v>83</v>
      </c>
      <c r="AY124" s="16" t="s">
        <v>112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119</v>
      </c>
      <c r="BK124" s="230">
        <f>ROUND(I124*H124,2)</f>
        <v>0</v>
      </c>
      <c r="BL124" s="16" t="s">
        <v>119</v>
      </c>
      <c r="BM124" s="229" t="s">
        <v>202</v>
      </c>
    </row>
    <row r="125" spans="1:47" s="2" customFormat="1" ht="12">
      <c r="A125" s="37"/>
      <c r="B125" s="38"/>
      <c r="C125" s="39"/>
      <c r="D125" s="231" t="s">
        <v>121</v>
      </c>
      <c r="E125" s="39"/>
      <c r="F125" s="232" t="s">
        <v>198</v>
      </c>
      <c r="G125" s="39"/>
      <c r="H125" s="39"/>
      <c r="I125" s="136"/>
      <c r="J125" s="39"/>
      <c r="K125" s="39"/>
      <c r="L125" s="43"/>
      <c r="M125" s="233"/>
      <c r="N125" s="234"/>
      <c r="O125" s="84"/>
      <c r="P125" s="84"/>
      <c r="Q125" s="84"/>
      <c r="R125" s="84"/>
      <c r="S125" s="84"/>
      <c r="T125" s="85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121</v>
      </c>
      <c r="AU125" s="16" t="s">
        <v>83</v>
      </c>
    </row>
    <row r="126" spans="1:65" s="2" customFormat="1" ht="24" customHeight="1">
      <c r="A126" s="37"/>
      <c r="B126" s="38"/>
      <c r="C126" s="218" t="s">
        <v>7</v>
      </c>
      <c r="D126" s="218" t="s">
        <v>114</v>
      </c>
      <c r="E126" s="219" t="s">
        <v>203</v>
      </c>
      <c r="F126" s="220" t="s">
        <v>204</v>
      </c>
      <c r="G126" s="221" t="s">
        <v>130</v>
      </c>
      <c r="H126" s="222">
        <v>1</v>
      </c>
      <c r="I126" s="223"/>
      <c r="J126" s="224">
        <f>ROUND(I126*H126,2)</f>
        <v>0</v>
      </c>
      <c r="K126" s="220" t="s">
        <v>118</v>
      </c>
      <c r="L126" s="43"/>
      <c r="M126" s="225" t="s">
        <v>28</v>
      </c>
      <c r="N126" s="226" t="s">
        <v>47</v>
      </c>
      <c r="O126" s="8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119</v>
      </c>
      <c r="AT126" s="229" t="s">
        <v>114</v>
      </c>
      <c r="AU126" s="229" t="s">
        <v>83</v>
      </c>
      <c r="AY126" s="16" t="s">
        <v>112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119</v>
      </c>
      <c r="BK126" s="230">
        <f>ROUND(I126*H126,2)</f>
        <v>0</v>
      </c>
      <c r="BL126" s="16" t="s">
        <v>119</v>
      </c>
      <c r="BM126" s="229" t="s">
        <v>205</v>
      </c>
    </row>
    <row r="127" spans="1:47" s="2" customFormat="1" ht="12">
      <c r="A127" s="37"/>
      <c r="B127" s="38"/>
      <c r="C127" s="39"/>
      <c r="D127" s="231" t="s">
        <v>121</v>
      </c>
      <c r="E127" s="39"/>
      <c r="F127" s="232" t="s">
        <v>198</v>
      </c>
      <c r="G127" s="39"/>
      <c r="H127" s="39"/>
      <c r="I127" s="136"/>
      <c r="J127" s="39"/>
      <c r="K127" s="39"/>
      <c r="L127" s="43"/>
      <c r="M127" s="233"/>
      <c r="N127" s="234"/>
      <c r="O127" s="84"/>
      <c r="P127" s="84"/>
      <c r="Q127" s="84"/>
      <c r="R127" s="84"/>
      <c r="S127" s="84"/>
      <c r="T127" s="85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121</v>
      </c>
      <c r="AU127" s="16" t="s">
        <v>83</v>
      </c>
    </row>
    <row r="128" spans="1:65" s="2" customFormat="1" ht="24" customHeight="1">
      <c r="A128" s="37"/>
      <c r="B128" s="38"/>
      <c r="C128" s="218" t="s">
        <v>206</v>
      </c>
      <c r="D128" s="218" t="s">
        <v>114</v>
      </c>
      <c r="E128" s="219" t="s">
        <v>207</v>
      </c>
      <c r="F128" s="220" t="s">
        <v>208</v>
      </c>
      <c r="G128" s="221" t="s">
        <v>130</v>
      </c>
      <c r="H128" s="222">
        <v>2</v>
      </c>
      <c r="I128" s="223"/>
      <c r="J128" s="224">
        <f>ROUND(I128*H128,2)</f>
        <v>0</v>
      </c>
      <c r="K128" s="220" t="s">
        <v>118</v>
      </c>
      <c r="L128" s="43"/>
      <c r="M128" s="225" t="s">
        <v>28</v>
      </c>
      <c r="N128" s="226" t="s">
        <v>47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119</v>
      </c>
      <c r="AT128" s="229" t="s">
        <v>114</v>
      </c>
      <c r="AU128" s="229" t="s">
        <v>83</v>
      </c>
      <c r="AY128" s="16" t="s">
        <v>112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119</v>
      </c>
      <c r="BK128" s="230">
        <f>ROUND(I128*H128,2)</f>
        <v>0</v>
      </c>
      <c r="BL128" s="16" t="s">
        <v>119</v>
      </c>
      <c r="BM128" s="229" t="s">
        <v>209</v>
      </c>
    </row>
    <row r="129" spans="1:47" s="2" customFormat="1" ht="12">
      <c r="A129" s="37"/>
      <c r="B129" s="38"/>
      <c r="C129" s="39"/>
      <c r="D129" s="231" t="s">
        <v>121</v>
      </c>
      <c r="E129" s="39"/>
      <c r="F129" s="232" t="s">
        <v>198</v>
      </c>
      <c r="G129" s="39"/>
      <c r="H129" s="39"/>
      <c r="I129" s="136"/>
      <c r="J129" s="39"/>
      <c r="K129" s="39"/>
      <c r="L129" s="43"/>
      <c r="M129" s="233"/>
      <c r="N129" s="234"/>
      <c r="O129" s="84"/>
      <c r="P129" s="84"/>
      <c r="Q129" s="84"/>
      <c r="R129" s="84"/>
      <c r="S129" s="84"/>
      <c r="T129" s="85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121</v>
      </c>
      <c r="AU129" s="16" t="s">
        <v>83</v>
      </c>
    </row>
    <row r="130" spans="1:65" s="2" customFormat="1" ht="24" customHeight="1">
      <c r="A130" s="37"/>
      <c r="B130" s="38"/>
      <c r="C130" s="218" t="s">
        <v>210</v>
      </c>
      <c r="D130" s="218" t="s">
        <v>114</v>
      </c>
      <c r="E130" s="219" t="s">
        <v>211</v>
      </c>
      <c r="F130" s="220" t="s">
        <v>212</v>
      </c>
      <c r="G130" s="221" t="s">
        <v>130</v>
      </c>
      <c r="H130" s="222">
        <v>3</v>
      </c>
      <c r="I130" s="223"/>
      <c r="J130" s="224">
        <f>ROUND(I130*H130,2)</f>
        <v>0</v>
      </c>
      <c r="K130" s="220" t="s">
        <v>118</v>
      </c>
      <c r="L130" s="43"/>
      <c r="M130" s="225" t="s">
        <v>28</v>
      </c>
      <c r="N130" s="226" t="s">
        <v>47</v>
      </c>
      <c r="O130" s="8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119</v>
      </c>
      <c r="AT130" s="229" t="s">
        <v>114</v>
      </c>
      <c r="AU130" s="229" t="s">
        <v>83</v>
      </c>
      <c r="AY130" s="16" t="s">
        <v>112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119</v>
      </c>
      <c r="BK130" s="230">
        <f>ROUND(I130*H130,2)</f>
        <v>0</v>
      </c>
      <c r="BL130" s="16" t="s">
        <v>119</v>
      </c>
      <c r="BM130" s="229" t="s">
        <v>213</v>
      </c>
    </row>
    <row r="131" spans="1:47" s="2" customFormat="1" ht="12">
      <c r="A131" s="37"/>
      <c r="B131" s="38"/>
      <c r="C131" s="39"/>
      <c r="D131" s="231" t="s">
        <v>121</v>
      </c>
      <c r="E131" s="39"/>
      <c r="F131" s="232" t="s">
        <v>198</v>
      </c>
      <c r="G131" s="39"/>
      <c r="H131" s="39"/>
      <c r="I131" s="136"/>
      <c r="J131" s="39"/>
      <c r="K131" s="39"/>
      <c r="L131" s="43"/>
      <c r="M131" s="233"/>
      <c r="N131" s="234"/>
      <c r="O131" s="84"/>
      <c r="P131" s="84"/>
      <c r="Q131" s="84"/>
      <c r="R131" s="84"/>
      <c r="S131" s="84"/>
      <c r="T131" s="85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121</v>
      </c>
      <c r="AU131" s="16" t="s">
        <v>83</v>
      </c>
    </row>
    <row r="132" spans="1:65" s="2" customFormat="1" ht="24" customHeight="1">
      <c r="A132" s="37"/>
      <c r="B132" s="38"/>
      <c r="C132" s="218" t="s">
        <v>214</v>
      </c>
      <c r="D132" s="218" t="s">
        <v>114</v>
      </c>
      <c r="E132" s="219" t="s">
        <v>215</v>
      </c>
      <c r="F132" s="220" t="s">
        <v>216</v>
      </c>
      <c r="G132" s="221" t="s">
        <v>130</v>
      </c>
      <c r="H132" s="222">
        <v>7</v>
      </c>
      <c r="I132" s="223"/>
      <c r="J132" s="224">
        <f>ROUND(I132*H132,2)</f>
        <v>0</v>
      </c>
      <c r="K132" s="220" t="s">
        <v>118</v>
      </c>
      <c r="L132" s="43"/>
      <c r="M132" s="225" t="s">
        <v>28</v>
      </c>
      <c r="N132" s="226" t="s">
        <v>47</v>
      </c>
      <c r="O132" s="8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119</v>
      </c>
      <c r="AT132" s="229" t="s">
        <v>114</v>
      </c>
      <c r="AU132" s="229" t="s">
        <v>83</v>
      </c>
      <c r="AY132" s="16" t="s">
        <v>112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119</v>
      </c>
      <c r="BK132" s="230">
        <f>ROUND(I132*H132,2)</f>
        <v>0</v>
      </c>
      <c r="BL132" s="16" t="s">
        <v>119</v>
      </c>
      <c r="BM132" s="229" t="s">
        <v>217</v>
      </c>
    </row>
    <row r="133" spans="1:47" s="2" customFormat="1" ht="12">
      <c r="A133" s="37"/>
      <c r="B133" s="38"/>
      <c r="C133" s="39"/>
      <c r="D133" s="231" t="s">
        <v>121</v>
      </c>
      <c r="E133" s="39"/>
      <c r="F133" s="232" t="s">
        <v>198</v>
      </c>
      <c r="G133" s="39"/>
      <c r="H133" s="39"/>
      <c r="I133" s="136"/>
      <c r="J133" s="39"/>
      <c r="K133" s="39"/>
      <c r="L133" s="43"/>
      <c r="M133" s="233"/>
      <c r="N133" s="234"/>
      <c r="O133" s="84"/>
      <c r="P133" s="84"/>
      <c r="Q133" s="84"/>
      <c r="R133" s="84"/>
      <c r="S133" s="84"/>
      <c r="T133" s="85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121</v>
      </c>
      <c r="AU133" s="16" t="s">
        <v>83</v>
      </c>
    </row>
    <row r="134" spans="1:65" s="2" customFormat="1" ht="24" customHeight="1">
      <c r="A134" s="37"/>
      <c r="B134" s="38"/>
      <c r="C134" s="218" t="s">
        <v>218</v>
      </c>
      <c r="D134" s="218" t="s">
        <v>114</v>
      </c>
      <c r="E134" s="219" t="s">
        <v>219</v>
      </c>
      <c r="F134" s="220" t="s">
        <v>220</v>
      </c>
      <c r="G134" s="221" t="s">
        <v>130</v>
      </c>
      <c r="H134" s="222">
        <v>5</v>
      </c>
      <c r="I134" s="223"/>
      <c r="J134" s="224">
        <f>ROUND(I134*H134,2)</f>
        <v>0</v>
      </c>
      <c r="K134" s="220" t="s">
        <v>118</v>
      </c>
      <c r="L134" s="43"/>
      <c r="M134" s="225" t="s">
        <v>28</v>
      </c>
      <c r="N134" s="226" t="s">
        <v>47</v>
      </c>
      <c r="O134" s="8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119</v>
      </c>
      <c r="AT134" s="229" t="s">
        <v>114</v>
      </c>
      <c r="AU134" s="229" t="s">
        <v>83</v>
      </c>
      <c r="AY134" s="16" t="s">
        <v>112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119</v>
      </c>
      <c r="BK134" s="230">
        <f>ROUND(I134*H134,2)</f>
        <v>0</v>
      </c>
      <c r="BL134" s="16" t="s">
        <v>119</v>
      </c>
      <c r="BM134" s="229" t="s">
        <v>221</v>
      </c>
    </row>
    <row r="135" spans="1:47" s="2" customFormat="1" ht="12">
      <c r="A135" s="37"/>
      <c r="B135" s="38"/>
      <c r="C135" s="39"/>
      <c r="D135" s="231" t="s">
        <v>121</v>
      </c>
      <c r="E135" s="39"/>
      <c r="F135" s="232" t="s">
        <v>198</v>
      </c>
      <c r="G135" s="39"/>
      <c r="H135" s="39"/>
      <c r="I135" s="136"/>
      <c r="J135" s="39"/>
      <c r="K135" s="39"/>
      <c r="L135" s="43"/>
      <c r="M135" s="233"/>
      <c r="N135" s="234"/>
      <c r="O135" s="84"/>
      <c r="P135" s="84"/>
      <c r="Q135" s="84"/>
      <c r="R135" s="84"/>
      <c r="S135" s="84"/>
      <c r="T135" s="85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121</v>
      </c>
      <c r="AU135" s="16" t="s">
        <v>83</v>
      </c>
    </row>
    <row r="136" spans="1:65" s="2" customFormat="1" ht="24" customHeight="1">
      <c r="A136" s="37"/>
      <c r="B136" s="38"/>
      <c r="C136" s="218" t="s">
        <v>222</v>
      </c>
      <c r="D136" s="218" t="s">
        <v>114</v>
      </c>
      <c r="E136" s="219" t="s">
        <v>223</v>
      </c>
      <c r="F136" s="220" t="s">
        <v>224</v>
      </c>
      <c r="G136" s="221" t="s">
        <v>130</v>
      </c>
      <c r="H136" s="222">
        <v>2</v>
      </c>
      <c r="I136" s="223"/>
      <c r="J136" s="224">
        <f>ROUND(I136*H136,2)</f>
        <v>0</v>
      </c>
      <c r="K136" s="220" t="s">
        <v>118</v>
      </c>
      <c r="L136" s="43"/>
      <c r="M136" s="225" t="s">
        <v>28</v>
      </c>
      <c r="N136" s="226" t="s">
        <v>47</v>
      </c>
      <c r="O136" s="8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119</v>
      </c>
      <c r="AT136" s="229" t="s">
        <v>114</v>
      </c>
      <c r="AU136" s="229" t="s">
        <v>83</v>
      </c>
      <c r="AY136" s="16" t="s">
        <v>112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119</v>
      </c>
      <c r="BK136" s="230">
        <f>ROUND(I136*H136,2)</f>
        <v>0</v>
      </c>
      <c r="BL136" s="16" t="s">
        <v>119</v>
      </c>
      <c r="BM136" s="229" t="s">
        <v>225</v>
      </c>
    </row>
    <row r="137" spans="1:47" s="2" customFormat="1" ht="12">
      <c r="A137" s="37"/>
      <c r="B137" s="38"/>
      <c r="C137" s="39"/>
      <c r="D137" s="231" t="s">
        <v>121</v>
      </c>
      <c r="E137" s="39"/>
      <c r="F137" s="232" t="s">
        <v>198</v>
      </c>
      <c r="G137" s="39"/>
      <c r="H137" s="39"/>
      <c r="I137" s="136"/>
      <c r="J137" s="39"/>
      <c r="K137" s="39"/>
      <c r="L137" s="43"/>
      <c r="M137" s="233"/>
      <c r="N137" s="234"/>
      <c r="O137" s="84"/>
      <c r="P137" s="84"/>
      <c r="Q137" s="84"/>
      <c r="R137" s="84"/>
      <c r="S137" s="84"/>
      <c r="T137" s="85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121</v>
      </c>
      <c r="AU137" s="16" t="s">
        <v>83</v>
      </c>
    </row>
    <row r="138" spans="1:65" s="2" customFormat="1" ht="24" customHeight="1">
      <c r="A138" s="37"/>
      <c r="B138" s="38"/>
      <c r="C138" s="218" t="s">
        <v>226</v>
      </c>
      <c r="D138" s="218" t="s">
        <v>114</v>
      </c>
      <c r="E138" s="219" t="s">
        <v>227</v>
      </c>
      <c r="F138" s="220" t="s">
        <v>228</v>
      </c>
      <c r="G138" s="221" t="s">
        <v>130</v>
      </c>
      <c r="H138" s="222">
        <v>2</v>
      </c>
      <c r="I138" s="223"/>
      <c r="J138" s="224">
        <f>ROUND(I138*H138,2)</f>
        <v>0</v>
      </c>
      <c r="K138" s="220" t="s">
        <v>118</v>
      </c>
      <c r="L138" s="43"/>
      <c r="M138" s="225" t="s">
        <v>28</v>
      </c>
      <c r="N138" s="226" t="s">
        <v>47</v>
      </c>
      <c r="O138" s="8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119</v>
      </c>
      <c r="AT138" s="229" t="s">
        <v>114</v>
      </c>
      <c r="AU138" s="229" t="s">
        <v>83</v>
      </c>
      <c r="AY138" s="16" t="s">
        <v>112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119</v>
      </c>
      <c r="BK138" s="230">
        <f>ROUND(I138*H138,2)</f>
        <v>0</v>
      </c>
      <c r="BL138" s="16" t="s">
        <v>119</v>
      </c>
      <c r="BM138" s="229" t="s">
        <v>229</v>
      </c>
    </row>
    <row r="139" spans="1:47" s="2" customFormat="1" ht="12">
      <c r="A139" s="37"/>
      <c r="B139" s="38"/>
      <c r="C139" s="39"/>
      <c r="D139" s="231" t="s">
        <v>121</v>
      </c>
      <c r="E139" s="39"/>
      <c r="F139" s="232" t="s">
        <v>198</v>
      </c>
      <c r="G139" s="39"/>
      <c r="H139" s="39"/>
      <c r="I139" s="136"/>
      <c r="J139" s="39"/>
      <c r="K139" s="39"/>
      <c r="L139" s="43"/>
      <c r="M139" s="233"/>
      <c r="N139" s="234"/>
      <c r="O139" s="84"/>
      <c r="P139" s="84"/>
      <c r="Q139" s="84"/>
      <c r="R139" s="84"/>
      <c r="S139" s="84"/>
      <c r="T139" s="85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121</v>
      </c>
      <c r="AU139" s="16" t="s">
        <v>83</v>
      </c>
    </row>
    <row r="140" spans="1:65" s="2" customFormat="1" ht="24" customHeight="1">
      <c r="A140" s="37"/>
      <c r="B140" s="38"/>
      <c r="C140" s="218" t="s">
        <v>230</v>
      </c>
      <c r="D140" s="218" t="s">
        <v>114</v>
      </c>
      <c r="E140" s="219" t="s">
        <v>231</v>
      </c>
      <c r="F140" s="220" t="s">
        <v>232</v>
      </c>
      <c r="G140" s="221" t="s">
        <v>130</v>
      </c>
      <c r="H140" s="222">
        <v>2</v>
      </c>
      <c r="I140" s="223"/>
      <c r="J140" s="224">
        <f>ROUND(I140*H140,2)</f>
        <v>0</v>
      </c>
      <c r="K140" s="220" t="s">
        <v>118</v>
      </c>
      <c r="L140" s="43"/>
      <c r="M140" s="225" t="s">
        <v>28</v>
      </c>
      <c r="N140" s="226" t="s">
        <v>47</v>
      </c>
      <c r="O140" s="8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119</v>
      </c>
      <c r="AT140" s="229" t="s">
        <v>114</v>
      </c>
      <c r="AU140" s="229" t="s">
        <v>83</v>
      </c>
      <c r="AY140" s="16" t="s">
        <v>112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119</v>
      </c>
      <c r="BK140" s="230">
        <f>ROUND(I140*H140,2)</f>
        <v>0</v>
      </c>
      <c r="BL140" s="16" t="s">
        <v>119</v>
      </c>
      <c r="BM140" s="229" t="s">
        <v>233</v>
      </c>
    </row>
    <row r="141" spans="1:47" s="2" customFormat="1" ht="12">
      <c r="A141" s="37"/>
      <c r="B141" s="38"/>
      <c r="C141" s="39"/>
      <c r="D141" s="231" t="s">
        <v>121</v>
      </c>
      <c r="E141" s="39"/>
      <c r="F141" s="232" t="s">
        <v>198</v>
      </c>
      <c r="G141" s="39"/>
      <c r="H141" s="39"/>
      <c r="I141" s="136"/>
      <c r="J141" s="39"/>
      <c r="K141" s="39"/>
      <c r="L141" s="43"/>
      <c r="M141" s="233"/>
      <c r="N141" s="234"/>
      <c r="O141" s="84"/>
      <c r="P141" s="84"/>
      <c r="Q141" s="84"/>
      <c r="R141" s="84"/>
      <c r="S141" s="84"/>
      <c r="T141" s="85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121</v>
      </c>
      <c r="AU141" s="16" t="s">
        <v>83</v>
      </c>
    </row>
    <row r="142" spans="1:65" s="2" customFormat="1" ht="24" customHeight="1">
      <c r="A142" s="37"/>
      <c r="B142" s="38"/>
      <c r="C142" s="218" t="s">
        <v>234</v>
      </c>
      <c r="D142" s="218" t="s">
        <v>114</v>
      </c>
      <c r="E142" s="219" t="s">
        <v>235</v>
      </c>
      <c r="F142" s="220" t="s">
        <v>236</v>
      </c>
      <c r="G142" s="221" t="s">
        <v>130</v>
      </c>
      <c r="H142" s="222">
        <v>50</v>
      </c>
      <c r="I142" s="223"/>
      <c r="J142" s="224">
        <f>ROUND(I142*H142,2)</f>
        <v>0</v>
      </c>
      <c r="K142" s="220" t="s">
        <v>118</v>
      </c>
      <c r="L142" s="43"/>
      <c r="M142" s="225" t="s">
        <v>28</v>
      </c>
      <c r="N142" s="226" t="s">
        <v>47</v>
      </c>
      <c r="O142" s="84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119</v>
      </c>
      <c r="AT142" s="229" t="s">
        <v>114</v>
      </c>
      <c r="AU142" s="229" t="s">
        <v>83</v>
      </c>
      <c r="AY142" s="16" t="s">
        <v>112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119</v>
      </c>
      <c r="BK142" s="230">
        <f>ROUND(I142*H142,2)</f>
        <v>0</v>
      </c>
      <c r="BL142" s="16" t="s">
        <v>119</v>
      </c>
      <c r="BM142" s="229" t="s">
        <v>237</v>
      </c>
    </row>
    <row r="143" spans="1:47" s="2" customFormat="1" ht="12">
      <c r="A143" s="37"/>
      <c r="B143" s="38"/>
      <c r="C143" s="39"/>
      <c r="D143" s="231" t="s">
        <v>121</v>
      </c>
      <c r="E143" s="39"/>
      <c r="F143" s="232" t="s">
        <v>238</v>
      </c>
      <c r="G143" s="39"/>
      <c r="H143" s="39"/>
      <c r="I143" s="136"/>
      <c r="J143" s="39"/>
      <c r="K143" s="39"/>
      <c r="L143" s="43"/>
      <c r="M143" s="233"/>
      <c r="N143" s="234"/>
      <c r="O143" s="84"/>
      <c r="P143" s="84"/>
      <c r="Q143" s="84"/>
      <c r="R143" s="84"/>
      <c r="S143" s="84"/>
      <c r="T143" s="85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121</v>
      </c>
      <c r="AU143" s="16" t="s">
        <v>83</v>
      </c>
    </row>
    <row r="144" spans="1:65" s="2" customFormat="1" ht="24" customHeight="1">
      <c r="A144" s="37"/>
      <c r="B144" s="38"/>
      <c r="C144" s="218" t="s">
        <v>239</v>
      </c>
      <c r="D144" s="218" t="s">
        <v>114</v>
      </c>
      <c r="E144" s="219" t="s">
        <v>240</v>
      </c>
      <c r="F144" s="220" t="s">
        <v>241</v>
      </c>
      <c r="G144" s="221" t="s">
        <v>130</v>
      </c>
      <c r="H144" s="222">
        <v>25</v>
      </c>
      <c r="I144" s="223"/>
      <c r="J144" s="224">
        <f>ROUND(I144*H144,2)</f>
        <v>0</v>
      </c>
      <c r="K144" s="220" t="s">
        <v>118</v>
      </c>
      <c r="L144" s="43"/>
      <c r="M144" s="225" t="s">
        <v>28</v>
      </c>
      <c r="N144" s="226" t="s">
        <v>47</v>
      </c>
      <c r="O144" s="8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119</v>
      </c>
      <c r="AT144" s="229" t="s">
        <v>114</v>
      </c>
      <c r="AU144" s="229" t="s">
        <v>83</v>
      </c>
      <c r="AY144" s="16" t="s">
        <v>112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119</v>
      </c>
      <c r="BK144" s="230">
        <f>ROUND(I144*H144,2)</f>
        <v>0</v>
      </c>
      <c r="BL144" s="16" t="s">
        <v>119</v>
      </c>
      <c r="BM144" s="229" t="s">
        <v>242</v>
      </c>
    </row>
    <row r="145" spans="1:47" s="2" customFormat="1" ht="12">
      <c r="A145" s="37"/>
      <c r="B145" s="38"/>
      <c r="C145" s="39"/>
      <c r="D145" s="231" t="s">
        <v>121</v>
      </c>
      <c r="E145" s="39"/>
      <c r="F145" s="232" t="s">
        <v>238</v>
      </c>
      <c r="G145" s="39"/>
      <c r="H145" s="39"/>
      <c r="I145" s="136"/>
      <c r="J145" s="39"/>
      <c r="K145" s="39"/>
      <c r="L145" s="43"/>
      <c r="M145" s="233"/>
      <c r="N145" s="234"/>
      <c r="O145" s="84"/>
      <c r="P145" s="84"/>
      <c r="Q145" s="84"/>
      <c r="R145" s="84"/>
      <c r="S145" s="84"/>
      <c r="T145" s="85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121</v>
      </c>
      <c r="AU145" s="16" t="s">
        <v>83</v>
      </c>
    </row>
    <row r="146" spans="1:65" s="2" customFormat="1" ht="24" customHeight="1">
      <c r="A146" s="37"/>
      <c r="B146" s="38"/>
      <c r="C146" s="218" t="s">
        <v>243</v>
      </c>
      <c r="D146" s="218" t="s">
        <v>114</v>
      </c>
      <c r="E146" s="219" t="s">
        <v>244</v>
      </c>
      <c r="F146" s="220" t="s">
        <v>245</v>
      </c>
      <c r="G146" s="221" t="s">
        <v>130</v>
      </c>
      <c r="H146" s="222">
        <v>11</v>
      </c>
      <c r="I146" s="223"/>
      <c r="J146" s="224">
        <f>ROUND(I146*H146,2)</f>
        <v>0</v>
      </c>
      <c r="K146" s="220" t="s">
        <v>118</v>
      </c>
      <c r="L146" s="43"/>
      <c r="M146" s="225" t="s">
        <v>28</v>
      </c>
      <c r="N146" s="226" t="s">
        <v>47</v>
      </c>
      <c r="O146" s="84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119</v>
      </c>
      <c r="AT146" s="229" t="s">
        <v>114</v>
      </c>
      <c r="AU146" s="229" t="s">
        <v>83</v>
      </c>
      <c r="AY146" s="16" t="s">
        <v>112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119</v>
      </c>
      <c r="BK146" s="230">
        <f>ROUND(I146*H146,2)</f>
        <v>0</v>
      </c>
      <c r="BL146" s="16" t="s">
        <v>119</v>
      </c>
      <c r="BM146" s="229" t="s">
        <v>246</v>
      </c>
    </row>
    <row r="147" spans="1:47" s="2" customFormat="1" ht="12">
      <c r="A147" s="37"/>
      <c r="B147" s="38"/>
      <c r="C147" s="39"/>
      <c r="D147" s="231" t="s">
        <v>121</v>
      </c>
      <c r="E147" s="39"/>
      <c r="F147" s="232" t="s">
        <v>238</v>
      </c>
      <c r="G147" s="39"/>
      <c r="H147" s="39"/>
      <c r="I147" s="136"/>
      <c r="J147" s="39"/>
      <c r="K147" s="39"/>
      <c r="L147" s="43"/>
      <c r="M147" s="233"/>
      <c r="N147" s="234"/>
      <c r="O147" s="84"/>
      <c r="P147" s="84"/>
      <c r="Q147" s="84"/>
      <c r="R147" s="84"/>
      <c r="S147" s="84"/>
      <c r="T147" s="85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121</v>
      </c>
      <c r="AU147" s="16" t="s">
        <v>83</v>
      </c>
    </row>
    <row r="148" spans="1:65" s="2" customFormat="1" ht="24" customHeight="1">
      <c r="A148" s="37"/>
      <c r="B148" s="38"/>
      <c r="C148" s="218" t="s">
        <v>247</v>
      </c>
      <c r="D148" s="218" t="s">
        <v>114</v>
      </c>
      <c r="E148" s="219" t="s">
        <v>248</v>
      </c>
      <c r="F148" s="220" t="s">
        <v>249</v>
      </c>
      <c r="G148" s="221" t="s">
        <v>130</v>
      </c>
      <c r="H148" s="222">
        <v>31</v>
      </c>
      <c r="I148" s="223"/>
      <c r="J148" s="224">
        <f>ROUND(I148*H148,2)</f>
        <v>0</v>
      </c>
      <c r="K148" s="220" t="s">
        <v>118</v>
      </c>
      <c r="L148" s="43"/>
      <c r="M148" s="225" t="s">
        <v>28</v>
      </c>
      <c r="N148" s="226" t="s">
        <v>47</v>
      </c>
      <c r="O148" s="8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119</v>
      </c>
      <c r="AT148" s="229" t="s">
        <v>114</v>
      </c>
      <c r="AU148" s="229" t="s">
        <v>83</v>
      </c>
      <c r="AY148" s="16" t="s">
        <v>112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119</v>
      </c>
      <c r="BK148" s="230">
        <f>ROUND(I148*H148,2)</f>
        <v>0</v>
      </c>
      <c r="BL148" s="16" t="s">
        <v>119</v>
      </c>
      <c r="BM148" s="229" t="s">
        <v>250</v>
      </c>
    </row>
    <row r="149" spans="1:47" s="2" customFormat="1" ht="12">
      <c r="A149" s="37"/>
      <c r="B149" s="38"/>
      <c r="C149" s="39"/>
      <c r="D149" s="231" t="s">
        <v>121</v>
      </c>
      <c r="E149" s="39"/>
      <c r="F149" s="232" t="s">
        <v>238</v>
      </c>
      <c r="G149" s="39"/>
      <c r="H149" s="39"/>
      <c r="I149" s="136"/>
      <c r="J149" s="39"/>
      <c r="K149" s="39"/>
      <c r="L149" s="43"/>
      <c r="M149" s="233"/>
      <c r="N149" s="234"/>
      <c r="O149" s="84"/>
      <c r="P149" s="84"/>
      <c r="Q149" s="84"/>
      <c r="R149" s="84"/>
      <c r="S149" s="84"/>
      <c r="T149" s="85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121</v>
      </c>
      <c r="AU149" s="16" t="s">
        <v>83</v>
      </c>
    </row>
    <row r="150" spans="1:65" s="2" customFormat="1" ht="24" customHeight="1">
      <c r="A150" s="37"/>
      <c r="B150" s="38"/>
      <c r="C150" s="218" t="s">
        <v>251</v>
      </c>
      <c r="D150" s="218" t="s">
        <v>114</v>
      </c>
      <c r="E150" s="219" t="s">
        <v>252</v>
      </c>
      <c r="F150" s="220" t="s">
        <v>253</v>
      </c>
      <c r="G150" s="221" t="s">
        <v>130</v>
      </c>
      <c r="H150" s="222">
        <v>32</v>
      </c>
      <c r="I150" s="223"/>
      <c r="J150" s="224">
        <f>ROUND(I150*H150,2)</f>
        <v>0</v>
      </c>
      <c r="K150" s="220" t="s">
        <v>28</v>
      </c>
      <c r="L150" s="43"/>
      <c r="M150" s="225" t="s">
        <v>28</v>
      </c>
      <c r="N150" s="226" t="s">
        <v>47</v>
      </c>
      <c r="O150" s="8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119</v>
      </c>
      <c r="AT150" s="229" t="s">
        <v>114</v>
      </c>
      <c r="AU150" s="229" t="s">
        <v>83</v>
      </c>
      <c r="AY150" s="16" t="s">
        <v>112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119</v>
      </c>
      <c r="BK150" s="230">
        <f>ROUND(I150*H150,2)</f>
        <v>0</v>
      </c>
      <c r="BL150" s="16" t="s">
        <v>119</v>
      </c>
      <c r="BM150" s="229" t="s">
        <v>254</v>
      </c>
    </row>
    <row r="151" spans="1:47" s="2" customFormat="1" ht="12">
      <c r="A151" s="37"/>
      <c r="B151" s="38"/>
      <c r="C151" s="39"/>
      <c r="D151" s="231" t="s">
        <v>121</v>
      </c>
      <c r="E151" s="39"/>
      <c r="F151" s="232" t="s">
        <v>238</v>
      </c>
      <c r="G151" s="39"/>
      <c r="H151" s="39"/>
      <c r="I151" s="136"/>
      <c r="J151" s="39"/>
      <c r="K151" s="39"/>
      <c r="L151" s="43"/>
      <c r="M151" s="233"/>
      <c r="N151" s="234"/>
      <c r="O151" s="84"/>
      <c r="P151" s="84"/>
      <c r="Q151" s="84"/>
      <c r="R151" s="84"/>
      <c r="S151" s="84"/>
      <c r="T151" s="85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121</v>
      </c>
      <c r="AU151" s="16" t="s">
        <v>83</v>
      </c>
    </row>
    <row r="152" spans="1:65" s="2" customFormat="1" ht="16.5" customHeight="1">
      <c r="A152" s="37"/>
      <c r="B152" s="38"/>
      <c r="C152" s="218" t="s">
        <v>255</v>
      </c>
      <c r="D152" s="218" t="s">
        <v>114</v>
      </c>
      <c r="E152" s="219" t="s">
        <v>256</v>
      </c>
      <c r="F152" s="220" t="s">
        <v>257</v>
      </c>
      <c r="G152" s="221" t="s">
        <v>117</v>
      </c>
      <c r="H152" s="222">
        <v>5440</v>
      </c>
      <c r="I152" s="223"/>
      <c r="J152" s="224">
        <f>ROUND(I152*H152,2)</f>
        <v>0</v>
      </c>
      <c r="K152" s="220" t="s">
        <v>118</v>
      </c>
      <c r="L152" s="43"/>
      <c r="M152" s="225" t="s">
        <v>28</v>
      </c>
      <c r="N152" s="226" t="s">
        <v>47</v>
      </c>
      <c r="O152" s="8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119</v>
      </c>
      <c r="AT152" s="229" t="s">
        <v>114</v>
      </c>
      <c r="AU152" s="229" t="s">
        <v>83</v>
      </c>
      <c r="AY152" s="16" t="s">
        <v>112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119</v>
      </c>
      <c r="BK152" s="230">
        <f>ROUND(I152*H152,2)</f>
        <v>0</v>
      </c>
      <c r="BL152" s="16" t="s">
        <v>119</v>
      </c>
      <c r="BM152" s="229" t="s">
        <v>258</v>
      </c>
    </row>
    <row r="153" spans="1:47" s="2" customFormat="1" ht="12">
      <c r="A153" s="37"/>
      <c r="B153" s="38"/>
      <c r="C153" s="39"/>
      <c r="D153" s="231" t="s">
        <v>121</v>
      </c>
      <c r="E153" s="39"/>
      <c r="F153" s="232" t="s">
        <v>259</v>
      </c>
      <c r="G153" s="39"/>
      <c r="H153" s="39"/>
      <c r="I153" s="136"/>
      <c r="J153" s="39"/>
      <c r="K153" s="39"/>
      <c r="L153" s="43"/>
      <c r="M153" s="233"/>
      <c r="N153" s="234"/>
      <c r="O153" s="84"/>
      <c r="P153" s="84"/>
      <c r="Q153" s="84"/>
      <c r="R153" s="84"/>
      <c r="S153" s="84"/>
      <c r="T153" s="85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121</v>
      </c>
      <c r="AU153" s="16" t="s">
        <v>83</v>
      </c>
    </row>
    <row r="154" spans="1:51" s="13" customFormat="1" ht="12">
      <c r="A154" s="13"/>
      <c r="B154" s="235"/>
      <c r="C154" s="236"/>
      <c r="D154" s="231" t="s">
        <v>133</v>
      </c>
      <c r="E154" s="237" t="s">
        <v>28</v>
      </c>
      <c r="F154" s="238" t="s">
        <v>260</v>
      </c>
      <c r="G154" s="236"/>
      <c r="H154" s="239">
        <v>5440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133</v>
      </c>
      <c r="AU154" s="245" t="s">
        <v>83</v>
      </c>
      <c r="AV154" s="13" t="s">
        <v>83</v>
      </c>
      <c r="AW154" s="13" t="s">
        <v>35</v>
      </c>
      <c r="AX154" s="13" t="s">
        <v>79</v>
      </c>
      <c r="AY154" s="245" t="s">
        <v>112</v>
      </c>
    </row>
    <row r="155" spans="1:63" s="12" customFormat="1" ht="22.8" customHeight="1">
      <c r="A155" s="12"/>
      <c r="B155" s="202"/>
      <c r="C155" s="203"/>
      <c r="D155" s="204" t="s">
        <v>73</v>
      </c>
      <c r="E155" s="216" t="s">
        <v>155</v>
      </c>
      <c r="F155" s="216" t="s">
        <v>261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SUM(P156:P158)</f>
        <v>0</v>
      </c>
      <c r="Q155" s="210"/>
      <c r="R155" s="211">
        <f>SUM(R156:R158)</f>
        <v>0</v>
      </c>
      <c r="S155" s="210"/>
      <c r="T155" s="212">
        <f>SUM(T156:T158)</f>
        <v>10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79</v>
      </c>
      <c r="AT155" s="214" t="s">
        <v>73</v>
      </c>
      <c r="AU155" s="214" t="s">
        <v>79</v>
      </c>
      <c r="AY155" s="213" t="s">
        <v>112</v>
      </c>
      <c r="BK155" s="215">
        <f>SUM(BK156:BK158)</f>
        <v>0</v>
      </c>
    </row>
    <row r="156" spans="1:65" s="2" customFormat="1" ht="16.5" customHeight="1">
      <c r="A156" s="37"/>
      <c r="B156" s="38"/>
      <c r="C156" s="218" t="s">
        <v>262</v>
      </c>
      <c r="D156" s="218" t="s">
        <v>114</v>
      </c>
      <c r="E156" s="219" t="s">
        <v>263</v>
      </c>
      <c r="F156" s="220" t="s">
        <v>264</v>
      </c>
      <c r="G156" s="221" t="s">
        <v>265</v>
      </c>
      <c r="H156" s="222">
        <v>1</v>
      </c>
      <c r="I156" s="223"/>
      <c r="J156" s="224">
        <f>ROUND(I156*H156,2)</f>
        <v>0</v>
      </c>
      <c r="K156" s="220" t="s">
        <v>28</v>
      </c>
      <c r="L156" s="43"/>
      <c r="M156" s="225" t="s">
        <v>28</v>
      </c>
      <c r="N156" s="226" t="s">
        <v>47</v>
      </c>
      <c r="O156" s="8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119</v>
      </c>
      <c r="AT156" s="229" t="s">
        <v>114</v>
      </c>
      <c r="AU156" s="229" t="s">
        <v>83</v>
      </c>
      <c r="AY156" s="16" t="s">
        <v>112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119</v>
      </c>
      <c r="BK156" s="230">
        <f>ROUND(I156*H156,2)</f>
        <v>0</v>
      </c>
      <c r="BL156" s="16" t="s">
        <v>119</v>
      </c>
      <c r="BM156" s="229" t="s">
        <v>266</v>
      </c>
    </row>
    <row r="157" spans="1:65" s="2" customFormat="1" ht="24" customHeight="1">
      <c r="A157" s="37"/>
      <c r="B157" s="38"/>
      <c r="C157" s="218" t="s">
        <v>267</v>
      </c>
      <c r="D157" s="218" t="s">
        <v>114</v>
      </c>
      <c r="E157" s="219" t="s">
        <v>268</v>
      </c>
      <c r="F157" s="220" t="s">
        <v>269</v>
      </c>
      <c r="G157" s="221" t="s">
        <v>117</v>
      </c>
      <c r="H157" s="222">
        <v>500</v>
      </c>
      <c r="I157" s="223"/>
      <c r="J157" s="224">
        <f>ROUND(I157*H157,2)</f>
        <v>0</v>
      </c>
      <c r="K157" s="220" t="s">
        <v>118</v>
      </c>
      <c r="L157" s="43"/>
      <c r="M157" s="225" t="s">
        <v>28</v>
      </c>
      <c r="N157" s="226" t="s">
        <v>47</v>
      </c>
      <c r="O157" s="84"/>
      <c r="P157" s="227">
        <f>O157*H157</f>
        <v>0</v>
      </c>
      <c r="Q157" s="227">
        <v>0</v>
      </c>
      <c r="R157" s="227">
        <f>Q157*H157</f>
        <v>0</v>
      </c>
      <c r="S157" s="227">
        <v>0.02</v>
      </c>
      <c r="T157" s="228">
        <f>S157*H157</f>
        <v>10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119</v>
      </c>
      <c r="AT157" s="229" t="s">
        <v>114</v>
      </c>
      <c r="AU157" s="229" t="s">
        <v>83</v>
      </c>
      <c r="AY157" s="16" t="s">
        <v>112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119</v>
      </c>
      <c r="BK157" s="230">
        <f>ROUND(I157*H157,2)</f>
        <v>0</v>
      </c>
      <c r="BL157" s="16" t="s">
        <v>119</v>
      </c>
      <c r="BM157" s="229" t="s">
        <v>270</v>
      </c>
    </row>
    <row r="158" spans="1:47" s="2" customFormat="1" ht="12">
      <c r="A158" s="37"/>
      <c r="B158" s="38"/>
      <c r="C158" s="39"/>
      <c r="D158" s="231" t="s">
        <v>121</v>
      </c>
      <c r="E158" s="39"/>
      <c r="F158" s="232" t="s">
        <v>271</v>
      </c>
      <c r="G158" s="39"/>
      <c r="H158" s="39"/>
      <c r="I158" s="136"/>
      <c r="J158" s="39"/>
      <c r="K158" s="39"/>
      <c r="L158" s="43"/>
      <c r="M158" s="233"/>
      <c r="N158" s="234"/>
      <c r="O158" s="84"/>
      <c r="P158" s="84"/>
      <c r="Q158" s="84"/>
      <c r="R158" s="84"/>
      <c r="S158" s="84"/>
      <c r="T158" s="85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121</v>
      </c>
      <c r="AU158" s="16" t="s">
        <v>83</v>
      </c>
    </row>
    <row r="159" spans="1:63" s="12" customFormat="1" ht="22.8" customHeight="1">
      <c r="A159" s="12"/>
      <c r="B159" s="202"/>
      <c r="C159" s="203"/>
      <c r="D159" s="204" t="s">
        <v>73</v>
      </c>
      <c r="E159" s="216" t="s">
        <v>272</v>
      </c>
      <c r="F159" s="216" t="s">
        <v>273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SUM(P160:P161)</f>
        <v>0</v>
      </c>
      <c r="Q159" s="210"/>
      <c r="R159" s="211">
        <f>SUM(R160:R161)</f>
        <v>0</v>
      </c>
      <c r="S159" s="210"/>
      <c r="T159" s="212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79</v>
      </c>
      <c r="AT159" s="214" t="s">
        <v>73</v>
      </c>
      <c r="AU159" s="214" t="s">
        <v>79</v>
      </c>
      <c r="AY159" s="213" t="s">
        <v>112</v>
      </c>
      <c r="BK159" s="215">
        <f>SUM(BK160:BK161)</f>
        <v>0</v>
      </c>
    </row>
    <row r="160" spans="1:65" s="2" customFormat="1" ht="16.5" customHeight="1">
      <c r="A160" s="37"/>
      <c r="B160" s="38"/>
      <c r="C160" s="218" t="s">
        <v>274</v>
      </c>
      <c r="D160" s="218" t="s">
        <v>114</v>
      </c>
      <c r="E160" s="219" t="s">
        <v>275</v>
      </c>
      <c r="F160" s="220" t="s">
        <v>276</v>
      </c>
      <c r="G160" s="221" t="s">
        <v>277</v>
      </c>
      <c r="H160" s="222">
        <v>0.01</v>
      </c>
      <c r="I160" s="223"/>
      <c r="J160" s="224">
        <f>ROUND(I160*H160,2)</f>
        <v>0</v>
      </c>
      <c r="K160" s="220" t="s">
        <v>118</v>
      </c>
      <c r="L160" s="43"/>
      <c r="M160" s="225" t="s">
        <v>28</v>
      </c>
      <c r="N160" s="226" t="s">
        <v>47</v>
      </c>
      <c r="O160" s="8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119</v>
      </c>
      <c r="AT160" s="229" t="s">
        <v>114</v>
      </c>
      <c r="AU160" s="229" t="s">
        <v>83</v>
      </c>
      <c r="AY160" s="16" t="s">
        <v>112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119</v>
      </c>
      <c r="BK160" s="230">
        <f>ROUND(I160*H160,2)</f>
        <v>0</v>
      </c>
      <c r="BL160" s="16" t="s">
        <v>119</v>
      </c>
      <c r="BM160" s="229" t="s">
        <v>278</v>
      </c>
    </row>
    <row r="161" spans="1:47" s="2" customFormat="1" ht="12">
      <c r="A161" s="37"/>
      <c r="B161" s="38"/>
      <c r="C161" s="39"/>
      <c r="D161" s="231" t="s">
        <v>121</v>
      </c>
      <c r="E161" s="39"/>
      <c r="F161" s="232" t="s">
        <v>279</v>
      </c>
      <c r="G161" s="39"/>
      <c r="H161" s="39"/>
      <c r="I161" s="136"/>
      <c r="J161" s="39"/>
      <c r="K161" s="39"/>
      <c r="L161" s="43"/>
      <c r="M161" s="246"/>
      <c r="N161" s="247"/>
      <c r="O161" s="248"/>
      <c r="P161" s="248"/>
      <c r="Q161" s="248"/>
      <c r="R161" s="248"/>
      <c r="S161" s="248"/>
      <c r="T161" s="249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121</v>
      </c>
      <c r="AU161" s="16" t="s">
        <v>83</v>
      </c>
    </row>
    <row r="162" spans="1:31" s="2" customFormat="1" ht="6.95" customHeight="1">
      <c r="A162" s="37"/>
      <c r="B162" s="59"/>
      <c r="C162" s="60"/>
      <c r="D162" s="60"/>
      <c r="E162" s="60"/>
      <c r="F162" s="60"/>
      <c r="G162" s="60"/>
      <c r="H162" s="60"/>
      <c r="I162" s="166"/>
      <c r="J162" s="60"/>
      <c r="K162" s="60"/>
      <c r="L162" s="43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sheetProtection password="CC35" sheet="1" objects="1" scenarios="1" formatColumns="0" formatRows="0" autoFilter="0"/>
  <autoFilter ref="C82:K16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Brusnický potok, Dolní Brusnice, kácení břehového porostu, ř.km 1,120 - 2,480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280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28.11.2019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ROUND(J81,2)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ROUND((SUM(BE81:BE92)),2)</f>
        <v>0</v>
      </c>
      <c r="G33" s="37"/>
      <c r="H33" s="37"/>
      <c r="I33" s="155">
        <v>0.21</v>
      </c>
      <c r="J33" s="154">
        <f>ROUND(((SUM(BE81:BE92))*I33),2)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ROUND((SUM(BF81:BF92)),2)</f>
        <v>0</v>
      </c>
      <c r="G34" s="37"/>
      <c r="H34" s="37"/>
      <c r="I34" s="155">
        <v>0.15</v>
      </c>
      <c r="J34" s="154">
        <f>ROUND(((SUM(BF81:BF92))*I34),2)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ROUND((SUM(BG81:BG92)),2)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ROUND((SUM(BH81:BH92)),2)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ROUND((SUM(BI81:BI92)),2)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Brusnický potok, Dolní Brusnice, kácení břehového porostu, ř.km 1,120 - 2,480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VON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Dvůr Králové n. L.</v>
      </c>
      <c r="G52" s="39"/>
      <c r="H52" s="39"/>
      <c r="I52" s="140" t="s">
        <v>24</v>
      </c>
      <c r="J52" s="72" t="str">
        <f>IF(J12="","",J12)</f>
        <v>28.11.2019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J81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281</v>
      </c>
      <c r="E60" s="179"/>
      <c r="F60" s="179"/>
      <c r="G60" s="179"/>
      <c r="H60" s="179"/>
      <c r="I60" s="180"/>
      <c r="J60" s="181">
        <f>J82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282</v>
      </c>
      <c r="E61" s="186"/>
      <c r="F61" s="186"/>
      <c r="G61" s="186"/>
      <c r="H61" s="186"/>
      <c r="I61" s="187"/>
      <c r="J61" s="188">
        <f>J87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6"/>
      <c r="J62" s="39"/>
      <c r="K62" s="39"/>
      <c r="L62" s="1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166"/>
      <c r="J63" s="60"/>
      <c r="K63" s="60"/>
      <c r="L63" s="1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169"/>
      <c r="J67" s="62"/>
      <c r="K67" s="62"/>
      <c r="L67" s="1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97</v>
      </c>
      <c r="D68" s="39"/>
      <c r="E68" s="39"/>
      <c r="F68" s="39"/>
      <c r="G68" s="39"/>
      <c r="H68" s="39"/>
      <c r="I68" s="136"/>
      <c r="J68" s="39"/>
      <c r="K68" s="39"/>
      <c r="L68" s="1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6"/>
      <c r="J69" s="39"/>
      <c r="K69" s="39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70" t="str">
        <f>E7</f>
        <v>Brusnický potok, Dolní Brusnice, kácení břehového porostu, ř.km 1,120 - 2,480</v>
      </c>
      <c r="F71" s="31"/>
      <c r="G71" s="31"/>
      <c r="H71" s="31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2 - VON</v>
      </c>
      <c r="F73" s="39"/>
      <c r="G73" s="39"/>
      <c r="H73" s="39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PS Dvůr Králové n. L.</v>
      </c>
      <c r="G75" s="39"/>
      <c r="H75" s="39"/>
      <c r="I75" s="140" t="s">
        <v>24</v>
      </c>
      <c r="J75" s="72" t="str">
        <f>IF(J12="","",J12)</f>
        <v>28.11.2019</v>
      </c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podnik, PTÚ HK</v>
      </c>
      <c r="G77" s="39"/>
      <c r="H77" s="39"/>
      <c r="I77" s="140" t="s">
        <v>33</v>
      </c>
      <c r="J77" s="35" t="str">
        <f>E21</f>
        <v xml:space="preserve"> 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7.9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140" t="s">
        <v>36</v>
      </c>
      <c r="J78" s="35" t="str">
        <f>E24</f>
        <v>Lukáš Táborský, DiS</v>
      </c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6"/>
      <c r="J79" s="39"/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90"/>
      <c r="B80" s="191"/>
      <c r="C80" s="192" t="s">
        <v>98</v>
      </c>
      <c r="D80" s="193" t="s">
        <v>59</v>
      </c>
      <c r="E80" s="193" t="s">
        <v>55</v>
      </c>
      <c r="F80" s="193" t="s">
        <v>56</v>
      </c>
      <c r="G80" s="193" t="s">
        <v>99</v>
      </c>
      <c r="H80" s="193" t="s">
        <v>100</v>
      </c>
      <c r="I80" s="194" t="s">
        <v>101</v>
      </c>
      <c r="J80" s="193" t="s">
        <v>91</v>
      </c>
      <c r="K80" s="195" t="s">
        <v>102</v>
      </c>
      <c r="L80" s="196"/>
      <c r="M80" s="92" t="s">
        <v>28</v>
      </c>
      <c r="N80" s="93" t="s">
        <v>44</v>
      </c>
      <c r="O80" s="93" t="s">
        <v>103</v>
      </c>
      <c r="P80" s="93" t="s">
        <v>104</v>
      </c>
      <c r="Q80" s="93" t="s">
        <v>105</v>
      </c>
      <c r="R80" s="93" t="s">
        <v>106</v>
      </c>
      <c r="S80" s="93" t="s">
        <v>107</v>
      </c>
      <c r="T80" s="94" t="s">
        <v>108</v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pans="1:63" s="2" customFormat="1" ht="22.8" customHeight="1">
      <c r="A81" s="37"/>
      <c r="B81" s="38"/>
      <c r="C81" s="99" t="s">
        <v>109</v>
      </c>
      <c r="D81" s="39"/>
      <c r="E81" s="39"/>
      <c r="F81" s="39"/>
      <c r="G81" s="39"/>
      <c r="H81" s="39"/>
      <c r="I81" s="136"/>
      <c r="J81" s="197">
        <f>BK81</f>
        <v>0</v>
      </c>
      <c r="K81" s="39"/>
      <c r="L81" s="43"/>
      <c r="M81" s="95"/>
      <c r="N81" s="198"/>
      <c r="O81" s="96"/>
      <c r="P81" s="199">
        <f>P82</f>
        <v>0</v>
      </c>
      <c r="Q81" s="96"/>
      <c r="R81" s="199">
        <f>R82</f>
        <v>0</v>
      </c>
      <c r="S81" s="96"/>
      <c r="T81" s="200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92</v>
      </c>
      <c r="BK81" s="201">
        <f>BK82</f>
        <v>0</v>
      </c>
    </row>
    <row r="82" spans="1:63" s="12" customFormat="1" ht="25.9" customHeight="1">
      <c r="A82" s="12"/>
      <c r="B82" s="202"/>
      <c r="C82" s="203"/>
      <c r="D82" s="204" t="s">
        <v>73</v>
      </c>
      <c r="E82" s="205" t="s">
        <v>283</v>
      </c>
      <c r="F82" s="205" t="s">
        <v>284</v>
      </c>
      <c r="G82" s="203"/>
      <c r="H82" s="203"/>
      <c r="I82" s="206"/>
      <c r="J82" s="207">
        <f>BK82</f>
        <v>0</v>
      </c>
      <c r="K82" s="203"/>
      <c r="L82" s="208"/>
      <c r="M82" s="209"/>
      <c r="N82" s="210"/>
      <c r="O82" s="210"/>
      <c r="P82" s="211">
        <f>P83+SUM(P84:P87)</f>
        <v>0</v>
      </c>
      <c r="Q82" s="210"/>
      <c r="R82" s="211">
        <f>R83+SUM(R84:R87)</f>
        <v>0</v>
      </c>
      <c r="S82" s="210"/>
      <c r="T82" s="212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3" t="s">
        <v>79</v>
      </c>
      <c r="AT82" s="214" t="s">
        <v>73</v>
      </c>
      <c r="AU82" s="214" t="s">
        <v>74</v>
      </c>
      <c r="AY82" s="213" t="s">
        <v>112</v>
      </c>
      <c r="BK82" s="215">
        <f>BK83+SUM(BK84:BK87)</f>
        <v>0</v>
      </c>
    </row>
    <row r="83" spans="1:65" s="2" customFormat="1" ht="16.5" customHeight="1">
      <c r="A83" s="37"/>
      <c r="B83" s="38"/>
      <c r="C83" s="218" t="s">
        <v>79</v>
      </c>
      <c r="D83" s="218" t="s">
        <v>114</v>
      </c>
      <c r="E83" s="219" t="s">
        <v>285</v>
      </c>
      <c r="F83" s="220" t="s">
        <v>286</v>
      </c>
      <c r="G83" s="221" t="s">
        <v>287</v>
      </c>
      <c r="H83" s="222">
        <v>1</v>
      </c>
      <c r="I83" s="223"/>
      <c r="J83" s="224">
        <f>ROUND(I83*H83,2)</f>
        <v>0</v>
      </c>
      <c r="K83" s="220" t="s">
        <v>28</v>
      </c>
      <c r="L83" s="43"/>
      <c r="M83" s="225" t="s">
        <v>28</v>
      </c>
      <c r="N83" s="226" t="s">
        <v>47</v>
      </c>
      <c r="O83" s="8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29" t="s">
        <v>288</v>
      </c>
      <c r="AT83" s="229" t="s">
        <v>114</v>
      </c>
      <c r="AU83" s="229" t="s">
        <v>79</v>
      </c>
      <c r="AY83" s="16" t="s">
        <v>112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16" t="s">
        <v>119</v>
      </c>
      <c r="BK83" s="230">
        <f>ROUND(I83*H83,2)</f>
        <v>0</v>
      </c>
      <c r="BL83" s="16" t="s">
        <v>288</v>
      </c>
      <c r="BM83" s="229" t="s">
        <v>289</v>
      </c>
    </row>
    <row r="84" spans="1:47" s="2" customFormat="1" ht="12">
      <c r="A84" s="37"/>
      <c r="B84" s="38"/>
      <c r="C84" s="39"/>
      <c r="D84" s="231" t="s">
        <v>290</v>
      </c>
      <c r="E84" s="39"/>
      <c r="F84" s="232" t="s">
        <v>291</v>
      </c>
      <c r="G84" s="39"/>
      <c r="H84" s="39"/>
      <c r="I84" s="136"/>
      <c r="J84" s="39"/>
      <c r="K84" s="39"/>
      <c r="L84" s="43"/>
      <c r="M84" s="233"/>
      <c r="N84" s="234"/>
      <c r="O84" s="84"/>
      <c r="P84" s="84"/>
      <c r="Q84" s="84"/>
      <c r="R84" s="84"/>
      <c r="S84" s="84"/>
      <c r="T84" s="85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290</v>
      </c>
      <c r="AU84" s="16" t="s">
        <v>79</v>
      </c>
    </row>
    <row r="85" spans="1:65" s="2" customFormat="1" ht="24" customHeight="1">
      <c r="A85" s="37"/>
      <c r="B85" s="38"/>
      <c r="C85" s="218" t="s">
        <v>83</v>
      </c>
      <c r="D85" s="218" t="s">
        <v>114</v>
      </c>
      <c r="E85" s="219" t="s">
        <v>292</v>
      </c>
      <c r="F85" s="220" t="s">
        <v>293</v>
      </c>
      <c r="G85" s="221" t="s">
        <v>287</v>
      </c>
      <c r="H85" s="222">
        <v>1</v>
      </c>
      <c r="I85" s="223"/>
      <c r="J85" s="224">
        <f>ROUND(I85*H85,2)</f>
        <v>0</v>
      </c>
      <c r="K85" s="220" t="s">
        <v>28</v>
      </c>
      <c r="L85" s="43"/>
      <c r="M85" s="225" t="s">
        <v>28</v>
      </c>
      <c r="N85" s="226" t="s">
        <v>47</v>
      </c>
      <c r="O85" s="8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29" t="s">
        <v>288</v>
      </c>
      <c r="AT85" s="229" t="s">
        <v>114</v>
      </c>
      <c r="AU85" s="229" t="s">
        <v>79</v>
      </c>
      <c r="AY85" s="16" t="s">
        <v>112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6" t="s">
        <v>119</v>
      </c>
      <c r="BK85" s="230">
        <f>ROUND(I85*H85,2)</f>
        <v>0</v>
      </c>
      <c r="BL85" s="16" t="s">
        <v>288</v>
      </c>
      <c r="BM85" s="229" t="s">
        <v>294</v>
      </c>
    </row>
    <row r="86" spans="1:47" s="2" customFormat="1" ht="12">
      <c r="A86" s="37"/>
      <c r="B86" s="38"/>
      <c r="C86" s="39"/>
      <c r="D86" s="231" t="s">
        <v>290</v>
      </c>
      <c r="E86" s="39"/>
      <c r="F86" s="232" t="s">
        <v>295</v>
      </c>
      <c r="G86" s="39"/>
      <c r="H86" s="39"/>
      <c r="I86" s="136"/>
      <c r="J86" s="39"/>
      <c r="K86" s="39"/>
      <c r="L86" s="43"/>
      <c r="M86" s="233"/>
      <c r="N86" s="234"/>
      <c r="O86" s="84"/>
      <c r="P86" s="84"/>
      <c r="Q86" s="84"/>
      <c r="R86" s="84"/>
      <c r="S86" s="84"/>
      <c r="T86" s="85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290</v>
      </c>
      <c r="AU86" s="16" t="s">
        <v>79</v>
      </c>
    </row>
    <row r="87" spans="1:63" s="12" customFormat="1" ht="22.8" customHeight="1">
      <c r="A87" s="12"/>
      <c r="B87" s="202"/>
      <c r="C87" s="203"/>
      <c r="D87" s="204" t="s">
        <v>73</v>
      </c>
      <c r="E87" s="216" t="s">
        <v>296</v>
      </c>
      <c r="F87" s="216" t="s">
        <v>297</v>
      </c>
      <c r="G87" s="203"/>
      <c r="H87" s="203"/>
      <c r="I87" s="206"/>
      <c r="J87" s="217">
        <f>BK87</f>
        <v>0</v>
      </c>
      <c r="K87" s="203"/>
      <c r="L87" s="208"/>
      <c r="M87" s="209"/>
      <c r="N87" s="210"/>
      <c r="O87" s="210"/>
      <c r="P87" s="211">
        <f>SUM(P88:P92)</f>
        <v>0</v>
      </c>
      <c r="Q87" s="210"/>
      <c r="R87" s="211">
        <f>SUM(R88:R92)</f>
        <v>0</v>
      </c>
      <c r="S87" s="210"/>
      <c r="T87" s="212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79</v>
      </c>
      <c r="AT87" s="214" t="s">
        <v>73</v>
      </c>
      <c r="AU87" s="214" t="s">
        <v>79</v>
      </c>
      <c r="AY87" s="213" t="s">
        <v>112</v>
      </c>
      <c r="BK87" s="215">
        <f>SUM(BK88:BK92)</f>
        <v>0</v>
      </c>
    </row>
    <row r="88" spans="1:65" s="2" customFormat="1" ht="24" customHeight="1">
      <c r="A88" s="37"/>
      <c r="B88" s="38"/>
      <c r="C88" s="218" t="s">
        <v>127</v>
      </c>
      <c r="D88" s="218" t="s">
        <v>114</v>
      </c>
      <c r="E88" s="219" t="s">
        <v>298</v>
      </c>
      <c r="F88" s="220" t="s">
        <v>299</v>
      </c>
      <c r="G88" s="221" t="s">
        <v>287</v>
      </c>
      <c r="H88" s="222">
        <v>1</v>
      </c>
      <c r="I88" s="223"/>
      <c r="J88" s="224">
        <f>ROUND(I88*H88,2)</f>
        <v>0</v>
      </c>
      <c r="K88" s="220" t="s">
        <v>28</v>
      </c>
      <c r="L88" s="43"/>
      <c r="M88" s="225" t="s">
        <v>28</v>
      </c>
      <c r="N88" s="226" t="s">
        <v>47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9" t="s">
        <v>288</v>
      </c>
      <c r="AT88" s="229" t="s">
        <v>114</v>
      </c>
      <c r="AU88" s="229" t="s">
        <v>83</v>
      </c>
      <c r="AY88" s="16" t="s">
        <v>112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6" t="s">
        <v>119</v>
      </c>
      <c r="BK88" s="230">
        <f>ROUND(I88*H88,2)</f>
        <v>0</v>
      </c>
      <c r="BL88" s="16" t="s">
        <v>288</v>
      </c>
      <c r="BM88" s="229" t="s">
        <v>300</v>
      </c>
    </row>
    <row r="89" spans="1:47" s="2" customFormat="1" ht="12">
      <c r="A89" s="37"/>
      <c r="B89" s="38"/>
      <c r="C89" s="39"/>
      <c r="D89" s="231" t="s">
        <v>290</v>
      </c>
      <c r="E89" s="39"/>
      <c r="F89" s="232" t="s">
        <v>301</v>
      </c>
      <c r="G89" s="39"/>
      <c r="H89" s="39"/>
      <c r="I89" s="136"/>
      <c r="J89" s="39"/>
      <c r="K89" s="39"/>
      <c r="L89" s="43"/>
      <c r="M89" s="233"/>
      <c r="N89" s="234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290</v>
      </c>
      <c r="AU89" s="16" t="s">
        <v>83</v>
      </c>
    </row>
    <row r="90" spans="1:65" s="2" customFormat="1" ht="24" customHeight="1">
      <c r="A90" s="37"/>
      <c r="B90" s="38"/>
      <c r="C90" s="218" t="s">
        <v>119</v>
      </c>
      <c r="D90" s="218" t="s">
        <v>114</v>
      </c>
      <c r="E90" s="219" t="s">
        <v>302</v>
      </c>
      <c r="F90" s="220" t="s">
        <v>303</v>
      </c>
      <c r="G90" s="221" t="s">
        <v>287</v>
      </c>
      <c r="H90" s="222">
        <v>1</v>
      </c>
      <c r="I90" s="223"/>
      <c r="J90" s="224">
        <f>ROUND(I90*H90,2)</f>
        <v>0</v>
      </c>
      <c r="K90" s="220" t="s">
        <v>28</v>
      </c>
      <c r="L90" s="43"/>
      <c r="M90" s="225" t="s">
        <v>28</v>
      </c>
      <c r="N90" s="226" t="s">
        <v>47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9" t="s">
        <v>288</v>
      </c>
      <c r="AT90" s="229" t="s">
        <v>114</v>
      </c>
      <c r="AU90" s="229" t="s">
        <v>83</v>
      </c>
      <c r="AY90" s="16" t="s">
        <v>112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6" t="s">
        <v>119</v>
      </c>
      <c r="BK90" s="230">
        <f>ROUND(I90*H90,2)</f>
        <v>0</v>
      </c>
      <c r="BL90" s="16" t="s">
        <v>288</v>
      </c>
      <c r="BM90" s="229" t="s">
        <v>304</v>
      </c>
    </row>
    <row r="91" spans="1:47" s="2" customFormat="1" ht="12">
      <c r="A91" s="37"/>
      <c r="B91" s="38"/>
      <c r="C91" s="39"/>
      <c r="D91" s="231" t="s">
        <v>290</v>
      </c>
      <c r="E91" s="39"/>
      <c r="F91" s="232" t="s">
        <v>305</v>
      </c>
      <c r="G91" s="39"/>
      <c r="H91" s="39"/>
      <c r="I91" s="136"/>
      <c r="J91" s="39"/>
      <c r="K91" s="39"/>
      <c r="L91" s="43"/>
      <c r="M91" s="233"/>
      <c r="N91" s="234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290</v>
      </c>
      <c r="AU91" s="16" t="s">
        <v>83</v>
      </c>
    </row>
    <row r="92" spans="1:65" s="2" customFormat="1" ht="16.5" customHeight="1">
      <c r="A92" s="37"/>
      <c r="B92" s="38"/>
      <c r="C92" s="218" t="s">
        <v>138</v>
      </c>
      <c r="D92" s="218" t="s">
        <v>114</v>
      </c>
      <c r="E92" s="219" t="s">
        <v>306</v>
      </c>
      <c r="F92" s="220" t="s">
        <v>307</v>
      </c>
      <c r="G92" s="221" t="s">
        <v>287</v>
      </c>
      <c r="H92" s="222">
        <v>1</v>
      </c>
      <c r="I92" s="223"/>
      <c r="J92" s="224">
        <f>ROUND(I92*H92,2)</f>
        <v>0</v>
      </c>
      <c r="K92" s="220" t="s">
        <v>28</v>
      </c>
      <c r="L92" s="43"/>
      <c r="M92" s="250" t="s">
        <v>28</v>
      </c>
      <c r="N92" s="251" t="s">
        <v>47</v>
      </c>
      <c r="O92" s="248"/>
      <c r="P92" s="252">
        <f>O92*H92</f>
        <v>0</v>
      </c>
      <c r="Q92" s="252">
        <v>0</v>
      </c>
      <c r="R92" s="252">
        <f>Q92*H92</f>
        <v>0</v>
      </c>
      <c r="S92" s="252">
        <v>0</v>
      </c>
      <c r="T92" s="25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288</v>
      </c>
      <c r="AT92" s="229" t="s">
        <v>114</v>
      </c>
      <c r="AU92" s="229" t="s">
        <v>83</v>
      </c>
      <c r="AY92" s="16" t="s">
        <v>112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119</v>
      </c>
      <c r="BK92" s="230">
        <f>ROUND(I92*H92,2)</f>
        <v>0</v>
      </c>
      <c r="BL92" s="16" t="s">
        <v>288</v>
      </c>
      <c r="BM92" s="229" t="s">
        <v>308</v>
      </c>
    </row>
    <row r="93" spans="1:31" s="2" customFormat="1" ht="6.95" customHeight="1">
      <c r="A93" s="37"/>
      <c r="B93" s="59"/>
      <c r="C93" s="60"/>
      <c r="D93" s="60"/>
      <c r="E93" s="60"/>
      <c r="F93" s="60"/>
      <c r="G93" s="60"/>
      <c r="H93" s="60"/>
      <c r="I93" s="166"/>
      <c r="J93" s="60"/>
      <c r="K93" s="60"/>
      <c r="L93" s="43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259" t="s">
        <v>309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310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311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312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313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314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315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316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317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318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319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81</v>
      </c>
      <c r="F18" s="265" t="s">
        <v>320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321</v>
      </c>
      <c r="F19" s="265" t="s">
        <v>322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323</v>
      </c>
      <c r="F20" s="265" t="s">
        <v>324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84</v>
      </c>
      <c r="F21" s="265" t="s">
        <v>325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326</v>
      </c>
      <c r="F22" s="265" t="s">
        <v>327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328</v>
      </c>
      <c r="F23" s="265" t="s">
        <v>329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330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331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332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333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334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335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336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337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338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98</v>
      </c>
      <c r="F36" s="265"/>
      <c r="G36" s="265" t="s">
        <v>339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340</v>
      </c>
      <c r="F37" s="265"/>
      <c r="G37" s="265" t="s">
        <v>341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55</v>
      </c>
      <c r="F38" s="265"/>
      <c r="G38" s="265" t="s">
        <v>342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56</v>
      </c>
      <c r="F39" s="265"/>
      <c r="G39" s="265" t="s">
        <v>343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99</v>
      </c>
      <c r="F40" s="265"/>
      <c r="G40" s="265" t="s">
        <v>344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100</v>
      </c>
      <c r="F41" s="265"/>
      <c r="G41" s="265" t="s">
        <v>345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346</v>
      </c>
      <c r="F42" s="265"/>
      <c r="G42" s="265" t="s">
        <v>347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348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349</v>
      </c>
      <c r="F44" s="265"/>
      <c r="G44" s="265" t="s">
        <v>350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102</v>
      </c>
      <c r="F45" s="265"/>
      <c r="G45" s="265" t="s">
        <v>351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352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353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354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355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356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357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358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359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360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361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362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363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364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365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366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367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368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369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370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371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372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373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374</v>
      </c>
      <c r="D76" s="283"/>
      <c r="E76" s="283"/>
      <c r="F76" s="283" t="s">
        <v>375</v>
      </c>
      <c r="G76" s="284"/>
      <c r="H76" s="283" t="s">
        <v>56</v>
      </c>
      <c r="I76" s="283" t="s">
        <v>59</v>
      </c>
      <c r="J76" s="283" t="s">
        <v>376</v>
      </c>
      <c r="K76" s="282"/>
    </row>
    <row r="77" spans="2:11" s="1" customFormat="1" ht="17.25" customHeight="1">
      <c r="B77" s="280"/>
      <c r="C77" s="285" t="s">
        <v>377</v>
      </c>
      <c r="D77" s="285"/>
      <c r="E77" s="285"/>
      <c r="F77" s="286" t="s">
        <v>378</v>
      </c>
      <c r="G77" s="287"/>
      <c r="H77" s="285"/>
      <c r="I77" s="285"/>
      <c r="J77" s="285" t="s">
        <v>379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55</v>
      </c>
      <c r="D79" s="288"/>
      <c r="E79" s="288"/>
      <c r="F79" s="290" t="s">
        <v>380</v>
      </c>
      <c r="G79" s="289"/>
      <c r="H79" s="268" t="s">
        <v>381</v>
      </c>
      <c r="I79" s="268" t="s">
        <v>382</v>
      </c>
      <c r="J79" s="268">
        <v>20</v>
      </c>
      <c r="K79" s="282"/>
    </row>
    <row r="80" spans="2:11" s="1" customFormat="1" ht="15" customHeight="1">
      <c r="B80" s="280"/>
      <c r="C80" s="268" t="s">
        <v>383</v>
      </c>
      <c r="D80" s="268"/>
      <c r="E80" s="268"/>
      <c r="F80" s="290" t="s">
        <v>380</v>
      </c>
      <c r="G80" s="289"/>
      <c r="H80" s="268" t="s">
        <v>384</v>
      </c>
      <c r="I80" s="268" t="s">
        <v>382</v>
      </c>
      <c r="J80" s="268">
        <v>120</v>
      </c>
      <c r="K80" s="282"/>
    </row>
    <row r="81" spans="2:11" s="1" customFormat="1" ht="15" customHeight="1">
      <c r="B81" s="291"/>
      <c r="C81" s="268" t="s">
        <v>385</v>
      </c>
      <c r="D81" s="268"/>
      <c r="E81" s="268"/>
      <c r="F81" s="290" t="s">
        <v>386</v>
      </c>
      <c r="G81" s="289"/>
      <c r="H81" s="268" t="s">
        <v>387</v>
      </c>
      <c r="I81" s="268" t="s">
        <v>382</v>
      </c>
      <c r="J81" s="268">
        <v>50</v>
      </c>
      <c r="K81" s="282"/>
    </row>
    <row r="82" spans="2:11" s="1" customFormat="1" ht="15" customHeight="1">
      <c r="B82" s="291"/>
      <c r="C82" s="268" t="s">
        <v>388</v>
      </c>
      <c r="D82" s="268"/>
      <c r="E82" s="268"/>
      <c r="F82" s="290" t="s">
        <v>380</v>
      </c>
      <c r="G82" s="289"/>
      <c r="H82" s="268" t="s">
        <v>389</v>
      </c>
      <c r="I82" s="268" t="s">
        <v>390</v>
      </c>
      <c r="J82" s="268"/>
      <c r="K82" s="282"/>
    </row>
    <row r="83" spans="2:11" s="1" customFormat="1" ht="15" customHeight="1">
      <c r="B83" s="291"/>
      <c r="C83" s="292" t="s">
        <v>391</v>
      </c>
      <c r="D83" s="292"/>
      <c r="E83" s="292"/>
      <c r="F83" s="293" t="s">
        <v>386</v>
      </c>
      <c r="G83" s="292"/>
      <c r="H83" s="292" t="s">
        <v>392</v>
      </c>
      <c r="I83" s="292" t="s">
        <v>382</v>
      </c>
      <c r="J83" s="292">
        <v>15</v>
      </c>
      <c r="K83" s="282"/>
    </row>
    <row r="84" spans="2:11" s="1" customFormat="1" ht="15" customHeight="1">
      <c r="B84" s="291"/>
      <c r="C84" s="292" t="s">
        <v>393</v>
      </c>
      <c r="D84" s="292"/>
      <c r="E84" s="292"/>
      <c r="F84" s="293" t="s">
        <v>386</v>
      </c>
      <c r="G84" s="292"/>
      <c r="H84" s="292" t="s">
        <v>394</v>
      </c>
      <c r="I84" s="292" t="s">
        <v>382</v>
      </c>
      <c r="J84" s="292">
        <v>15</v>
      </c>
      <c r="K84" s="282"/>
    </row>
    <row r="85" spans="2:11" s="1" customFormat="1" ht="15" customHeight="1">
      <c r="B85" s="291"/>
      <c r="C85" s="292" t="s">
        <v>395</v>
      </c>
      <c r="D85" s="292"/>
      <c r="E85" s="292"/>
      <c r="F85" s="293" t="s">
        <v>386</v>
      </c>
      <c r="G85" s="292"/>
      <c r="H85" s="292" t="s">
        <v>396</v>
      </c>
      <c r="I85" s="292" t="s">
        <v>382</v>
      </c>
      <c r="J85" s="292">
        <v>20</v>
      </c>
      <c r="K85" s="282"/>
    </row>
    <row r="86" spans="2:11" s="1" customFormat="1" ht="15" customHeight="1">
      <c r="B86" s="291"/>
      <c r="C86" s="292" t="s">
        <v>397</v>
      </c>
      <c r="D86" s="292"/>
      <c r="E86" s="292"/>
      <c r="F86" s="293" t="s">
        <v>386</v>
      </c>
      <c r="G86" s="292"/>
      <c r="H86" s="292" t="s">
        <v>398</v>
      </c>
      <c r="I86" s="292" t="s">
        <v>382</v>
      </c>
      <c r="J86" s="292">
        <v>20</v>
      </c>
      <c r="K86" s="282"/>
    </row>
    <row r="87" spans="2:11" s="1" customFormat="1" ht="15" customHeight="1">
      <c r="B87" s="291"/>
      <c r="C87" s="268" t="s">
        <v>399</v>
      </c>
      <c r="D87" s="268"/>
      <c r="E87" s="268"/>
      <c r="F87" s="290" t="s">
        <v>386</v>
      </c>
      <c r="G87" s="289"/>
      <c r="H87" s="268" t="s">
        <v>400</v>
      </c>
      <c r="I87" s="268" t="s">
        <v>382</v>
      </c>
      <c r="J87" s="268">
        <v>50</v>
      </c>
      <c r="K87" s="282"/>
    </row>
    <row r="88" spans="2:11" s="1" customFormat="1" ht="15" customHeight="1">
      <c r="B88" s="291"/>
      <c r="C88" s="268" t="s">
        <v>401</v>
      </c>
      <c r="D88" s="268"/>
      <c r="E88" s="268"/>
      <c r="F88" s="290" t="s">
        <v>386</v>
      </c>
      <c r="G88" s="289"/>
      <c r="H88" s="268" t="s">
        <v>402</v>
      </c>
      <c r="I88" s="268" t="s">
        <v>382</v>
      </c>
      <c r="J88" s="268">
        <v>20</v>
      </c>
      <c r="K88" s="282"/>
    </row>
    <row r="89" spans="2:11" s="1" customFormat="1" ht="15" customHeight="1">
      <c r="B89" s="291"/>
      <c r="C89" s="268" t="s">
        <v>403</v>
      </c>
      <c r="D89" s="268"/>
      <c r="E89" s="268"/>
      <c r="F89" s="290" t="s">
        <v>386</v>
      </c>
      <c r="G89" s="289"/>
      <c r="H89" s="268" t="s">
        <v>404</v>
      </c>
      <c r="I89" s="268" t="s">
        <v>382</v>
      </c>
      <c r="J89" s="268">
        <v>20</v>
      </c>
      <c r="K89" s="282"/>
    </row>
    <row r="90" spans="2:11" s="1" customFormat="1" ht="15" customHeight="1">
      <c r="B90" s="291"/>
      <c r="C90" s="268" t="s">
        <v>405</v>
      </c>
      <c r="D90" s="268"/>
      <c r="E90" s="268"/>
      <c r="F90" s="290" t="s">
        <v>386</v>
      </c>
      <c r="G90" s="289"/>
      <c r="H90" s="268" t="s">
        <v>406</v>
      </c>
      <c r="I90" s="268" t="s">
        <v>382</v>
      </c>
      <c r="J90" s="268">
        <v>50</v>
      </c>
      <c r="K90" s="282"/>
    </row>
    <row r="91" spans="2:11" s="1" customFormat="1" ht="15" customHeight="1">
      <c r="B91" s="291"/>
      <c r="C91" s="268" t="s">
        <v>407</v>
      </c>
      <c r="D91" s="268"/>
      <c r="E91" s="268"/>
      <c r="F91" s="290" t="s">
        <v>386</v>
      </c>
      <c r="G91" s="289"/>
      <c r="H91" s="268" t="s">
        <v>407</v>
      </c>
      <c r="I91" s="268" t="s">
        <v>382</v>
      </c>
      <c r="J91" s="268">
        <v>50</v>
      </c>
      <c r="K91" s="282"/>
    </row>
    <row r="92" spans="2:11" s="1" customFormat="1" ht="15" customHeight="1">
      <c r="B92" s="291"/>
      <c r="C92" s="268" t="s">
        <v>408</v>
      </c>
      <c r="D92" s="268"/>
      <c r="E92" s="268"/>
      <c r="F92" s="290" t="s">
        <v>386</v>
      </c>
      <c r="G92" s="289"/>
      <c r="H92" s="268" t="s">
        <v>409</v>
      </c>
      <c r="I92" s="268" t="s">
        <v>382</v>
      </c>
      <c r="J92" s="268">
        <v>255</v>
      </c>
      <c r="K92" s="282"/>
    </row>
    <row r="93" spans="2:11" s="1" customFormat="1" ht="15" customHeight="1">
      <c r="B93" s="291"/>
      <c r="C93" s="268" t="s">
        <v>410</v>
      </c>
      <c r="D93" s="268"/>
      <c r="E93" s="268"/>
      <c r="F93" s="290" t="s">
        <v>380</v>
      </c>
      <c r="G93" s="289"/>
      <c r="H93" s="268" t="s">
        <v>411</v>
      </c>
      <c r="I93" s="268" t="s">
        <v>412</v>
      </c>
      <c r="J93" s="268"/>
      <c r="K93" s="282"/>
    </row>
    <row r="94" spans="2:11" s="1" customFormat="1" ht="15" customHeight="1">
      <c r="B94" s="291"/>
      <c r="C94" s="268" t="s">
        <v>413</v>
      </c>
      <c r="D94" s="268"/>
      <c r="E94" s="268"/>
      <c r="F94" s="290" t="s">
        <v>380</v>
      </c>
      <c r="G94" s="289"/>
      <c r="H94" s="268" t="s">
        <v>414</v>
      </c>
      <c r="I94" s="268" t="s">
        <v>415</v>
      </c>
      <c r="J94" s="268"/>
      <c r="K94" s="282"/>
    </row>
    <row r="95" spans="2:11" s="1" customFormat="1" ht="15" customHeight="1">
      <c r="B95" s="291"/>
      <c r="C95" s="268" t="s">
        <v>416</v>
      </c>
      <c r="D95" s="268"/>
      <c r="E95" s="268"/>
      <c r="F95" s="290" t="s">
        <v>380</v>
      </c>
      <c r="G95" s="289"/>
      <c r="H95" s="268" t="s">
        <v>416</v>
      </c>
      <c r="I95" s="268" t="s">
        <v>415</v>
      </c>
      <c r="J95" s="268"/>
      <c r="K95" s="282"/>
    </row>
    <row r="96" spans="2:11" s="1" customFormat="1" ht="15" customHeight="1">
      <c r="B96" s="291"/>
      <c r="C96" s="268" t="s">
        <v>40</v>
      </c>
      <c r="D96" s="268"/>
      <c r="E96" s="268"/>
      <c r="F96" s="290" t="s">
        <v>380</v>
      </c>
      <c r="G96" s="289"/>
      <c r="H96" s="268" t="s">
        <v>417</v>
      </c>
      <c r="I96" s="268" t="s">
        <v>415</v>
      </c>
      <c r="J96" s="268"/>
      <c r="K96" s="282"/>
    </row>
    <row r="97" spans="2:11" s="1" customFormat="1" ht="15" customHeight="1">
      <c r="B97" s="291"/>
      <c r="C97" s="268" t="s">
        <v>50</v>
      </c>
      <c r="D97" s="268"/>
      <c r="E97" s="268"/>
      <c r="F97" s="290" t="s">
        <v>380</v>
      </c>
      <c r="G97" s="289"/>
      <c r="H97" s="268" t="s">
        <v>418</v>
      </c>
      <c r="I97" s="268" t="s">
        <v>415</v>
      </c>
      <c r="J97" s="268"/>
      <c r="K97" s="282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419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374</v>
      </c>
      <c r="D103" s="283"/>
      <c r="E103" s="283"/>
      <c r="F103" s="283" t="s">
        <v>375</v>
      </c>
      <c r="G103" s="284"/>
      <c r="H103" s="283" t="s">
        <v>56</v>
      </c>
      <c r="I103" s="283" t="s">
        <v>59</v>
      </c>
      <c r="J103" s="283" t="s">
        <v>376</v>
      </c>
      <c r="K103" s="282"/>
    </row>
    <row r="104" spans="2:11" s="1" customFormat="1" ht="17.25" customHeight="1">
      <c r="B104" s="280"/>
      <c r="C104" s="285" t="s">
        <v>377</v>
      </c>
      <c r="D104" s="285"/>
      <c r="E104" s="285"/>
      <c r="F104" s="286" t="s">
        <v>378</v>
      </c>
      <c r="G104" s="287"/>
      <c r="H104" s="285"/>
      <c r="I104" s="285"/>
      <c r="J104" s="285" t="s">
        <v>379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299"/>
      <c r="H105" s="283"/>
      <c r="I105" s="283"/>
      <c r="J105" s="283"/>
      <c r="K105" s="282"/>
    </row>
    <row r="106" spans="2:11" s="1" customFormat="1" ht="15" customHeight="1">
      <c r="B106" s="280"/>
      <c r="C106" s="268" t="s">
        <v>55</v>
      </c>
      <c r="D106" s="288"/>
      <c r="E106" s="288"/>
      <c r="F106" s="290" t="s">
        <v>380</v>
      </c>
      <c r="G106" s="299"/>
      <c r="H106" s="268" t="s">
        <v>420</v>
      </c>
      <c r="I106" s="268" t="s">
        <v>382</v>
      </c>
      <c r="J106" s="268">
        <v>20</v>
      </c>
      <c r="K106" s="282"/>
    </row>
    <row r="107" spans="2:11" s="1" customFormat="1" ht="15" customHeight="1">
      <c r="B107" s="280"/>
      <c r="C107" s="268" t="s">
        <v>383</v>
      </c>
      <c r="D107" s="268"/>
      <c r="E107" s="268"/>
      <c r="F107" s="290" t="s">
        <v>380</v>
      </c>
      <c r="G107" s="268"/>
      <c r="H107" s="268" t="s">
        <v>420</v>
      </c>
      <c r="I107" s="268" t="s">
        <v>382</v>
      </c>
      <c r="J107" s="268">
        <v>120</v>
      </c>
      <c r="K107" s="282"/>
    </row>
    <row r="108" spans="2:11" s="1" customFormat="1" ht="15" customHeight="1">
      <c r="B108" s="291"/>
      <c r="C108" s="268" t="s">
        <v>385</v>
      </c>
      <c r="D108" s="268"/>
      <c r="E108" s="268"/>
      <c r="F108" s="290" t="s">
        <v>386</v>
      </c>
      <c r="G108" s="268"/>
      <c r="H108" s="268" t="s">
        <v>420</v>
      </c>
      <c r="I108" s="268" t="s">
        <v>382</v>
      </c>
      <c r="J108" s="268">
        <v>50</v>
      </c>
      <c r="K108" s="282"/>
    </row>
    <row r="109" spans="2:11" s="1" customFormat="1" ht="15" customHeight="1">
      <c r="B109" s="291"/>
      <c r="C109" s="268" t="s">
        <v>388</v>
      </c>
      <c r="D109" s="268"/>
      <c r="E109" s="268"/>
      <c r="F109" s="290" t="s">
        <v>380</v>
      </c>
      <c r="G109" s="268"/>
      <c r="H109" s="268" t="s">
        <v>420</v>
      </c>
      <c r="I109" s="268" t="s">
        <v>390</v>
      </c>
      <c r="J109" s="268"/>
      <c r="K109" s="282"/>
    </row>
    <row r="110" spans="2:11" s="1" customFormat="1" ht="15" customHeight="1">
      <c r="B110" s="291"/>
      <c r="C110" s="268" t="s">
        <v>399</v>
      </c>
      <c r="D110" s="268"/>
      <c r="E110" s="268"/>
      <c r="F110" s="290" t="s">
        <v>386</v>
      </c>
      <c r="G110" s="268"/>
      <c r="H110" s="268" t="s">
        <v>420</v>
      </c>
      <c r="I110" s="268" t="s">
        <v>382</v>
      </c>
      <c r="J110" s="268">
        <v>50</v>
      </c>
      <c r="K110" s="282"/>
    </row>
    <row r="111" spans="2:11" s="1" customFormat="1" ht="15" customHeight="1">
      <c r="B111" s="291"/>
      <c r="C111" s="268" t="s">
        <v>407</v>
      </c>
      <c r="D111" s="268"/>
      <c r="E111" s="268"/>
      <c r="F111" s="290" t="s">
        <v>386</v>
      </c>
      <c r="G111" s="268"/>
      <c r="H111" s="268" t="s">
        <v>420</v>
      </c>
      <c r="I111" s="268" t="s">
        <v>382</v>
      </c>
      <c r="J111" s="268">
        <v>50</v>
      </c>
      <c r="K111" s="282"/>
    </row>
    <row r="112" spans="2:11" s="1" customFormat="1" ht="15" customHeight="1">
      <c r="B112" s="291"/>
      <c r="C112" s="268" t="s">
        <v>405</v>
      </c>
      <c r="D112" s="268"/>
      <c r="E112" s="268"/>
      <c r="F112" s="290" t="s">
        <v>386</v>
      </c>
      <c r="G112" s="268"/>
      <c r="H112" s="268" t="s">
        <v>420</v>
      </c>
      <c r="I112" s="268" t="s">
        <v>382</v>
      </c>
      <c r="J112" s="268">
        <v>50</v>
      </c>
      <c r="K112" s="282"/>
    </row>
    <row r="113" spans="2:11" s="1" customFormat="1" ht="15" customHeight="1">
      <c r="B113" s="291"/>
      <c r="C113" s="268" t="s">
        <v>55</v>
      </c>
      <c r="D113" s="268"/>
      <c r="E113" s="268"/>
      <c r="F113" s="290" t="s">
        <v>380</v>
      </c>
      <c r="G113" s="268"/>
      <c r="H113" s="268" t="s">
        <v>421</v>
      </c>
      <c r="I113" s="268" t="s">
        <v>382</v>
      </c>
      <c r="J113" s="268">
        <v>20</v>
      </c>
      <c r="K113" s="282"/>
    </row>
    <row r="114" spans="2:11" s="1" customFormat="1" ht="15" customHeight="1">
      <c r="B114" s="291"/>
      <c r="C114" s="268" t="s">
        <v>422</v>
      </c>
      <c r="D114" s="268"/>
      <c r="E114" s="268"/>
      <c r="F114" s="290" t="s">
        <v>380</v>
      </c>
      <c r="G114" s="268"/>
      <c r="H114" s="268" t="s">
        <v>423</v>
      </c>
      <c r="I114" s="268" t="s">
        <v>382</v>
      </c>
      <c r="J114" s="268">
        <v>120</v>
      </c>
      <c r="K114" s="282"/>
    </row>
    <row r="115" spans="2:11" s="1" customFormat="1" ht="15" customHeight="1">
      <c r="B115" s="291"/>
      <c r="C115" s="268" t="s">
        <v>40</v>
      </c>
      <c r="D115" s="268"/>
      <c r="E115" s="268"/>
      <c r="F115" s="290" t="s">
        <v>380</v>
      </c>
      <c r="G115" s="268"/>
      <c r="H115" s="268" t="s">
        <v>424</v>
      </c>
      <c r="I115" s="268" t="s">
        <v>415</v>
      </c>
      <c r="J115" s="268"/>
      <c r="K115" s="282"/>
    </row>
    <row r="116" spans="2:11" s="1" customFormat="1" ht="15" customHeight="1">
      <c r="B116" s="291"/>
      <c r="C116" s="268" t="s">
        <v>50</v>
      </c>
      <c r="D116" s="268"/>
      <c r="E116" s="268"/>
      <c r="F116" s="290" t="s">
        <v>380</v>
      </c>
      <c r="G116" s="268"/>
      <c r="H116" s="268" t="s">
        <v>425</v>
      </c>
      <c r="I116" s="268" t="s">
        <v>415</v>
      </c>
      <c r="J116" s="268"/>
      <c r="K116" s="282"/>
    </row>
    <row r="117" spans="2:11" s="1" customFormat="1" ht="15" customHeight="1">
      <c r="B117" s="291"/>
      <c r="C117" s="268" t="s">
        <v>59</v>
      </c>
      <c r="D117" s="268"/>
      <c r="E117" s="268"/>
      <c r="F117" s="290" t="s">
        <v>380</v>
      </c>
      <c r="G117" s="268"/>
      <c r="H117" s="268" t="s">
        <v>426</v>
      </c>
      <c r="I117" s="268" t="s">
        <v>427</v>
      </c>
      <c r="J117" s="268"/>
      <c r="K117" s="282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265"/>
      <c r="D119" s="265"/>
      <c r="E119" s="265"/>
      <c r="F119" s="302"/>
      <c r="G119" s="265"/>
      <c r="H119" s="265"/>
      <c r="I119" s="265"/>
      <c r="J119" s="265"/>
      <c r="K119" s="301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9" t="s">
        <v>428</v>
      </c>
      <c r="D122" s="259"/>
      <c r="E122" s="259"/>
      <c r="F122" s="259"/>
      <c r="G122" s="259"/>
      <c r="H122" s="259"/>
      <c r="I122" s="259"/>
      <c r="J122" s="259"/>
      <c r="K122" s="307"/>
    </row>
    <row r="123" spans="2:11" s="1" customFormat="1" ht="17.25" customHeight="1">
      <c r="B123" s="308"/>
      <c r="C123" s="283" t="s">
        <v>374</v>
      </c>
      <c r="D123" s="283"/>
      <c r="E123" s="283"/>
      <c r="F123" s="283" t="s">
        <v>375</v>
      </c>
      <c r="G123" s="284"/>
      <c r="H123" s="283" t="s">
        <v>56</v>
      </c>
      <c r="I123" s="283" t="s">
        <v>59</v>
      </c>
      <c r="J123" s="283" t="s">
        <v>376</v>
      </c>
      <c r="K123" s="309"/>
    </row>
    <row r="124" spans="2:11" s="1" customFormat="1" ht="17.25" customHeight="1">
      <c r="B124" s="308"/>
      <c r="C124" s="285" t="s">
        <v>377</v>
      </c>
      <c r="D124" s="285"/>
      <c r="E124" s="285"/>
      <c r="F124" s="286" t="s">
        <v>378</v>
      </c>
      <c r="G124" s="287"/>
      <c r="H124" s="285"/>
      <c r="I124" s="285"/>
      <c r="J124" s="285" t="s">
        <v>379</v>
      </c>
      <c r="K124" s="309"/>
    </row>
    <row r="125" spans="2:11" s="1" customFormat="1" ht="5.25" customHeight="1">
      <c r="B125" s="310"/>
      <c r="C125" s="288"/>
      <c r="D125" s="288"/>
      <c r="E125" s="288"/>
      <c r="F125" s="288"/>
      <c r="G125" s="268"/>
      <c r="H125" s="288"/>
      <c r="I125" s="288"/>
      <c r="J125" s="288"/>
      <c r="K125" s="311"/>
    </row>
    <row r="126" spans="2:11" s="1" customFormat="1" ht="15" customHeight="1">
      <c r="B126" s="310"/>
      <c r="C126" s="268" t="s">
        <v>383</v>
      </c>
      <c r="D126" s="288"/>
      <c r="E126" s="288"/>
      <c r="F126" s="290" t="s">
        <v>380</v>
      </c>
      <c r="G126" s="268"/>
      <c r="H126" s="268" t="s">
        <v>420</v>
      </c>
      <c r="I126" s="268" t="s">
        <v>382</v>
      </c>
      <c r="J126" s="268">
        <v>120</v>
      </c>
      <c r="K126" s="312"/>
    </row>
    <row r="127" spans="2:11" s="1" customFormat="1" ht="15" customHeight="1">
      <c r="B127" s="310"/>
      <c r="C127" s="268" t="s">
        <v>429</v>
      </c>
      <c r="D127" s="268"/>
      <c r="E127" s="268"/>
      <c r="F127" s="290" t="s">
        <v>380</v>
      </c>
      <c r="G127" s="268"/>
      <c r="H127" s="268" t="s">
        <v>430</v>
      </c>
      <c r="I127" s="268" t="s">
        <v>382</v>
      </c>
      <c r="J127" s="268" t="s">
        <v>431</v>
      </c>
      <c r="K127" s="312"/>
    </row>
    <row r="128" spans="2:11" s="1" customFormat="1" ht="15" customHeight="1">
      <c r="B128" s="310"/>
      <c r="C128" s="268" t="s">
        <v>328</v>
      </c>
      <c r="D128" s="268"/>
      <c r="E128" s="268"/>
      <c r="F128" s="290" t="s">
        <v>380</v>
      </c>
      <c r="G128" s="268"/>
      <c r="H128" s="268" t="s">
        <v>432</v>
      </c>
      <c r="I128" s="268" t="s">
        <v>382</v>
      </c>
      <c r="J128" s="268" t="s">
        <v>431</v>
      </c>
      <c r="K128" s="312"/>
    </row>
    <row r="129" spans="2:11" s="1" customFormat="1" ht="15" customHeight="1">
      <c r="B129" s="310"/>
      <c r="C129" s="268" t="s">
        <v>391</v>
      </c>
      <c r="D129" s="268"/>
      <c r="E129" s="268"/>
      <c r="F129" s="290" t="s">
        <v>386</v>
      </c>
      <c r="G129" s="268"/>
      <c r="H129" s="268" t="s">
        <v>392</v>
      </c>
      <c r="I129" s="268" t="s">
        <v>382</v>
      </c>
      <c r="J129" s="268">
        <v>15</v>
      </c>
      <c r="K129" s="312"/>
    </row>
    <row r="130" spans="2:11" s="1" customFormat="1" ht="15" customHeight="1">
      <c r="B130" s="310"/>
      <c r="C130" s="292" t="s">
        <v>393</v>
      </c>
      <c r="D130" s="292"/>
      <c r="E130" s="292"/>
      <c r="F130" s="293" t="s">
        <v>386</v>
      </c>
      <c r="G130" s="292"/>
      <c r="H130" s="292" t="s">
        <v>394</v>
      </c>
      <c r="I130" s="292" t="s">
        <v>382</v>
      </c>
      <c r="J130" s="292">
        <v>15</v>
      </c>
      <c r="K130" s="312"/>
    </row>
    <row r="131" spans="2:11" s="1" customFormat="1" ht="15" customHeight="1">
      <c r="B131" s="310"/>
      <c r="C131" s="292" t="s">
        <v>395</v>
      </c>
      <c r="D131" s="292"/>
      <c r="E131" s="292"/>
      <c r="F131" s="293" t="s">
        <v>386</v>
      </c>
      <c r="G131" s="292"/>
      <c r="H131" s="292" t="s">
        <v>396</v>
      </c>
      <c r="I131" s="292" t="s">
        <v>382</v>
      </c>
      <c r="J131" s="292">
        <v>20</v>
      </c>
      <c r="K131" s="312"/>
    </row>
    <row r="132" spans="2:11" s="1" customFormat="1" ht="15" customHeight="1">
      <c r="B132" s="310"/>
      <c r="C132" s="292" t="s">
        <v>397</v>
      </c>
      <c r="D132" s="292"/>
      <c r="E132" s="292"/>
      <c r="F132" s="293" t="s">
        <v>386</v>
      </c>
      <c r="G132" s="292"/>
      <c r="H132" s="292" t="s">
        <v>398</v>
      </c>
      <c r="I132" s="292" t="s">
        <v>382</v>
      </c>
      <c r="J132" s="292">
        <v>20</v>
      </c>
      <c r="K132" s="312"/>
    </row>
    <row r="133" spans="2:11" s="1" customFormat="1" ht="15" customHeight="1">
      <c r="B133" s="310"/>
      <c r="C133" s="268" t="s">
        <v>385</v>
      </c>
      <c r="D133" s="268"/>
      <c r="E133" s="268"/>
      <c r="F133" s="290" t="s">
        <v>386</v>
      </c>
      <c r="G133" s="268"/>
      <c r="H133" s="268" t="s">
        <v>420</v>
      </c>
      <c r="I133" s="268" t="s">
        <v>382</v>
      </c>
      <c r="J133" s="268">
        <v>50</v>
      </c>
      <c r="K133" s="312"/>
    </row>
    <row r="134" spans="2:11" s="1" customFormat="1" ht="15" customHeight="1">
      <c r="B134" s="310"/>
      <c r="C134" s="268" t="s">
        <v>399</v>
      </c>
      <c r="D134" s="268"/>
      <c r="E134" s="268"/>
      <c r="F134" s="290" t="s">
        <v>386</v>
      </c>
      <c r="G134" s="268"/>
      <c r="H134" s="268" t="s">
        <v>420</v>
      </c>
      <c r="I134" s="268" t="s">
        <v>382</v>
      </c>
      <c r="J134" s="268">
        <v>50</v>
      </c>
      <c r="K134" s="312"/>
    </row>
    <row r="135" spans="2:11" s="1" customFormat="1" ht="15" customHeight="1">
      <c r="B135" s="310"/>
      <c r="C135" s="268" t="s">
        <v>405</v>
      </c>
      <c r="D135" s="268"/>
      <c r="E135" s="268"/>
      <c r="F135" s="290" t="s">
        <v>386</v>
      </c>
      <c r="G135" s="268"/>
      <c r="H135" s="268" t="s">
        <v>420</v>
      </c>
      <c r="I135" s="268" t="s">
        <v>382</v>
      </c>
      <c r="J135" s="268">
        <v>50</v>
      </c>
      <c r="K135" s="312"/>
    </row>
    <row r="136" spans="2:11" s="1" customFormat="1" ht="15" customHeight="1">
      <c r="B136" s="310"/>
      <c r="C136" s="268" t="s">
        <v>407</v>
      </c>
      <c r="D136" s="268"/>
      <c r="E136" s="268"/>
      <c r="F136" s="290" t="s">
        <v>386</v>
      </c>
      <c r="G136" s="268"/>
      <c r="H136" s="268" t="s">
        <v>420</v>
      </c>
      <c r="I136" s="268" t="s">
        <v>382</v>
      </c>
      <c r="J136" s="268">
        <v>50</v>
      </c>
      <c r="K136" s="312"/>
    </row>
    <row r="137" spans="2:11" s="1" customFormat="1" ht="15" customHeight="1">
      <c r="B137" s="310"/>
      <c r="C137" s="268" t="s">
        <v>408</v>
      </c>
      <c r="D137" s="268"/>
      <c r="E137" s="268"/>
      <c r="F137" s="290" t="s">
        <v>386</v>
      </c>
      <c r="G137" s="268"/>
      <c r="H137" s="268" t="s">
        <v>433</v>
      </c>
      <c r="I137" s="268" t="s">
        <v>382</v>
      </c>
      <c r="J137" s="268">
        <v>255</v>
      </c>
      <c r="K137" s="312"/>
    </row>
    <row r="138" spans="2:11" s="1" customFormat="1" ht="15" customHeight="1">
      <c r="B138" s="310"/>
      <c r="C138" s="268" t="s">
        <v>410</v>
      </c>
      <c r="D138" s="268"/>
      <c r="E138" s="268"/>
      <c r="F138" s="290" t="s">
        <v>380</v>
      </c>
      <c r="G138" s="268"/>
      <c r="H138" s="268" t="s">
        <v>434</v>
      </c>
      <c r="I138" s="268" t="s">
        <v>412</v>
      </c>
      <c r="J138" s="268"/>
      <c r="K138" s="312"/>
    </row>
    <row r="139" spans="2:11" s="1" customFormat="1" ht="15" customHeight="1">
      <c r="B139" s="310"/>
      <c r="C139" s="268" t="s">
        <v>413</v>
      </c>
      <c r="D139" s="268"/>
      <c r="E139" s="268"/>
      <c r="F139" s="290" t="s">
        <v>380</v>
      </c>
      <c r="G139" s="268"/>
      <c r="H139" s="268" t="s">
        <v>435</v>
      </c>
      <c r="I139" s="268" t="s">
        <v>415</v>
      </c>
      <c r="J139" s="268"/>
      <c r="K139" s="312"/>
    </row>
    <row r="140" spans="2:11" s="1" customFormat="1" ht="15" customHeight="1">
      <c r="B140" s="310"/>
      <c r="C140" s="268" t="s">
        <v>416</v>
      </c>
      <c r="D140" s="268"/>
      <c r="E140" s="268"/>
      <c r="F140" s="290" t="s">
        <v>380</v>
      </c>
      <c r="G140" s="268"/>
      <c r="H140" s="268" t="s">
        <v>416</v>
      </c>
      <c r="I140" s="268" t="s">
        <v>415</v>
      </c>
      <c r="J140" s="268"/>
      <c r="K140" s="312"/>
    </row>
    <row r="141" spans="2:11" s="1" customFormat="1" ht="15" customHeight="1">
      <c r="B141" s="310"/>
      <c r="C141" s="268" t="s">
        <v>40</v>
      </c>
      <c r="D141" s="268"/>
      <c r="E141" s="268"/>
      <c r="F141" s="290" t="s">
        <v>380</v>
      </c>
      <c r="G141" s="268"/>
      <c r="H141" s="268" t="s">
        <v>436</v>
      </c>
      <c r="I141" s="268" t="s">
        <v>415</v>
      </c>
      <c r="J141" s="268"/>
      <c r="K141" s="312"/>
    </row>
    <row r="142" spans="2:11" s="1" customFormat="1" ht="15" customHeight="1">
      <c r="B142" s="310"/>
      <c r="C142" s="268" t="s">
        <v>437</v>
      </c>
      <c r="D142" s="268"/>
      <c r="E142" s="268"/>
      <c r="F142" s="290" t="s">
        <v>380</v>
      </c>
      <c r="G142" s="268"/>
      <c r="H142" s="268" t="s">
        <v>438</v>
      </c>
      <c r="I142" s="268" t="s">
        <v>415</v>
      </c>
      <c r="J142" s="268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265"/>
      <c r="C144" s="265"/>
      <c r="D144" s="265"/>
      <c r="E144" s="265"/>
      <c r="F144" s="302"/>
      <c r="G144" s="265"/>
      <c r="H144" s="265"/>
      <c r="I144" s="265"/>
      <c r="J144" s="265"/>
      <c r="K144" s="265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439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374</v>
      </c>
      <c r="D148" s="283"/>
      <c r="E148" s="283"/>
      <c r="F148" s="283" t="s">
        <v>375</v>
      </c>
      <c r="G148" s="284"/>
      <c r="H148" s="283" t="s">
        <v>56</v>
      </c>
      <c r="I148" s="283" t="s">
        <v>59</v>
      </c>
      <c r="J148" s="283" t="s">
        <v>376</v>
      </c>
      <c r="K148" s="282"/>
    </row>
    <row r="149" spans="2:11" s="1" customFormat="1" ht="17.25" customHeight="1">
      <c r="B149" s="280"/>
      <c r="C149" s="285" t="s">
        <v>377</v>
      </c>
      <c r="D149" s="285"/>
      <c r="E149" s="285"/>
      <c r="F149" s="286" t="s">
        <v>378</v>
      </c>
      <c r="G149" s="287"/>
      <c r="H149" s="285"/>
      <c r="I149" s="285"/>
      <c r="J149" s="285" t="s">
        <v>379</v>
      </c>
      <c r="K149" s="282"/>
    </row>
    <row r="150" spans="2:11" s="1" customFormat="1" ht="5.25" customHeight="1">
      <c r="B150" s="291"/>
      <c r="C150" s="288"/>
      <c r="D150" s="288"/>
      <c r="E150" s="288"/>
      <c r="F150" s="288"/>
      <c r="G150" s="289"/>
      <c r="H150" s="288"/>
      <c r="I150" s="288"/>
      <c r="J150" s="288"/>
      <c r="K150" s="312"/>
    </row>
    <row r="151" spans="2:11" s="1" customFormat="1" ht="15" customHeight="1">
      <c r="B151" s="291"/>
      <c r="C151" s="316" t="s">
        <v>383</v>
      </c>
      <c r="D151" s="268"/>
      <c r="E151" s="268"/>
      <c r="F151" s="317" t="s">
        <v>380</v>
      </c>
      <c r="G151" s="268"/>
      <c r="H151" s="316" t="s">
        <v>420</v>
      </c>
      <c r="I151" s="316" t="s">
        <v>382</v>
      </c>
      <c r="J151" s="316">
        <v>120</v>
      </c>
      <c r="K151" s="312"/>
    </row>
    <row r="152" spans="2:11" s="1" customFormat="1" ht="15" customHeight="1">
      <c r="B152" s="291"/>
      <c r="C152" s="316" t="s">
        <v>429</v>
      </c>
      <c r="D152" s="268"/>
      <c r="E152" s="268"/>
      <c r="F152" s="317" t="s">
        <v>380</v>
      </c>
      <c r="G152" s="268"/>
      <c r="H152" s="316" t="s">
        <v>440</v>
      </c>
      <c r="I152" s="316" t="s">
        <v>382</v>
      </c>
      <c r="J152" s="316" t="s">
        <v>431</v>
      </c>
      <c r="K152" s="312"/>
    </row>
    <row r="153" spans="2:11" s="1" customFormat="1" ht="15" customHeight="1">
      <c r="B153" s="291"/>
      <c r="C153" s="316" t="s">
        <v>328</v>
      </c>
      <c r="D153" s="268"/>
      <c r="E153" s="268"/>
      <c r="F153" s="317" t="s">
        <v>380</v>
      </c>
      <c r="G153" s="268"/>
      <c r="H153" s="316" t="s">
        <v>441</v>
      </c>
      <c r="I153" s="316" t="s">
        <v>382</v>
      </c>
      <c r="J153" s="316" t="s">
        <v>431</v>
      </c>
      <c r="K153" s="312"/>
    </row>
    <row r="154" spans="2:11" s="1" customFormat="1" ht="15" customHeight="1">
      <c r="B154" s="291"/>
      <c r="C154" s="316" t="s">
        <v>385</v>
      </c>
      <c r="D154" s="268"/>
      <c r="E154" s="268"/>
      <c r="F154" s="317" t="s">
        <v>386</v>
      </c>
      <c r="G154" s="268"/>
      <c r="H154" s="316" t="s">
        <v>420</v>
      </c>
      <c r="I154" s="316" t="s">
        <v>382</v>
      </c>
      <c r="J154" s="316">
        <v>50</v>
      </c>
      <c r="K154" s="312"/>
    </row>
    <row r="155" spans="2:11" s="1" customFormat="1" ht="15" customHeight="1">
      <c r="B155" s="291"/>
      <c r="C155" s="316" t="s">
        <v>388</v>
      </c>
      <c r="D155" s="268"/>
      <c r="E155" s="268"/>
      <c r="F155" s="317" t="s">
        <v>380</v>
      </c>
      <c r="G155" s="268"/>
      <c r="H155" s="316" t="s">
        <v>420</v>
      </c>
      <c r="I155" s="316" t="s">
        <v>390</v>
      </c>
      <c r="J155" s="316"/>
      <c r="K155" s="312"/>
    </row>
    <row r="156" spans="2:11" s="1" customFormat="1" ht="15" customHeight="1">
      <c r="B156" s="291"/>
      <c r="C156" s="316" t="s">
        <v>399</v>
      </c>
      <c r="D156" s="268"/>
      <c r="E156" s="268"/>
      <c r="F156" s="317" t="s">
        <v>386</v>
      </c>
      <c r="G156" s="268"/>
      <c r="H156" s="316" t="s">
        <v>420</v>
      </c>
      <c r="I156" s="316" t="s">
        <v>382</v>
      </c>
      <c r="J156" s="316">
        <v>50</v>
      </c>
      <c r="K156" s="312"/>
    </row>
    <row r="157" spans="2:11" s="1" customFormat="1" ht="15" customHeight="1">
      <c r="B157" s="291"/>
      <c r="C157" s="316" t="s">
        <v>407</v>
      </c>
      <c r="D157" s="268"/>
      <c r="E157" s="268"/>
      <c r="F157" s="317" t="s">
        <v>386</v>
      </c>
      <c r="G157" s="268"/>
      <c r="H157" s="316" t="s">
        <v>420</v>
      </c>
      <c r="I157" s="316" t="s">
        <v>382</v>
      </c>
      <c r="J157" s="316">
        <v>50</v>
      </c>
      <c r="K157" s="312"/>
    </row>
    <row r="158" spans="2:11" s="1" customFormat="1" ht="15" customHeight="1">
      <c r="B158" s="291"/>
      <c r="C158" s="316" t="s">
        <v>405</v>
      </c>
      <c r="D158" s="268"/>
      <c r="E158" s="268"/>
      <c r="F158" s="317" t="s">
        <v>386</v>
      </c>
      <c r="G158" s="268"/>
      <c r="H158" s="316" t="s">
        <v>420</v>
      </c>
      <c r="I158" s="316" t="s">
        <v>382</v>
      </c>
      <c r="J158" s="316">
        <v>50</v>
      </c>
      <c r="K158" s="312"/>
    </row>
    <row r="159" spans="2:11" s="1" customFormat="1" ht="15" customHeight="1">
      <c r="B159" s="291"/>
      <c r="C159" s="316" t="s">
        <v>90</v>
      </c>
      <c r="D159" s="268"/>
      <c r="E159" s="268"/>
      <c r="F159" s="317" t="s">
        <v>380</v>
      </c>
      <c r="G159" s="268"/>
      <c r="H159" s="316" t="s">
        <v>442</v>
      </c>
      <c r="I159" s="316" t="s">
        <v>382</v>
      </c>
      <c r="J159" s="316" t="s">
        <v>443</v>
      </c>
      <c r="K159" s="312"/>
    </row>
    <row r="160" spans="2:11" s="1" customFormat="1" ht="15" customHeight="1">
      <c r="B160" s="291"/>
      <c r="C160" s="316" t="s">
        <v>444</v>
      </c>
      <c r="D160" s="268"/>
      <c r="E160" s="268"/>
      <c r="F160" s="317" t="s">
        <v>380</v>
      </c>
      <c r="G160" s="268"/>
      <c r="H160" s="316" t="s">
        <v>445</v>
      </c>
      <c r="I160" s="316" t="s">
        <v>415</v>
      </c>
      <c r="J160" s="316"/>
      <c r="K160" s="312"/>
    </row>
    <row r="161" spans="2:11" s="1" customFormat="1" ht="15" customHeight="1">
      <c r="B161" s="318"/>
      <c r="C161" s="300"/>
      <c r="D161" s="300"/>
      <c r="E161" s="300"/>
      <c r="F161" s="300"/>
      <c r="G161" s="300"/>
      <c r="H161" s="300"/>
      <c r="I161" s="300"/>
      <c r="J161" s="300"/>
      <c r="K161" s="319"/>
    </row>
    <row r="162" spans="2:11" s="1" customFormat="1" ht="18.75" customHeight="1">
      <c r="B162" s="265"/>
      <c r="C162" s="268"/>
      <c r="D162" s="268"/>
      <c r="E162" s="268"/>
      <c r="F162" s="290"/>
      <c r="G162" s="268"/>
      <c r="H162" s="268"/>
      <c r="I162" s="268"/>
      <c r="J162" s="268"/>
      <c r="K162" s="265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446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374</v>
      </c>
      <c r="D166" s="283"/>
      <c r="E166" s="283"/>
      <c r="F166" s="283" t="s">
        <v>375</v>
      </c>
      <c r="G166" s="320"/>
      <c r="H166" s="321" t="s">
        <v>56</v>
      </c>
      <c r="I166" s="321" t="s">
        <v>59</v>
      </c>
      <c r="J166" s="283" t="s">
        <v>376</v>
      </c>
      <c r="K166" s="260"/>
    </row>
    <row r="167" spans="2:11" s="1" customFormat="1" ht="17.25" customHeight="1">
      <c r="B167" s="261"/>
      <c r="C167" s="285" t="s">
        <v>377</v>
      </c>
      <c r="D167" s="285"/>
      <c r="E167" s="285"/>
      <c r="F167" s="286" t="s">
        <v>378</v>
      </c>
      <c r="G167" s="322"/>
      <c r="H167" s="323"/>
      <c r="I167" s="323"/>
      <c r="J167" s="285" t="s">
        <v>379</v>
      </c>
      <c r="K167" s="263"/>
    </row>
    <row r="168" spans="2:11" s="1" customFormat="1" ht="5.25" customHeight="1">
      <c r="B168" s="291"/>
      <c r="C168" s="288"/>
      <c r="D168" s="288"/>
      <c r="E168" s="288"/>
      <c r="F168" s="288"/>
      <c r="G168" s="289"/>
      <c r="H168" s="288"/>
      <c r="I168" s="288"/>
      <c r="J168" s="288"/>
      <c r="K168" s="312"/>
    </row>
    <row r="169" spans="2:11" s="1" customFormat="1" ht="15" customHeight="1">
      <c r="B169" s="291"/>
      <c r="C169" s="268" t="s">
        <v>383</v>
      </c>
      <c r="D169" s="268"/>
      <c r="E169" s="268"/>
      <c r="F169" s="290" t="s">
        <v>380</v>
      </c>
      <c r="G169" s="268"/>
      <c r="H169" s="268" t="s">
        <v>420</v>
      </c>
      <c r="I169" s="268" t="s">
        <v>382</v>
      </c>
      <c r="J169" s="268">
        <v>120</v>
      </c>
      <c r="K169" s="312"/>
    </row>
    <row r="170" spans="2:11" s="1" customFormat="1" ht="15" customHeight="1">
      <c r="B170" s="291"/>
      <c r="C170" s="268" t="s">
        <v>429</v>
      </c>
      <c r="D170" s="268"/>
      <c r="E170" s="268"/>
      <c r="F170" s="290" t="s">
        <v>380</v>
      </c>
      <c r="G170" s="268"/>
      <c r="H170" s="268" t="s">
        <v>430</v>
      </c>
      <c r="I170" s="268" t="s">
        <v>382</v>
      </c>
      <c r="J170" s="268" t="s">
        <v>431</v>
      </c>
      <c r="K170" s="312"/>
    </row>
    <row r="171" spans="2:11" s="1" customFormat="1" ht="15" customHeight="1">
      <c r="B171" s="291"/>
      <c r="C171" s="268" t="s">
        <v>328</v>
      </c>
      <c r="D171" s="268"/>
      <c r="E171" s="268"/>
      <c r="F171" s="290" t="s">
        <v>380</v>
      </c>
      <c r="G171" s="268"/>
      <c r="H171" s="268" t="s">
        <v>447</v>
      </c>
      <c r="I171" s="268" t="s">
        <v>382</v>
      </c>
      <c r="J171" s="268" t="s">
        <v>431</v>
      </c>
      <c r="K171" s="312"/>
    </row>
    <row r="172" spans="2:11" s="1" customFormat="1" ht="15" customHeight="1">
      <c r="B172" s="291"/>
      <c r="C172" s="268" t="s">
        <v>385</v>
      </c>
      <c r="D172" s="268"/>
      <c r="E172" s="268"/>
      <c r="F172" s="290" t="s">
        <v>386</v>
      </c>
      <c r="G172" s="268"/>
      <c r="H172" s="268" t="s">
        <v>447</v>
      </c>
      <c r="I172" s="268" t="s">
        <v>382</v>
      </c>
      <c r="J172" s="268">
        <v>50</v>
      </c>
      <c r="K172" s="312"/>
    </row>
    <row r="173" spans="2:11" s="1" customFormat="1" ht="15" customHeight="1">
      <c r="B173" s="291"/>
      <c r="C173" s="268" t="s">
        <v>388</v>
      </c>
      <c r="D173" s="268"/>
      <c r="E173" s="268"/>
      <c r="F173" s="290" t="s">
        <v>380</v>
      </c>
      <c r="G173" s="268"/>
      <c r="H173" s="268" t="s">
        <v>447</v>
      </c>
      <c r="I173" s="268" t="s">
        <v>390</v>
      </c>
      <c r="J173" s="268"/>
      <c r="K173" s="312"/>
    </row>
    <row r="174" spans="2:11" s="1" customFormat="1" ht="15" customHeight="1">
      <c r="B174" s="291"/>
      <c r="C174" s="268" t="s">
        <v>399</v>
      </c>
      <c r="D174" s="268"/>
      <c r="E174" s="268"/>
      <c r="F174" s="290" t="s">
        <v>386</v>
      </c>
      <c r="G174" s="268"/>
      <c r="H174" s="268" t="s">
        <v>447</v>
      </c>
      <c r="I174" s="268" t="s">
        <v>382</v>
      </c>
      <c r="J174" s="268">
        <v>50</v>
      </c>
      <c r="K174" s="312"/>
    </row>
    <row r="175" spans="2:11" s="1" customFormat="1" ht="15" customHeight="1">
      <c r="B175" s="291"/>
      <c r="C175" s="268" t="s">
        <v>407</v>
      </c>
      <c r="D175" s="268"/>
      <c r="E175" s="268"/>
      <c r="F175" s="290" t="s">
        <v>386</v>
      </c>
      <c r="G175" s="268"/>
      <c r="H175" s="268" t="s">
        <v>447</v>
      </c>
      <c r="I175" s="268" t="s">
        <v>382</v>
      </c>
      <c r="J175" s="268">
        <v>50</v>
      </c>
      <c r="K175" s="312"/>
    </row>
    <row r="176" spans="2:11" s="1" customFormat="1" ht="15" customHeight="1">
      <c r="B176" s="291"/>
      <c r="C176" s="268" t="s">
        <v>405</v>
      </c>
      <c r="D176" s="268"/>
      <c r="E176" s="268"/>
      <c r="F176" s="290" t="s">
        <v>386</v>
      </c>
      <c r="G176" s="268"/>
      <c r="H176" s="268" t="s">
        <v>447</v>
      </c>
      <c r="I176" s="268" t="s">
        <v>382</v>
      </c>
      <c r="J176" s="268">
        <v>50</v>
      </c>
      <c r="K176" s="312"/>
    </row>
    <row r="177" spans="2:11" s="1" customFormat="1" ht="15" customHeight="1">
      <c r="B177" s="291"/>
      <c r="C177" s="268" t="s">
        <v>98</v>
      </c>
      <c r="D177" s="268"/>
      <c r="E177" s="268"/>
      <c r="F177" s="290" t="s">
        <v>380</v>
      </c>
      <c r="G177" s="268"/>
      <c r="H177" s="268" t="s">
        <v>448</v>
      </c>
      <c r="I177" s="268" t="s">
        <v>449</v>
      </c>
      <c r="J177" s="268"/>
      <c r="K177" s="312"/>
    </row>
    <row r="178" spans="2:11" s="1" customFormat="1" ht="15" customHeight="1">
      <c r="B178" s="291"/>
      <c r="C178" s="268" t="s">
        <v>59</v>
      </c>
      <c r="D178" s="268"/>
      <c r="E178" s="268"/>
      <c r="F178" s="290" t="s">
        <v>380</v>
      </c>
      <c r="G178" s="268"/>
      <c r="H178" s="268" t="s">
        <v>450</v>
      </c>
      <c r="I178" s="268" t="s">
        <v>451</v>
      </c>
      <c r="J178" s="268">
        <v>1</v>
      </c>
      <c r="K178" s="312"/>
    </row>
    <row r="179" spans="2:11" s="1" customFormat="1" ht="15" customHeight="1">
      <c r="B179" s="291"/>
      <c r="C179" s="268" t="s">
        <v>55</v>
      </c>
      <c r="D179" s="268"/>
      <c r="E179" s="268"/>
      <c r="F179" s="290" t="s">
        <v>380</v>
      </c>
      <c r="G179" s="268"/>
      <c r="H179" s="268" t="s">
        <v>452</v>
      </c>
      <c r="I179" s="268" t="s">
        <v>382</v>
      </c>
      <c r="J179" s="268">
        <v>20</v>
      </c>
      <c r="K179" s="312"/>
    </row>
    <row r="180" spans="2:11" s="1" customFormat="1" ht="15" customHeight="1">
      <c r="B180" s="291"/>
      <c r="C180" s="268" t="s">
        <v>56</v>
      </c>
      <c r="D180" s="268"/>
      <c r="E180" s="268"/>
      <c r="F180" s="290" t="s">
        <v>380</v>
      </c>
      <c r="G180" s="268"/>
      <c r="H180" s="268" t="s">
        <v>453</v>
      </c>
      <c r="I180" s="268" t="s">
        <v>382</v>
      </c>
      <c r="J180" s="268">
        <v>255</v>
      </c>
      <c r="K180" s="312"/>
    </row>
    <row r="181" spans="2:11" s="1" customFormat="1" ht="15" customHeight="1">
      <c r="B181" s="291"/>
      <c r="C181" s="268" t="s">
        <v>99</v>
      </c>
      <c r="D181" s="268"/>
      <c r="E181" s="268"/>
      <c r="F181" s="290" t="s">
        <v>380</v>
      </c>
      <c r="G181" s="268"/>
      <c r="H181" s="268" t="s">
        <v>344</v>
      </c>
      <c r="I181" s="268" t="s">
        <v>382</v>
      </c>
      <c r="J181" s="268">
        <v>10</v>
      </c>
      <c r="K181" s="312"/>
    </row>
    <row r="182" spans="2:11" s="1" customFormat="1" ht="15" customHeight="1">
      <c r="B182" s="291"/>
      <c r="C182" s="268" t="s">
        <v>100</v>
      </c>
      <c r="D182" s="268"/>
      <c r="E182" s="268"/>
      <c r="F182" s="290" t="s">
        <v>380</v>
      </c>
      <c r="G182" s="268"/>
      <c r="H182" s="268" t="s">
        <v>454</v>
      </c>
      <c r="I182" s="268" t="s">
        <v>415</v>
      </c>
      <c r="J182" s="268"/>
      <c r="K182" s="312"/>
    </row>
    <row r="183" spans="2:11" s="1" customFormat="1" ht="15" customHeight="1">
      <c r="B183" s="291"/>
      <c r="C183" s="268" t="s">
        <v>455</v>
      </c>
      <c r="D183" s="268"/>
      <c r="E183" s="268"/>
      <c r="F183" s="290" t="s">
        <v>380</v>
      </c>
      <c r="G183" s="268"/>
      <c r="H183" s="268" t="s">
        <v>456</v>
      </c>
      <c r="I183" s="268" t="s">
        <v>415</v>
      </c>
      <c r="J183" s="268"/>
      <c r="K183" s="312"/>
    </row>
    <row r="184" spans="2:11" s="1" customFormat="1" ht="15" customHeight="1">
      <c r="B184" s="291"/>
      <c r="C184" s="268" t="s">
        <v>444</v>
      </c>
      <c r="D184" s="268"/>
      <c r="E184" s="268"/>
      <c r="F184" s="290" t="s">
        <v>380</v>
      </c>
      <c r="G184" s="268"/>
      <c r="H184" s="268" t="s">
        <v>457</v>
      </c>
      <c r="I184" s="268" t="s">
        <v>415</v>
      </c>
      <c r="J184" s="268"/>
      <c r="K184" s="312"/>
    </row>
    <row r="185" spans="2:11" s="1" customFormat="1" ht="15" customHeight="1">
      <c r="B185" s="291"/>
      <c r="C185" s="268" t="s">
        <v>102</v>
      </c>
      <c r="D185" s="268"/>
      <c r="E185" s="268"/>
      <c r="F185" s="290" t="s">
        <v>386</v>
      </c>
      <c r="G185" s="268"/>
      <c r="H185" s="268" t="s">
        <v>458</v>
      </c>
      <c r="I185" s="268" t="s">
        <v>382</v>
      </c>
      <c r="J185" s="268">
        <v>50</v>
      </c>
      <c r="K185" s="312"/>
    </row>
    <row r="186" spans="2:11" s="1" customFormat="1" ht="15" customHeight="1">
      <c r="B186" s="291"/>
      <c r="C186" s="268" t="s">
        <v>459</v>
      </c>
      <c r="D186" s="268"/>
      <c r="E186" s="268"/>
      <c r="F186" s="290" t="s">
        <v>386</v>
      </c>
      <c r="G186" s="268"/>
      <c r="H186" s="268" t="s">
        <v>460</v>
      </c>
      <c r="I186" s="268" t="s">
        <v>461</v>
      </c>
      <c r="J186" s="268"/>
      <c r="K186" s="312"/>
    </row>
    <row r="187" spans="2:11" s="1" customFormat="1" ht="15" customHeight="1">
      <c r="B187" s="291"/>
      <c r="C187" s="268" t="s">
        <v>462</v>
      </c>
      <c r="D187" s="268"/>
      <c r="E187" s="268"/>
      <c r="F187" s="290" t="s">
        <v>386</v>
      </c>
      <c r="G187" s="268"/>
      <c r="H187" s="268" t="s">
        <v>463</v>
      </c>
      <c r="I187" s="268" t="s">
        <v>461</v>
      </c>
      <c r="J187" s="268"/>
      <c r="K187" s="312"/>
    </row>
    <row r="188" spans="2:11" s="1" customFormat="1" ht="15" customHeight="1">
      <c r="B188" s="291"/>
      <c r="C188" s="268" t="s">
        <v>464</v>
      </c>
      <c r="D188" s="268"/>
      <c r="E188" s="268"/>
      <c r="F188" s="290" t="s">
        <v>386</v>
      </c>
      <c r="G188" s="268"/>
      <c r="H188" s="268" t="s">
        <v>465</v>
      </c>
      <c r="I188" s="268" t="s">
        <v>461</v>
      </c>
      <c r="J188" s="268"/>
      <c r="K188" s="312"/>
    </row>
    <row r="189" spans="2:11" s="1" customFormat="1" ht="15" customHeight="1">
      <c r="B189" s="291"/>
      <c r="C189" s="324" t="s">
        <v>466</v>
      </c>
      <c r="D189" s="268"/>
      <c r="E189" s="268"/>
      <c r="F189" s="290" t="s">
        <v>386</v>
      </c>
      <c r="G189" s="268"/>
      <c r="H189" s="268" t="s">
        <v>467</v>
      </c>
      <c r="I189" s="268" t="s">
        <v>468</v>
      </c>
      <c r="J189" s="325" t="s">
        <v>469</v>
      </c>
      <c r="K189" s="312"/>
    </row>
    <row r="190" spans="2:11" s="1" customFormat="1" ht="15" customHeight="1">
      <c r="B190" s="291"/>
      <c r="C190" s="275" t="s">
        <v>44</v>
      </c>
      <c r="D190" s="268"/>
      <c r="E190" s="268"/>
      <c r="F190" s="290" t="s">
        <v>380</v>
      </c>
      <c r="G190" s="268"/>
      <c r="H190" s="265" t="s">
        <v>470</v>
      </c>
      <c r="I190" s="268" t="s">
        <v>471</v>
      </c>
      <c r="J190" s="268"/>
      <c r="K190" s="312"/>
    </row>
    <row r="191" spans="2:11" s="1" customFormat="1" ht="15" customHeight="1">
      <c r="B191" s="291"/>
      <c r="C191" s="275" t="s">
        <v>472</v>
      </c>
      <c r="D191" s="268"/>
      <c r="E191" s="268"/>
      <c r="F191" s="290" t="s">
        <v>380</v>
      </c>
      <c r="G191" s="268"/>
      <c r="H191" s="268" t="s">
        <v>473</v>
      </c>
      <c r="I191" s="268" t="s">
        <v>415</v>
      </c>
      <c r="J191" s="268"/>
      <c r="K191" s="312"/>
    </row>
    <row r="192" spans="2:11" s="1" customFormat="1" ht="15" customHeight="1">
      <c r="B192" s="291"/>
      <c r="C192" s="275" t="s">
        <v>474</v>
      </c>
      <c r="D192" s="268"/>
      <c r="E192" s="268"/>
      <c r="F192" s="290" t="s">
        <v>380</v>
      </c>
      <c r="G192" s="268"/>
      <c r="H192" s="268" t="s">
        <v>475</v>
      </c>
      <c r="I192" s="268" t="s">
        <v>415</v>
      </c>
      <c r="J192" s="268"/>
      <c r="K192" s="312"/>
    </row>
    <row r="193" spans="2:11" s="1" customFormat="1" ht="15" customHeight="1">
      <c r="B193" s="291"/>
      <c r="C193" s="275" t="s">
        <v>476</v>
      </c>
      <c r="D193" s="268"/>
      <c r="E193" s="268"/>
      <c r="F193" s="290" t="s">
        <v>386</v>
      </c>
      <c r="G193" s="268"/>
      <c r="H193" s="268" t="s">
        <v>477</v>
      </c>
      <c r="I193" s="268" t="s">
        <v>415</v>
      </c>
      <c r="J193" s="268"/>
      <c r="K193" s="312"/>
    </row>
    <row r="194" spans="2:11" s="1" customFormat="1" ht="15" customHeight="1">
      <c r="B194" s="318"/>
      <c r="C194" s="326"/>
      <c r="D194" s="300"/>
      <c r="E194" s="300"/>
      <c r="F194" s="300"/>
      <c r="G194" s="300"/>
      <c r="H194" s="300"/>
      <c r="I194" s="300"/>
      <c r="J194" s="300"/>
      <c r="K194" s="319"/>
    </row>
    <row r="195" spans="2:11" s="1" customFormat="1" ht="18.75" customHeight="1">
      <c r="B195" s="265"/>
      <c r="C195" s="268"/>
      <c r="D195" s="268"/>
      <c r="E195" s="268"/>
      <c r="F195" s="290"/>
      <c r="G195" s="268"/>
      <c r="H195" s="268"/>
      <c r="I195" s="268"/>
      <c r="J195" s="268"/>
      <c r="K195" s="265"/>
    </row>
    <row r="196" spans="2:11" s="1" customFormat="1" ht="18.75" customHeight="1">
      <c r="B196" s="265"/>
      <c r="C196" s="268"/>
      <c r="D196" s="268"/>
      <c r="E196" s="268"/>
      <c r="F196" s="290"/>
      <c r="G196" s="268"/>
      <c r="H196" s="268"/>
      <c r="I196" s="268"/>
      <c r="J196" s="268"/>
      <c r="K196" s="265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478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27" t="s">
        <v>479</v>
      </c>
      <c r="D200" s="327"/>
      <c r="E200" s="327"/>
      <c r="F200" s="327" t="s">
        <v>480</v>
      </c>
      <c r="G200" s="328"/>
      <c r="H200" s="327" t="s">
        <v>481</v>
      </c>
      <c r="I200" s="327"/>
      <c r="J200" s="327"/>
      <c r="K200" s="260"/>
    </row>
    <row r="201" spans="2:11" s="1" customFormat="1" ht="5.25" customHeight="1">
      <c r="B201" s="291"/>
      <c r="C201" s="288"/>
      <c r="D201" s="288"/>
      <c r="E201" s="288"/>
      <c r="F201" s="288"/>
      <c r="G201" s="268"/>
      <c r="H201" s="288"/>
      <c r="I201" s="288"/>
      <c r="J201" s="288"/>
      <c r="K201" s="312"/>
    </row>
    <row r="202" spans="2:11" s="1" customFormat="1" ht="15" customHeight="1">
      <c r="B202" s="291"/>
      <c r="C202" s="268" t="s">
        <v>471</v>
      </c>
      <c r="D202" s="268"/>
      <c r="E202" s="268"/>
      <c r="F202" s="290" t="s">
        <v>45</v>
      </c>
      <c r="G202" s="268"/>
      <c r="H202" s="268" t="s">
        <v>482</v>
      </c>
      <c r="I202" s="268"/>
      <c r="J202" s="268"/>
      <c r="K202" s="312"/>
    </row>
    <row r="203" spans="2:11" s="1" customFormat="1" ht="15" customHeight="1">
      <c r="B203" s="291"/>
      <c r="C203" s="297"/>
      <c r="D203" s="268"/>
      <c r="E203" s="268"/>
      <c r="F203" s="290" t="s">
        <v>46</v>
      </c>
      <c r="G203" s="268"/>
      <c r="H203" s="268" t="s">
        <v>483</v>
      </c>
      <c r="I203" s="268"/>
      <c r="J203" s="268"/>
      <c r="K203" s="312"/>
    </row>
    <row r="204" spans="2:11" s="1" customFormat="1" ht="15" customHeight="1">
      <c r="B204" s="291"/>
      <c r="C204" s="297"/>
      <c r="D204" s="268"/>
      <c r="E204" s="268"/>
      <c r="F204" s="290" t="s">
        <v>49</v>
      </c>
      <c r="G204" s="268"/>
      <c r="H204" s="268" t="s">
        <v>484</v>
      </c>
      <c r="I204" s="268"/>
      <c r="J204" s="268"/>
      <c r="K204" s="312"/>
    </row>
    <row r="205" spans="2:11" s="1" customFormat="1" ht="15" customHeight="1">
      <c r="B205" s="291"/>
      <c r="C205" s="268"/>
      <c r="D205" s="268"/>
      <c r="E205" s="268"/>
      <c r="F205" s="290" t="s">
        <v>47</v>
      </c>
      <c r="G205" s="268"/>
      <c r="H205" s="268" t="s">
        <v>485</v>
      </c>
      <c r="I205" s="268"/>
      <c r="J205" s="268"/>
      <c r="K205" s="312"/>
    </row>
    <row r="206" spans="2:11" s="1" customFormat="1" ht="15" customHeight="1">
      <c r="B206" s="291"/>
      <c r="C206" s="268"/>
      <c r="D206" s="268"/>
      <c r="E206" s="268"/>
      <c r="F206" s="290" t="s">
        <v>48</v>
      </c>
      <c r="G206" s="268"/>
      <c r="H206" s="268" t="s">
        <v>486</v>
      </c>
      <c r="I206" s="268"/>
      <c r="J206" s="268"/>
      <c r="K206" s="312"/>
    </row>
    <row r="207" spans="2:11" s="1" customFormat="1" ht="15" customHeight="1">
      <c r="B207" s="291"/>
      <c r="C207" s="268"/>
      <c r="D207" s="268"/>
      <c r="E207" s="268"/>
      <c r="F207" s="290"/>
      <c r="G207" s="268"/>
      <c r="H207" s="268"/>
      <c r="I207" s="268"/>
      <c r="J207" s="268"/>
      <c r="K207" s="312"/>
    </row>
    <row r="208" spans="2:11" s="1" customFormat="1" ht="15" customHeight="1">
      <c r="B208" s="291"/>
      <c r="C208" s="268" t="s">
        <v>427</v>
      </c>
      <c r="D208" s="268"/>
      <c r="E208" s="268"/>
      <c r="F208" s="290" t="s">
        <v>81</v>
      </c>
      <c r="G208" s="268"/>
      <c r="H208" s="268" t="s">
        <v>487</v>
      </c>
      <c r="I208" s="268"/>
      <c r="J208" s="268"/>
      <c r="K208" s="312"/>
    </row>
    <row r="209" spans="2:11" s="1" customFormat="1" ht="15" customHeight="1">
      <c r="B209" s="291"/>
      <c r="C209" s="297"/>
      <c r="D209" s="268"/>
      <c r="E209" s="268"/>
      <c r="F209" s="290" t="s">
        <v>323</v>
      </c>
      <c r="G209" s="268"/>
      <c r="H209" s="268" t="s">
        <v>324</v>
      </c>
      <c r="I209" s="268"/>
      <c r="J209" s="268"/>
      <c r="K209" s="312"/>
    </row>
    <row r="210" spans="2:11" s="1" customFormat="1" ht="15" customHeight="1">
      <c r="B210" s="291"/>
      <c r="C210" s="268"/>
      <c r="D210" s="268"/>
      <c r="E210" s="268"/>
      <c r="F210" s="290" t="s">
        <v>321</v>
      </c>
      <c r="G210" s="268"/>
      <c r="H210" s="268" t="s">
        <v>488</v>
      </c>
      <c r="I210" s="268"/>
      <c r="J210" s="268"/>
      <c r="K210" s="312"/>
    </row>
    <row r="211" spans="2:11" s="1" customFormat="1" ht="15" customHeight="1">
      <c r="B211" s="329"/>
      <c r="C211" s="297"/>
      <c r="D211" s="297"/>
      <c r="E211" s="297"/>
      <c r="F211" s="290" t="s">
        <v>84</v>
      </c>
      <c r="G211" s="275"/>
      <c r="H211" s="316" t="s">
        <v>325</v>
      </c>
      <c r="I211" s="316"/>
      <c r="J211" s="316"/>
      <c r="K211" s="330"/>
    </row>
    <row r="212" spans="2:11" s="1" customFormat="1" ht="15" customHeight="1">
      <c r="B212" s="329"/>
      <c r="C212" s="297"/>
      <c r="D212" s="297"/>
      <c r="E212" s="297"/>
      <c r="F212" s="290" t="s">
        <v>326</v>
      </c>
      <c r="G212" s="275"/>
      <c r="H212" s="316" t="s">
        <v>297</v>
      </c>
      <c r="I212" s="316"/>
      <c r="J212" s="316"/>
      <c r="K212" s="330"/>
    </row>
    <row r="213" spans="2:11" s="1" customFormat="1" ht="15" customHeight="1">
      <c r="B213" s="329"/>
      <c r="C213" s="297"/>
      <c r="D213" s="297"/>
      <c r="E213" s="297"/>
      <c r="F213" s="331"/>
      <c r="G213" s="275"/>
      <c r="H213" s="332"/>
      <c r="I213" s="332"/>
      <c r="J213" s="332"/>
      <c r="K213" s="330"/>
    </row>
    <row r="214" spans="2:11" s="1" customFormat="1" ht="15" customHeight="1">
      <c r="B214" s="329"/>
      <c r="C214" s="268" t="s">
        <v>451</v>
      </c>
      <c r="D214" s="297"/>
      <c r="E214" s="297"/>
      <c r="F214" s="290">
        <v>1</v>
      </c>
      <c r="G214" s="275"/>
      <c r="H214" s="316" t="s">
        <v>489</v>
      </c>
      <c r="I214" s="316"/>
      <c r="J214" s="316"/>
      <c r="K214" s="330"/>
    </row>
    <row r="215" spans="2:11" s="1" customFormat="1" ht="15" customHeight="1">
      <c r="B215" s="329"/>
      <c r="C215" s="297"/>
      <c r="D215" s="297"/>
      <c r="E215" s="297"/>
      <c r="F215" s="290">
        <v>2</v>
      </c>
      <c r="G215" s="275"/>
      <c r="H215" s="316" t="s">
        <v>490</v>
      </c>
      <c r="I215" s="316"/>
      <c r="J215" s="316"/>
      <c r="K215" s="330"/>
    </row>
    <row r="216" spans="2:11" s="1" customFormat="1" ht="15" customHeight="1">
      <c r="B216" s="329"/>
      <c r="C216" s="297"/>
      <c r="D216" s="297"/>
      <c r="E216" s="297"/>
      <c r="F216" s="290">
        <v>3</v>
      </c>
      <c r="G216" s="275"/>
      <c r="H216" s="316" t="s">
        <v>491</v>
      </c>
      <c r="I216" s="316"/>
      <c r="J216" s="316"/>
      <c r="K216" s="330"/>
    </row>
    <row r="217" spans="2:11" s="1" customFormat="1" ht="15" customHeight="1">
      <c r="B217" s="329"/>
      <c r="C217" s="297"/>
      <c r="D217" s="297"/>
      <c r="E217" s="297"/>
      <c r="F217" s="290">
        <v>4</v>
      </c>
      <c r="G217" s="275"/>
      <c r="H217" s="316" t="s">
        <v>492</v>
      </c>
      <c r="I217" s="316"/>
      <c r="J217" s="316"/>
      <c r="K217" s="330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2019-12-02T12:38:13Z</dcterms:created>
  <dcterms:modified xsi:type="dcterms:W3CDTF">2019-12-02T12:38:15Z</dcterms:modified>
  <cp:category/>
  <cp:version/>
  <cp:contentType/>
  <cp:contentStatus/>
</cp:coreProperties>
</file>