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seč'!$C$82:$K$113</definedName>
    <definedName name="_xlnm.Print_Area" localSheetId="1">'1 - 1 seč'!$C$4:$J$39,'1 - 1 seč'!$C$45:$J$64,'1 - 1 seč'!$C$70:$K$113</definedName>
    <definedName name="_xlnm.Print_Titles" localSheetId="1">'1 - 1 seč'!$82:$82</definedName>
    <definedName name="_xlnm._FilterDatabase" localSheetId="2" hidden="1">'2 - 2 seč'!$C$82:$K$113</definedName>
    <definedName name="_xlnm.Print_Area" localSheetId="2">'2 - 2 seč'!$C$4:$J$39,'2 - 2 seč'!$C$45:$J$64,'2 - 2 seč'!$C$70:$K$113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12"/>
  <c r="BH112"/>
  <c r="BF112"/>
  <c r="BE112"/>
  <c r="T112"/>
  <c r="T111"/>
  <c r="T110"/>
  <c r="R112"/>
  <c r="R111"/>
  <c r="R110"/>
  <c r="P112"/>
  <c r="P111"/>
  <c r="P110"/>
  <c r="BK112"/>
  <c r="BK111"/>
  <c r="J111"/>
  <c r="BK110"/>
  <c r="J110"/>
  <c r="J112"/>
  <c r="BG112"/>
  <c r="J63"/>
  <c r="J62"/>
  <c r="BI107"/>
  <c r="BH107"/>
  <c r="BF107"/>
  <c r="BE107"/>
  <c r="T107"/>
  <c r="R107"/>
  <c r="P107"/>
  <c r="BK107"/>
  <c r="J107"/>
  <c r="BG107"/>
  <c r="BI102"/>
  <c r="BH102"/>
  <c r="BF102"/>
  <c r="BE102"/>
  <c r="T102"/>
  <c r="R102"/>
  <c r="P102"/>
  <c r="BK102"/>
  <c r="J102"/>
  <c r="BG102"/>
  <c r="BI96"/>
  <c r="BH96"/>
  <c r="BF96"/>
  <c r="BE96"/>
  <c r="T96"/>
  <c r="R96"/>
  <c r="P96"/>
  <c r="BK96"/>
  <c r="J96"/>
  <c r="BG96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112"/>
  <c r="BH112"/>
  <c r="BF112"/>
  <c r="BE112"/>
  <c r="T112"/>
  <c r="T111"/>
  <c r="T110"/>
  <c r="R112"/>
  <c r="R111"/>
  <c r="R110"/>
  <c r="P112"/>
  <c r="P111"/>
  <c r="P110"/>
  <c r="BK112"/>
  <c r="BK111"/>
  <c r="J111"/>
  <c r="BK110"/>
  <c r="J110"/>
  <c r="J112"/>
  <c r="BG112"/>
  <c r="J63"/>
  <c r="J62"/>
  <c r="BI107"/>
  <c r="BH107"/>
  <c r="BF107"/>
  <c r="BE107"/>
  <c r="T107"/>
  <c r="R107"/>
  <c r="P107"/>
  <c r="BK107"/>
  <c r="J107"/>
  <c r="BG107"/>
  <c r="BI102"/>
  <c r="BH102"/>
  <c r="BF102"/>
  <c r="BE102"/>
  <c r="T102"/>
  <c r="R102"/>
  <c r="P102"/>
  <c r="BK102"/>
  <c r="J102"/>
  <c r="BG102"/>
  <c r="BI96"/>
  <c r="BH96"/>
  <c r="BF96"/>
  <c r="BE96"/>
  <c r="T96"/>
  <c r="R96"/>
  <c r="P96"/>
  <c r="BK96"/>
  <c r="J96"/>
  <c r="BG96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<sst xmlns="http://schemas.openxmlformats.org/spreadsheetml/2006/main">
  <si>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</si>
  <si>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</si>
  <si>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</si>
  <si>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</si>
  <si>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</si>
  <si>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{c3dd55c8-1990-446c-bd00-85bbe757601f}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</si>
  <si>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</si>
  <si>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</si>
  <si>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</si>
  <si>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</si>
  <si>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</si>
  <si>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</si>
  <si>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</si>
  <si>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</si>
  <si>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</si>
  <si>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</si>
  <si>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</si>
  <si>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jih, sečení břehových porostů</t>
  </si>
  <si>
    <t>KSO:</t>
  </si>
  <si>
    <t>83321</t>
  </si>
  <si>
    <t>CC-CZ:</t>
  </si>
  <si>
    <t>2420</t>
  </si>
  <si>
    <t>Místo:</t>
  </si>
  <si>
    <t>PS Dvůr Králové n. L., jih</t>
  </si>
  <si>
    <t>Datum:</t>
  </si>
  <si>
    <t>22.1.2020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</si>
  <si>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</si>
  <si>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</si>
  <si>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</si>
  <si>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</si>
  <si>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</si>
  <si>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</si>
  <si>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</si>
  <si>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</si>
  <si>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</si>
  <si>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</si>
  <si>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</si>
  <si>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</si>
  <si>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</si>
  <si>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</si>
  <si>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</si>
  <si>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</si>
  <si>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</si>
  <si>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</si>
  <si>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</si>
  <si>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</si>
  <si>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</si>
  <si>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</si>
  <si>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</si>
  <si>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</si>
  <si>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</si>
  <si>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</si>
  <si>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</si>
  <si>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</si>
  <si>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</si>
  <si>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</si>
  <si>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</si>
  <si>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</si>
  <si>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</si>
  <si>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</si>
  <si>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</si>
  <si>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</si>
  <si>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</si>
  <si>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</si>
  <si>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</si>
  <si>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</si>
  <si>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</si>
  <si>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</si>
  <si>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</si>
  <si>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</si>
  <si>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</si>
  <si>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</si>
  <si>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</si>
  <si>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</si>
  <si>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</si>
  <si>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</si>
  <si>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</si>
  <si>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</si>
  <si>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</si>
  <si>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</si>
  <si>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</si>
  <si>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</si>
  <si>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{e37e8ff1-5c8c-49fa-a460-af8e48aecf17}</t>
  </si>
  <si>
    <t>2</t>
  </si>
  <si>
    <t>2 seč</t>
  </si>
  <si>
    <t>{e24560a5-03b9-465d-a8ba-c9cecf6a0ac0}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</si>
  <si>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</si>
  <si>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</si>
  <si>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</si>
  <si>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</si>
  <si>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</si>
  <si>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</si>
  <si>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</si>
  <si>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</si>
  <si>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</si>
  <si>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</si>
  <si>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</si>
  <si>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</si>
  <si>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</si>
  <si>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</si>
  <si>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</si>
  <si>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</si>
  <si>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</si>
  <si>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</si>
  <si>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</si>
  <si>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</si>
  <si>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</si>
  <si>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</si>
  <si>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</si>
  <si>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</si>
  <si>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</si>
  <si>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</si>
  <si>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</si>
  <si>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</si>
  <si>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</si>
  <si>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</si>
  <si>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na svahu do 1:1_x000d_
</t>
  </si>
  <si>
    <t>ha</t>
  </si>
  <si>
    <t>4</t>
  </si>
  <si>
    <t>1068289226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</si>
  <si>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</si>
  <si>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</si>
  <si>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</si>
  <si>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1.1" 0,2</t>
  </si>
  <si>
    <t>Součet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</si>
  <si>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</si>
  <si>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</si>
  <si>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</si>
  <si>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</si>
  <si>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</si>
  <si>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1.2 + úsek 1.3" 1</t>
  </si>
  <si>
    <t>3</t>
  </si>
  <si>
    <t>111111313R</t>
  </si>
  <si>
    <t>Odstranění ruderálního porostu a křovin s naložení a odvoz do 20 km ve svahu do 1:1</t>
  </si>
  <si>
    <t>452483724</t>
  </si>
  <si>
    <t>"úsek 1.1 + úsek 2.1 + úsek 3.1 + úsek 4.1" 1</t>
  </si>
  <si>
    <t>111151333R</t>
  </si>
  <si>
    <t xml:space="preserve">Pokosení trávníku lučního plochy přes 10000 m2 s odvozem do 20 km ve svahu do 1:1_x000d_
</t>
  </si>
  <si>
    <t>m2</t>
  </si>
  <si>
    <t>-1167017292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</si>
  <si>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</si>
  <si>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 xml:space="preserve">"úsek 3.1"  3350</t>
  </si>
  <si>
    <t xml:space="preserve">"úsek 2.1"  5050</t>
  </si>
  <si>
    <t xml:space="preserve">"úsek 4.1"  9653</t>
  </si>
  <si>
    <t>5</t>
  </si>
  <si>
    <t>111151334R</t>
  </si>
  <si>
    <t>Pokosení trávníku lučního plochy přes 10000 m2 s odvozem do 20 km ve svahu přes 1:1</t>
  </si>
  <si>
    <t>-1643165635</t>
  </si>
  <si>
    <t>"úsek 1.3" 13200</t>
  </si>
  <si>
    <t>"úsek 1.2" 10200</t>
  </si>
  <si>
    <t>6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</si>
  <si>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</si>
  <si>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</si>
  <si>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</si>
  <si>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</si>
  <si>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1.2 + úsek 1.3+ úsek 2.1 +úsek 3.1 + úsek 4.1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</si>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</sst>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1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5/2020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jih,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jih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22.1.2020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'2 - 2 seč'!J30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'2 - 2 seč'!P83</f>
        <v>0</v>
      </c>
      <c r="AV56" s="126">
        <f>'2 - 2 seč'!J33</f>
        <v>0</v>
      </c>
      <c r="AW56" s="126">
        <f>'2 - 2 seč'!J34</f>
        <v>0</v>
      </c>
      <c r="AX56" s="126">
        <f>'2 - 2 seč'!J35</f>
        <v>0</v>
      </c>
      <c r="AY56" s="126">
        <f>'2 - 2 seč'!J36</f>
        <v>0</v>
      </c>
      <c r="AZ56" s="126">
        <f>'2 - 2 seč'!F33</f>
        <v>0</v>
      </c>
      <c r="BA56" s="126">
        <f>'2 - 2 seč'!F34</f>
        <v>0</v>
      </c>
      <c r="BB56" s="126">
        <f>'2 - 2 seč'!F35</f>
        <v>0</v>
      </c>
      <c r="BC56" s="126">
        <f>'2 - 2 seč'!F36</f>
        <v>0</v>
      </c>
      <c r="BD56" s="128">
        <f>'2 - 2 seč'!F37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HaIsFXhtbY7LkxRJNMvdDNE39uTdL8Rg6ntVt2gJD1mPP9HlsJ+UCi8PgOSYptoKjZqePS2tjDNfDQgxhYsoXA==" hashValue="NqteV/OKrBZj9HaNr9waEWeRMGoLUrOcqu4q916lOUx5vdJK/l8xod8ipPIHkWkyMY+a9BGSQuUkEomZ+i67NQ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Dvůr Králové n. L., jih,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88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22.1.2020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ROUND((SUM(BE83:BE113)),  2)</f>
        <v>0</v>
      </c>
      <c r="G33" s="38"/>
      <c r="H33" s="38"/>
      <c r="I33" s="156">
        <v>0.20999999999999999</v>
      </c>
      <c r="J33" s="155">
        <f>ROUND(((SUM(BE83:BE113))*I33),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ROUND((SUM(BF83:BF113)),  2)</f>
        <v>0</v>
      </c>
      <c r="G34" s="38"/>
      <c r="H34" s="38"/>
      <c r="I34" s="156">
        <v>0.14999999999999999</v>
      </c>
      <c r="J34" s="155">
        <f>ROUND(((SUM(BF83:BF113))*I34),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ROUND((SUM(BG83:BG113)),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ROUND((SUM(BH83:BH113)),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ROUND((SUM(BI83:BI113)),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Dvůr Králové n. L., jih,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jih</v>
      </c>
      <c r="G52" s="40"/>
      <c r="H52" s="40"/>
      <c r="I52" s="141" t="s">
        <v>24</v>
      </c>
      <c r="J52" s="73" t="str">
        <f>IF(J12="","",J12)</f>
        <v>22.1.2020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J110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J111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Dvůr Králové n. L., jih,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jih</v>
      </c>
      <c r="G77" s="40"/>
      <c r="H77" s="40"/>
      <c r="I77" s="141" t="s">
        <v>24</v>
      </c>
      <c r="J77" s="73" t="str">
        <f>IF(J12="","",J12)</f>
        <v>22.1.2020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P84+P110</f>
        <v>0</v>
      </c>
      <c r="Q83" s="97"/>
      <c r="R83" s="200">
        <f>R84+R110</f>
        <v>0</v>
      </c>
      <c r="S83" s="97"/>
      <c r="T83" s="201">
        <f>T84+T110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BK84+BK110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SUM(P86:P109)</f>
        <v>0</v>
      </c>
      <c r="Q85" s="211"/>
      <c r="R85" s="212">
        <f>SUM(R86:R109)</f>
        <v>0</v>
      </c>
      <c r="S85" s="211"/>
      <c r="T85" s="213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SUM(BK86:BK109)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0.20000000000000001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0.20000000000000001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4" customFormat="1">
      <c r="A89" s="14"/>
      <c r="B89" s="247"/>
      <c r="C89" s="248"/>
      <c r="D89" s="232" t="s">
        <v>122</v>
      </c>
      <c r="E89" s="249" t="s">
        <v>28</v>
      </c>
      <c r="F89" s="250" t="s">
        <v>124</v>
      </c>
      <c r="G89" s="248"/>
      <c r="H89" s="251">
        <v>0.20000000000000001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122</v>
      </c>
      <c r="AU89" s="257" t="s">
        <v>83</v>
      </c>
      <c r="AV89" s="14" t="s">
        <v>118</v>
      </c>
      <c r="AW89" s="14" t="s">
        <v>35</v>
      </c>
      <c r="AX89" s="14" t="s">
        <v>79</v>
      </c>
      <c r="AY89" s="257" t="s">
        <v>112</v>
      </c>
    </row>
    <row r="90" s="2" customFormat="1" ht="16.5" customHeight="1">
      <c r="A90" s="38"/>
      <c r="B90" s="39"/>
      <c r="C90" s="219" t="s">
        <v>83</v>
      </c>
      <c r="D90" s="219" t="s">
        <v>114</v>
      </c>
      <c r="E90" s="220" t="s">
        <v>125</v>
      </c>
      <c r="F90" s="221" t="s">
        <v>126</v>
      </c>
      <c r="G90" s="222" t="s">
        <v>127</v>
      </c>
      <c r="H90" s="223">
        <v>1</v>
      </c>
      <c r="I90" s="224"/>
      <c r="J90" s="225">
        <f>ROUND(I90*H90,2)</f>
        <v>0</v>
      </c>
      <c r="K90" s="221" t="s">
        <v>28</v>
      </c>
      <c r="L90" s="44"/>
      <c r="M90" s="226" t="s">
        <v>28</v>
      </c>
      <c r="N90" s="227" t="s">
        <v>47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30" t="s">
        <v>118</v>
      </c>
      <c r="AT90" s="230" t="s">
        <v>114</v>
      </c>
      <c r="AU90" s="230" t="s">
        <v>83</v>
      </c>
      <c r="AY90" s="17" t="s">
        <v>112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118</v>
      </c>
      <c r="BK90" s="231">
        <f>ROUND(I90*H90,2)</f>
        <v>0</v>
      </c>
      <c r="BL90" s="17" t="s">
        <v>118</v>
      </c>
      <c r="BM90" s="230" t="s">
        <v>128</v>
      </c>
    </row>
    <row r="91" s="2" customFormat="1">
      <c r="A91" s="38"/>
      <c r="B91" s="39"/>
      <c r="C91" s="40"/>
      <c r="D91" s="232" t="s">
        <v>120</v>
      </c>
      <c r="E91" s="40"/>
      <c r="F91" s="233" t="s">
        <v>129</v>
      </c>
      <c r="G91" s="40"/>
      <c r="H91" s="40"/>
      <c r="I91" s="137"/>
      <c r="J91" s="40"/>
      <c r="K91" s="40"/>
      <c r="L91" s="44"/>
      <c r="M91" s="234"/>
      <c r="N91" s="235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120</v>
      </c>
      <c r="AU91" s="17" t="s">
        <v>83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130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79</v>
      </c>
      <c r="AY92" s="246" t="s">
        <v>112</v>
      </c>
    </row>
    <row r="93" s="2" customFormat="1" ht="16.5" customHeight="1">
      <c r="A93" s="38"/>
      <c r="B93" s="39"/>
      <c r="C93" s="219" t="s">
        <v>131</v>
      </c>
      <c r="D93" s="219" t="s">
        <v>114</v>
      </c>
      <c r="E93" s="220" t="s">
        <v>132</v>
      </c>
      <c r="F93" s="221" t="s">
        <v>133</v>
      </c>
      <c r="G93" s="222" t="s">
        <v>127</v>
      </c>
      <c r="H93" s="223">
        <v>1</v>
      </c>
      <c r="I93" s="224"/>
      <c r="J93" s="225">
        <f>ROUND(I93*H93,2)</f>
        <v>0</v>
      </c>
      <c r="K93" s="221" t="s">
        <v>28</v>
      </c>
      <c r="L93" s="44"/>
      <c r="M93" s="226" t="s">
        <v>28</v>
      </c>
      <c r="N93" s="227" t="s">
        <v>47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118</v>
      </c>
      <c r="AT93" s="230" t="s">
        <v>114</v>
      </c>
      <c r="AU93" s="230" t="s">
        <v>83</v>
      </c>
      <c r="AY93" s="17" t="s">
        <v>112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118</v>
      </c>
      <c r="BK93" s="231">
        <f>ROUND(I93*H93,2)</f>
        <v>0</v>
      </c>
      <c r="BL93" s="17" t="s">
        <v>118</v>
      </c>
      <c r="BM93" s="230" t="s">
        <v>134</v>
      </c>
    </row>
    <row r="94" s="2" customFormat="1">
      <c r="A94" s="38"/>
      <c r="B94" s="39"/>
      <c r="C94" s="40"/>
      <c r="D94" s="232" t="s">
        <v>120</v>
      </c>
      <c r="E94" s="40"/>
      <c r="F94" s="233" t="s">
        <v>129</v>
      </c>
      <c r="G94" s="40"/>
      <c r="H94" s="40"/>
      <c r="I94" s="137"/>
      <c r="J94" s="40"/>
      <c r="K94" s="40"/>
      <c r="L94" s="44"/>
      <c r="M94" s="234"/>
      <c r="N94" s="235"/>
      <c r="O94" s="85"/>
      <c r="P94" s="85"/>
      <c r="Q94" s="85"/>
      <c r="R94" s="85"/>
      <c r="S94" s="85"/>
      <c r="T94" s="8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120</v>
      </c>
      <c r="AU94" s="17" t="s">
        <v>83</v>
      </c>
    </row>
    <row r="95" s="13" customFormat="1">
      <c r="A95" s="13"/>
      <c r="B95" s="236"/>
      <c r="C95" s="237"/>
      <c r="D95" s="232" t="s">
        <v>122</v>
      </c>
      <c r="E95" s="238" t="s">
        <v>28</v>
      </c>
      <c r="F95" s="239" t="s">
        <v>135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122</v>
      </c>
      <c r="AU95" s="246" t="s">
        <v>83</v>
      </c>
      <c r="AV95" s="13" t="s">
        <v>83</v>
      </c>
      <c r="AW95" s="13" t="s">
        <v>35</v>
      </c>
      <c r="AX95" s="13" t="s">
        <v>79</v>
      </c>
      <c r="AY95" s="246" t="s">
        <v>112</v>
      </c>
    </row>
    <row r="96" s="2" customFormat="1" ht="24" customHeight="1">
      <c r="A96" s="38"/>
      <c r="B96" s="39"/>
      <c r="C96" s="219" t="s">
        <v>118</v>
      </c>
      <c r="D96" s="219" t="s">
        <v>114</v>
      </c>
      <c r="E96" s="220" t="s">
        <v>136</v>
      </c>
      <c r="F96" s="221" t="s">
        <v>137</v>
      </c>
      <c r="G96" s="222" t="s">
        <v>138</v>
      </c>
      <c r="H96" s="223">
        <v>18053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139</v>
      </c>
    </row>
    <row r="97" s="2" customFormat="1">
      <c r="A97" s="38"/>
      <c r="B97" s="39"/>
      <c r="C97" s="40"/>
      <c r="D97" s="232" t="s">
        <v>120</v>
      </c>
      <c r="E97" s="40"/>
      <c r="F97" s="233" t="s">
        <v>140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36"/>
      <c r="C98" s="237"/>
      <c r="D98" s="232" t="s">
        <v>122</v>
      </c>
      <c r="E98" s="238" t="s">
        <v>28</v>
      </c>
      <c r="F98" s="239" t="s">
        <v>141</v>
      </c>
      <c r="G98" s="237"/>
      <c r="H98" s="240">
        <v>3350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122</v>
      </c>
      <c r="AU98" s="246" t="s">
        <v>83</v>
      </c>
      <c r="AV98" s="13" t="s">
        <v>83</v>
      </c>
      <c r="AW98" s="13" t="s">
        <v>35</v>
      </c>
      <c r="AX98" s="13" t="s">
        <v>74</v>
      </c>
      <c r="AY98" s="246" t="s">
        <v>112</v>
      </c>
    </row>
    <row r="99" s="13" customFormat="1">
      <c r="A99" s="13"/>
      <c r="B99" s="236"/>
      <c r="C99" s="237"/>
      <c r="D99" s="232" t="s">
        <v>122</v>
      </c>
      <c r="E99" s="238" t="s">
        <v>28</v>
      </c>
      <c r="F99" s="239" t="s">
        <v>142</v>
      </c>
      <c r="G99" s="237"/>
      <c r="H99" s="240">
        <v>5050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122</v>
      </c>
      <c r="AU99" s="246" t="s">
        <v>83</v>
      </c>
      <c r="AV99" s="13" t="s">
        <v>83</v>
      </c>
      <c r="AW99" s="13" t="s">
        <v>35</v>
      </c>
      <c r="AX99" s="13" t="s">
        <v>74</v>
      </c>
      <c r="AY99" s="246" t="s">
        <v>112</v>
      </c>
    </row>
    <row r="100" s="13" customFormat="1">
      <c r="A100" s="13"/>
      <c r="B100" s="236"/>
      <c r="C100" s="237"/>
      <c r="D100" s="232" t="s">
        <v>122</v>
      </c>
      <c r="E100" s="238" t="s">
        <v>28</v>
      </c>
      <c r="F100" s="239" t="s">
        <v>143</v>
      </c>
      <c r="G100" s="237"/>
      <c r="H100" s="240">
        <v>9653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122</v>
      </c>
      <c r="AU100" s="246" t="s">
        <v>83</v>
      </c>
      <c r="AV100" s="13" t="s">
        <v>83</v>
      </c>
      <c r="AW100" s="13" t="s">
        <v>35</v>
      </c>
      <c r="AX100" s="13" t="s">
        <v>74</v>
      </c>
      <c r="AY100" s="246" t="s">
        <v>112</v>
      </c>
    </row>
    <row r="101" s="14" customFormat="1">
      <c r="A101" s="14"/>
      <c r="B101" s="247"/>
      <c r="C101" s="248"/>
      <c r="D101" s="232" t="s">
        <v>122</v>
      </c>
      <c r="E101" s="249" t="s">
        <v>28</v>
      </c>
      <c r="F101" s="250" t="s">
        <v>124</v>
      </c>
      <c r="G101" s="248"/>
      <c r="H101" s="251">
        <v>18053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122</v>
      </c>
      <c r="AU101" s="257" t="s">
        <v>83</v>
      </c>
      <c r="AV101" s="14" t="s">
        <v>118</v>
      </c>
      <c r="AW101" s="14" t="s">
        <v>35</v>
      </c>
      <c r="AX101" s="14" t="s">
        <v>79</v>
      </c>
      <c r="AY101" s="257" t="s">
        <v>112</v>
      </c>
    </row>
    <row r="102" s="2" customFormat="1" ht="16.5" customHeight="1">
      <c r="A102" s="38"/>
      <c r="B102" s="39"/>
      <c r="C102" s="219" t="s">
        <v>144</v>
      </c>
      <c r="D102" s="219" t="s">
        <v>114</v>
      </c>
      <c r="E102" s="220" t="s">
        <v>145</v>
      </c>
      <c r="F102" s="221" t="s">
        <v>146</v>
      </c>
      <c r="G102" s="222" t="s">
        <v>138</v>
      </c>
      <c r="H102" s="223">
        <v>23400</v>
      </c>
      <c r="I102" s="224"/>
      <c r="J102" s="225">
        <f>ROUND(I102*H102,2)</f>
        <v>0</v>
      </c>
      <c r="K102" s="221" t="s">
        <v>28</v>
      </c>
      <c r="L102" s="44"/>
      <c r="M102" s="226" t="s">
        <v>28</v>
      </c>
      <c r="N102" s="227" t="s">
        <v>47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0" t="s">
        <v>118</v>
      </c>
      <c r="AT102" s="230" t="s">
        <v>114</v>
      </c>
      <c r="AU102" s="230" t="s">
        <v>83</v>
      </c>
      <c r="AY102" s="17" t="s">
        <v>112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118</v>
      </c>
      <c r="BK102" s="231">
        <f>ROUND(I102*H102,2)</f>
        <v>0</v>
      </c>
      <c r="BL102" s="17" t="s">
        <v>118</v>
      </c>
      <c r="BM102" s="230" t="s">
        <v>147</v>
      </c>
    </row>
    <row r="103" s="2" customFormat="1">
      <c r="A103" s="38"/>
      <c r="B103" s="39"/>
      <c r="C103" s="40"/>
      <c r="D103" s="232" t="s">
        <v>120</v>
      </c>
      <c r="E103" s="40"/>
      <c r="F103" s="233" t="s">
        <v>140</v>
      </c>
      <c r="G103" s="40"/>
      <c r="H103" s="40"/>
      <c r="I103" s="137"/>
      <c r="J103" s="40"/>
      <c r="K103" s="40"/>
      <c r="L103" s="44"/>
      <c r="M103" s="234"/>
      <c r="N103" s="235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83</v>
      </c>
    </row>
    <row r="104" s="13" customFormat="1">
      <c r="A104" s="13"/>
      <c r="B104" s="236"/>
      <c r="C104" s="237"/>
      <c r="D104" s="232" t="s">
        <v>122</v>
      </c>
      <c r="E104" s="238" t="s">
        <v>28</v>
      </c>
      <c r="F104" s="239" t="s">
        <v>148</v>
      </c>
      <c r="G104" s="237"/>
      <c r="H104" s="240">
        <v>13200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122</v>
      </c>
      <c r="AU104" s="246" t="s">
        <v>83</v>
      </c>
      <c r="AV104" s="13" t="s">
        <v>83</v>
      </c>
      <c r="AW104" s="13" t="s">
        <v>35</v>
      </c>
      <c r="AX104" s="13" t="s">
        <v>74</v>
      </c>
      <c r="AY104" s="246" t="s">
        <v>112</v>
      </c>
    </row>
    <row r="105" s="13" customFormat="1">
      <c r="A105" s="13"/>
      <c r="B105" s="236"/>
      <c r="C105" s="237"/>
      <c r="D105" s="232" t="s">
        <v>122</v>
      </c>
      <c r="E105" s="238" t="s">
        <v>28</v>
      </c>
      <c r="F105" s="239" t="s">
        <v>149</v>
      </c>
      <c r="G105" s="237"/>
      <c r="H105" s="240">
        <v>10200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122</v>
      </c>
      <c r="AU105" s="246" t="s">
        <v>83</v>
      </c>
      <c r="AV105" s="13" t="s">
        <v>83</v>
      </c>
      <c r="AW105" s="13" t="s">
        <v>35</v>
      </c>
      <c r="AX105" s="13" t="s">
        <v>74</v>
      </c>
      <c r="AY105" s="246" t="s">
        <v>112</v>
      </c>
    </row>
    <row r="106" s="14" customFormat="1">
      <c r="A106" s="14"/>
      <c r="B106" s="247"/>
      <c r="C106" s="248"/>
      <c r="D106" s="232" t="s">
        <v>122</v>
      </c>
      <c r="E106" s="249" t="s">
        <v>28</v>
      </c>
      <c r="F106" s="250" t="s">
        <v>124</v>
      </c>
      <c r="G106" s="248"/>
      <c r="H106" s="251">
        <v>23400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122</v>
      </c>
      <c r="AU106" s="257" t="s">
        <v>83</v>
      </c>
      <c r="AV106" s="14" t="s">
        <v>118</v>
      </c>
      <c r="AW106" s="14" t="s">
        <v>35</v>
      </c>
      <c r="AX106" s="14" t="s">
        <v>79</v>
      </c>
      <c r="AY106" s="257" t="s">
        <v>112</v>
      </c>
    </row>
    <row r="107" s="2" customFormat="1" ht="24" customHeight="1">
      <c r="A107" s="38"/>
      <c r="B107" s="39"/>
      <c r="C107" s="219" t="s">
        <v>150</v>
      </c>
      <c r="D107" s="219" t="s">
        <v>114</v>
      </c>
      <c r="E107" s="220" t="s">
        <v>151</v>
      </c>
      <c r="F107" s="221" t="s">
        <v>152</v>
      </c>
      <c r="G107" s="222" t="s">
        <v>127</v>
      </c>
      <c r="H107" s="223">
        <v>1</v>
      </c>
      <c r="I107" s="224"/>
      <c r="J107" s="225">
        <f>ROUND(I107*H107,2)</f>
        <v>0</v>
      </c>
      <c r="K107" s="221" t="s">
        <v>28</v>
      </c>
      <c r="L107" s="44"/>
      <c r="M107" s="226" t="s">
        <v>28</v>
      </c>
      <c r="N107" s="227" t="s">
        <v>47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118</v>
      </c>
      <c r="AT107" s="230" t="s">
        <v>114</v>
      </c>
      <c r="AU107" s="230" t="s">
        <v>83</v>
      </c>
      <c r="AY107" s="17" t="s">
        <v>112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118</v>
      </c>
      <c r="BK107" s="231">
        <f>ROUND(I107*H107,2)</f>
        <v>0</v>
      </c>
      <c r="BL107" s="17" t="s">
        <v>118</v>
      </c>
      <c r="BM107" s="230" t="s">
        <v>153</v>
      </c>
    </row>
    <row r="108" s="2" customFormat="1">
      <c r="A108" s="38"/>
      <c r="B108" s="39"/>
      <c r="C108" s="40"/>
      <c r="D108" s="232" t="s">
        <v>120</v>
      </c>
      <c r="E108" s="40"/>
      <c r="F108" s="233" t="s">
        <v>154</v>
      </c>
      <c r="G108" s="40"/>
      <c r="H108" s="40"/>
      <c r="I108" s="137"/>
      <c r="J108" s="40"/>
      <c r="K108" s="40"/>
      <c r="L108" s="44"/>
      <c r="M108" s="234"/>
      <c r="N108" s="235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120</v>
      </c>
      <c r="AU108" s="17" t="s">
        <v>83</v>
      </c>
    </row>
    <row r="109" s="13" customFormat="1">
      <c r="A109" s="13"/>
      <c r="B109" s="236"/>
      <c r="C109" s="237"/>
      <c r="D109" s="232" t="s">
        <v>122</v>
      </c>
      <c r="E109" s="238" t="s">
        <v>28</v>
      </c>
      <c r="F109" s="239" t="s">
        <v>155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122</v>
      </c>
      <c r="AU109" s="246" t="s">
        <v>83</v>
      </c>
      <c r="AV109" s="13" t="s">
        <v>83</v>
      </c>
      <c r="AW109" s="13" t="s">
        <v>35</v>
      </c>
      <c r="AX109" s="13" t="s">
        <v>79</v>
      </c>
      <c r="AY109" s="246" t="s">
        <v>112</v>
      </c>
    </row>
    <row r="110" s="12" customFormat="1" ht="25.92" customHeight="1">
      <c r="A110" s="12"/>
      <c r="B110" s="203"/>
      <c r="C110" s="204"/>
      <c r="D110" s="205" t="s">
        <v>73</v>
      </c>
      <c r="E110" s="206" t="s">
        <v>156</v>
      </c>
      <c r="F110" s="206" t="s">
        <v>157</v>
      </c>
      <c r="G110" s="204"/>
      <c r="H110" s="204"/>
      <c r="I110" s="207"/>
      <c r="J110" s="208">
        <f>BK110</f>
        <v>0</v>
      </c>
      <c r="K110" s="204"/>
      <c r="L110" s="209"/>
      <c r="M110" s="210"/>
      <c r="N110" s="211"/>
      <c r="O110" s="211"/>
      <c r="P110" s="212">
        <f>P111</f>
        <v>0</v>
      </c>
      <c r="Q110" s="211"/>
      <c r="R110" s="212">
        <f>R111</f>
        <v>0</v>
      </c>
      <c r="S110" s="211"/>
      <c r="T110" s="213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79</v>
      </c>
      <c r="AT110" s="215" t="s">
        <v>73</v>
      </c>
      <c r="AU110" s="215" t="s">
        <v>74</v>
      </c>
      <c r="AY110" s="214" t="s">
        <v>112</v>
      </c>
      <c r="BK110" s="216">
        <f>BK111</f>
        <v>0</v>
      </c>
    </row>
    <row r="111" s="12" customFormat="1" ht="22.8" customHeight="1">
      <c r="A111" s="12"/>
      <c r="B111" s="203"/>
      <c r="C111" s="204"/>
      <c r="D111" s="205" t="s">
        <v>73</v>
      </c>
      <c r="E111" s="217" t="s">
        <v>158</v>
      </c>
      <c r="F111" s="217" t="s">
        <v>159</v>
      </c>
      <c r="G111" s="204"/>
      <c r="H111" s="204"/>
      <c r="I111" s="207"/>
      <c r="J111" s="218">
        <f>BK111</f>
        <v>0</v>
      </c>
      <c r="K111" s="204"/>
      <c r="L111" s="209"/>
      <c r="M111" s="210"/>
      <c r="N111" s="211"/>
      <c r="O111" s="211"/>
      <c r="P111" s="212">
        <f>SUM(P112:P113)</f>
        <v>0</v>
      </c>
      <c r="Q111" s="211"/>
      <c r="R111" s="212">
        <f>SUM(R112:R113)</f>
        <v>0</v>
      </c>
      <c r="S111" s="211"/>
      <c r="T111" s="213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4" t="s">
        <v>79</v>
      </c>
      <c r="AT111" s="215" t="s">
        <v>73</v>
      </c>
      <c r="AU111" s="215" t="s">
        <v>79</v>
      </c>
      <c r="AY111" s="214" t="s">
        <v>112</v>
      </c>
      <c r="BK111" s="216">
        <f>SUM(BK112:BK113)</f>
        <v>0</v>
      </c>
    </row>
    <row r="112" s="2" customFormat="1" ht="36" customHeight="1">
      <c r="A112" s="38"/>
      <c r="B112" s="39"/>
      <c r="C112" s="219" t="s">
        <v>160</v>
      </c>
      <c r="D112" s="219" t="s">
        <v>114</v>
      </c>
      <c r="E112" s="220" t="s">
        <v>161</v>
      </c>
      <c r="F112" s="221" t="s">
        <v>162</v>
      </c>
      <c r="G112" s="222" t="s">
        <v>163</v>
      </c>
      <c r="H112" s="223">
        <v>1</v>
      </c>
      <c r="I112" s="224"/>
      <c r="J112" s="225">
        <f>ROUND(I112*H112,2)</f>
        <v>0</v>
      </c>
      <c r="K112" s="221" t="s">
        <v>28</v>
      </c>
      <c r="L112" s="44"/>
      <c r="M112" s="226" t="s">
        <v>28</v>
      </c>
      <c r="N112" s="227" t="s">
        <v>47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164</v>
      </c>
      <c r="AT112" s="230" t="s">
        <v>114</v>
      </c>
      <c r="AU112" s="230" t="s">
        <v>83</v>
      </c>
      <c r="AY112" s="17" t="s">
        <v>112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118</v>
      </c>
      <c r="BK112" s="231">
        <f>ROUND(I112*H112,2)</f>
        <v>0</v>
      </c>
      <c r="BL112" s="17" t="s">
        <v>164</v>
      </c>
      <c r="BM112" s="230" t="s">
        <v>165</v>
      </c>
    </row>
    <row r="113" s="2" customFormat="1">
      <c r="A113" s="38"/>
      <c r="B113" s="39"/>
      <c r="C113" s="40"/>
      <c r="D113" s="232" t="s">
        <v>166</v>
      </c>
      <c r="E113" s="40"/>
      <c r="F113" s="233" t="s">
        <v>167</v>
      </c>
      <c r="G113" s="40"/>
      <c r="H113" s="40"/>
      <c r="I113" s="137"/>
      <c r="J113" s="40"/>
      <c r="K113" s="40"/>
      <c r="L113" s="44"/>
      <c r="M113" s="258"/>
      <c r="N113" s="259"/>
      <c r="O113" s="260"/>
      <c r="P113" s="260"/>
      <c r="Q113" s="260"/>
      <c r="R113" s="260"/>
      <c r="S113" s="260"/>
      <c r="T113" s="261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166</v>
      </c>
      <c r="AU113" s="17" t="s">
        <v>83</v>
      </c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167"/>
      <c r="J114" s="61"/>
      <c r="K114" s="61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/478HLhXvfkHjf7munt4qWk5aMvxF837c7/nk7hl69o0ROkglPOX3J2gHl1aHZQyC6varso7ulDw3vXwxDCVnA==" hashValue="QyohXuZOdbpVycbviZ3WTpr+5wU8SCzwAyh4MiJ5zJimlr574mWJLyrfwXCKVJ+hgFgKMN5lRwyAmLq2BvIi/g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0"/>
      <c r="AT3" s="17" t="s">
        <v>83</v>
      </c>
    </row>
    <row r="4" s="1" customFormat="1" ht="24.96" customHeight="1">
      <c r="B4" s="20"/>
      <c r="D4" s="133" t="s">
        <v>86</v>
      </c>
      <c r="I4" s="129"/>
      <c r="L4" s="20"/>
      <c r="M4" s="134" t="s">
        <v>10</v>
      </c>
      <c r="AT4" s="17" t="s">
        <v>35</v>
      </c>
    </row>
    <row r="5" s="1" customFormat="1" ht="6.96" customHeight="1">
      <c r="B5" s="20"/>
      <c r="I5" s="129"/>
      <c r="L5" s="20"/>
    </row>
    <row r="6" s="1" customFormat="1" ht="12" customHeight="1">
      <c r="B6" s="20"/>
      <c r="D6" s="135" t="s">
        <v>16</v>
      </c>
      <c r="I6" s="129"/>
      <c r="L6" s="20"/>
    </row>
    <row r="7" s="1" customFormat="1" ht="16.5" customHeight="1">
      <c r="B7" s="20"/>
      <c r="E7" s="136" t="str">
        <f>'Rekapitulace stavby'!K6</f>
        <v>PS Dvůr Králové n. L., jih, sečení břehových porostů</v>
      </c>
      <c r="F7" s="135"/>
      <c r="G7" s="135"/>
      <c r="H7" s="135"/>
      <c r="I7" s="129"/>
      <c r="L7" s="20"/>
    </row>
    <row r="8" s="2" customFormat="1" ht="12" customHeight="1">
      <c r="A8" s="38"/>
      <c r="B8" s="44"/>
      <c r="C8" s="38"/>
      <c r="D8" s="135" t="s">
        <v>87</v>
      </c>
      <c r="E8" s="38"/>
      <c r="F8" s="38"/>
      <c r="G8" s="38"/>
      <c r="H8" s="38"/>
      <c r="I8" s="137"/>
      <c r="J8" s="38"/>
      <c r="K8" s="38"/>
      <c r="L8" s="1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168</v>
      </c>
      <c r="F9" s="38"/>
      <c r="G9" s="38"/>
      <c r="H9" s="38"/>
      <c r="I9" s="137"/>
      <c r="J9" s="38"/>
      <c r="K9" s="38"/>
      <c r="L9" s="1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7"/>
      <c r="J10" s="38"/>
      <c r="K10" s="38"/>
      <c r="L10" s="1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5" t="s">
        <v>18</v>
      </c>
      <c r="E11" s="38"/>
      <c r="F11" s="140" t="s">
        <v>19</v>
      </c>
      <c r="G11" s="38"/>
      <c r="H11" s="38"/>
      <c r="I11" s="141" t="s">
        <v>20</v>
      </c>
      <c r="J11" s="140" t="s">
        <v>28</v>
      </c>
      <c r="K11" s="38"/>
      <c r="L11" s="1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22</v>
      </c>
      <c r="E12" s="38"/>
      <c r="F12" s="140" t="s">
        <v>23</v>
      </c>
      <c r="G12" s="38"/>
      <c r="H12" s="38"/>
      <c r="I12" s="141" t="s">
        <v>24</v>
      </c>
      <c r="J12" s="142" t="str">
        <f>'Rekapitulace stavby'!AN8</f>
        <v>22.1.2020</v>
      </c>
      <c r="K12" s="38"/>
      <c r="L12" s="1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7"/>
      <c r="J13" s="38"/>
      <c r="K13" s="38"/>
      <c r="L13" s="1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5" t="s">
        <v>26</v>
      </c>
      <c r="E14" s="38"/>
      <c r="F14" s="38"/>
      <c r="G14" s="38"/>
      <c r="H14" s="38"/>
      <c r="I14" s="141" t="s">
        <v>27</v>
      </c>
      <c r="J14" s="140" t="s">
        <v>28</v>
      </c>
      <c r="K14" s="38"/>
      <c r="L14" s="1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29</v>
      </c>
      <c r="F15" s="38"/>
      <c r="G15" s="38"/>
      <c r="H15" s="38"/>
      <c r="I15" s="141" t="s">
        <v>30</v>
      </c>
      <c r="J15" s="140" t="s">
        <v>28</v>
      </c>
      <c r="K15" s="38"/>
      <c r="L15" s="1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7"/>
      <c r="J16" s="38"/>
      <c r="K16" s="38"/>
      <c r="L16" s="1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5" t="s">
        <v>31</v>
      </c>
      <c r="E17" s="38"/>
      <c r="F17" s="38"/>
      <c r="G17" s="38"/>
      <c r="H17" s="38"/>
      <c r="I17" s="141" t="s">
        <v>27</v>
      </c>
      <c r="J17" s="33" t="str">
        <f>'Rekapitulace stavby'!AN13</f>
        <v>Vyplň údaj</v>
      </c>
      <c r="K17" s="38"/>
      <c r="L17" s="1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41" t="s">
        <v>30</v>
      </c>
      <c r="J18" s="33" t="str">
        <f>'Rekapitulace stavby'!AN14</f>
        <v>Vyplň údaj</v>
      </c>
      <c r="K18" s="38"/>
      <c r="L18" s="1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7"/>
      <c r="J19" s="38"/>
      <c r="K19" s="38"/>
      <c r="L19" s="1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5" t="s">
        <v>33</v>
      </c>
      <c r="E20" s="38"/>
      <c r="F20" s="38"/>
      <c r="G20" s="38"/>
      <c r="H20" s="38"/>
      <c r="I20" s="141" t="s">
        <v>27</v>
      </c>
      <c r="J20" s="140" t="str">
        <f>IF('Rekapitulace stavby'!AN16="","",'Rekapitulace stavby'!AN16)</f>
        <v/>
      </c>
      <c r="K20" s="38"/>
      <c r="L20" s="1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41" t="s">
        <v>30</v>
      </c>
      <c r="J21" s="140" t="str">
        <f>IF('Rekapitulace stavby'!AN17="","",'Rekapitulace stavby'!AN17)</f>
        <v/>
      </c>
      <c r="K21" s="38"/>
      <c r="L21" s="1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7"/>
      <c r="J22" s="38"/>
      <c r="K22" s="38"/>
      <c r="L22" s="1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5" t="s">
        <v>36</v>
      </c>
      <c r="E23" s="38"/>
      <c r="F23" s="38"/>
      <c r="G23" s="38"/>
      <c r="H23" s="38"/>
      <c r="I23" s="141" t="s">
        <v>27</v>
      </c>
      <c r="J23" s="140" t="s">
        <v>28</v>
      </c>
      <c r="K23" s="38"/>
      <c r="L23" s="1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37</v>
      </c>
      <c r="F24" s="38"/>
      <c r="G24" s="38"/>
      <c r="H24" s="38"/>
      <c r="I24" s="141" t="s">
        <v>30</v>
      </c>
      <c r="J24" s="140" t="s">
        <v>28</v>
      </c>
      <c r="K24" s="38"/>
      <c r="L24" s="1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7"/>
      <c r="J25" s="38"/>
      <c r="K25" s="38"/>
      <c r="L25" s="1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5" t="s">
        <v>38</v>
      </c>
      <c r="E26" s="38"/>
      <c r="F26" s="38"/>
      <c r="G26" s="38"/>
      <c r="H26" s="38"/>
      <c r="I26" s="137"/>
      <c r="J26" s="38"/>
      <c r="K26" s="38"/>
      <c r="L26" s="1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1" customHeight="1">
      <c r="A27" s="143"/>
      <c r="B27" s="144"/>
      <c r="C27" s="143"/>
      <c r="D27" s="143"/>
      <c r="E27" s="145" t="s">
        <v>39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7"/>
      <c r="J28" s="38"/>
      <c r="K28" s="38"/>
      <c r="L28" s="1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1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137"/>
      <c r="J30" s="151">
        <f>ROUND(J83, 2)</f>
        <v>0</v>
      </c>
      <c r="K30" s="38"/>
      <c r="L30" s="1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8"/>
      <c r="E31" s="148"/>
      <c r="F31" s="148"/>
      <c r="G31" s="148"/>
      <c r="H31" s="148"/>
      <c r="I31" s="149"/>
      <c r="J31" s="148"/>
      <c r="K31" s="148"/>
      <c r="L31" s="1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3" t="s">
        <v>41</v>
      </c>
      <c r="J32" s="152" t="s">
        <v>43</v>
      </c>
      <c r="K32" s="38"/>
      <c r="L32" s="1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44</v>
      </c>
      <c r="E33" s="135" t="s">
        <v>45</v>
      </c>
      <c r="F33" s="155">
        <f>ROUND((SUM(BE83:BE113)),  2)</f>
        <v>0</v>
      </c>
      <c r="G33" s="38"/>
      <c r="H33" s="38"/>
      <c r="I33" s="156">
        <v>0.20999999999999999</v>
      </c>
      <c r="J33" s="155">
        <f>ROUND(((SUM(BE83:BE113))*I33),  2)</f>
        <v>0</v>
      </c>
      <c r="K33" s="38"/>
      <c r="L33" s="1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55">
        <f>ROUND((SUM(BF83:BF113)),  2)</f>
        <v>0</v>
      </c>
      <c r="G34" s="38"/>
      <c r="H34" s="38"/>
      <c r="I34" s="156">
        <v>0.14999999999999999</v>
      </c>
      <c r="J34" s="155">
        <f>ROUND(((SUM(BF83:BF113))*I34),  2)</f>
        <v>0</v>
      </c>
      <c r="K34" s="38"/>
      <c r="L34" s="1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5" t="s">
        <v>44</v>
      </c>
      <c r="E35" s="135" t="s">
        <v>47</v>
      </c>
      <c r="F35" s="155">
        <f>ROUND((SUM(BG83:BG113)),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1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5" t="s">
        <v>48</v>
      </c>
      <c r="F36" s="155">
        <f>ROUND((SUM(BH83:BH113)),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1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5" t="s">
        <v>49</v>
      </c>
      <c r="F37" s="155">
        <f>ROUND((SUM(BI83:BI113)),  2)</f>
        <v>0</v>
      </c>
      <c r="G37" s="38"/>
      <c r="H37" s="38"/>
      <c r="I37" s="156">
        <v>0</v>
      </c>
      <c r="J37" s="155">
        <f>0</f>
        <v>0</v>
      </c>
      <c r="K37" s="38"/>
      <c r="L37" s="1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7"/>
      <c r="J38" s="38"/>
      <c r="K38" s="38"/>
      <c r="L38" s="1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62"/>
      <c r="J39" s="163">
        <f>SUM(J30:J37)</f>
        <v>0</v>
      </c>
      <c r="K39" s="164"/>
      <c r="L39" s="1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137"/>
      <c r="J45" s="40"/>
      <c r="K45" s="40"/>
      <c r="L45" s="1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7"/>
      <c r="J46" s="40"/>
      <c r="K46" s="40"/>
      <c r="L46" s="1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7"/>
      <c r="J47" s="40"/>
      <c r="K47" s="40"/>
      <c r="L47" s="1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1" t="str">
        <f>E7</f>
        <v>PS Dvůr Králové n. L., jih, sečení břehových porostů</v>
      </c>
      <c r="F48" s="32"/>
      <c r="G48" s="32"/>
      <c r="H48" s="32"/>
      <c r="I48" s="137"/>
      <c r="J48" s="40"/>
      <c r="K48" s="40"/>
      <c r="L48" s="1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137"/>
      <c r="J49" s="40"/>
      <c r="K49" s="40"/>
      <c r="L49" s="1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2 - 2 seč</v>
      </c>
      <c r="F50" s="40"/>
      <c r="G50" s="40"/>
      <c r="H50" s="40"/>
      <c r="I50" s="137"/>
      <c r="J50" s="40"/>
      <c r="K50" s="40"/>
      <c r="L50" s="1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7"/>
      <c r="J51" s="40"/>
      <c r="K51" s="40"/>
      <c r="L51" s="1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jih</v>
      </c>
      <c r="G52" s="40"/>
      <c r="H52" s="40"/>
      <c r="I52" s="141" t="s">
        <v>24</v>
      </c>
      <c r="J52" s="73" t="str">
        <f>IF(J12="","",J12)</f>
        <v>22.1.2020</v>
      </c>
      <c r="K52" s="40"/>
      <c r="L52" s="1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7"/>
      <c r="J53" s="40"/>
      <c r="K53" s="40"/>
      <c r="L53" s="1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141" t="s">
        <v>33</v>
      </c>
      <c r="J54" s="36" t="str">
        <f>E21</f>
        <v xml:space="preserve"> </v>
      </c>
      <c r="K54" s="40"/>
      <c r="L54" s="1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7.9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41" t="s">
        <v>36</v>
      </c>
      <c r="J55" s="36" t="str">
        <f>E24</f>
        <v>Lukáš Táborský, DiS</v>
      </c>
      <c r="K55" s="40"/>
      <c r="L55" s="1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7"/>
      <c r="J56" s="40"/>
      <c r="K56" s="40"/>
      <c r="L56" s="1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7"/>
      <c r="J58" s="40"/>
      <c r="K58" s="40"/>
      <c r="L58" s="1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6" t="s">
        <v>72</v>
      </c>
      <c r="D59" s="40"/>
      <c r="E59" s="40"/>
      <c r="F59" s="40"/>
      <c r="G59" s="40"/>
      <c r="H59" s="40"/>
      <c r="I59" s="137"/>
      <c r="J59" s="103">
        <f>J83</f>
        <v>0</v>
      </c>
      <c r="K59" s="40"/>
      <c r="L59" s="1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7"/>
      <c r="C62" s="178"/>
      <c r="D62" s="179" t="s">
        <v>95</v>
      </c>
      <c r="E62" s="180"/>
      <c r="F62" s="180"/>
      <c r="G62" s="180"/>
      <c r="H62" s="180"/>
      <c r="I62" s="181"/>
      <c r="J62" s="182">
        <f>J110</f>
        <v>0</v>
      </c>
      <c r="K62" s="178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J111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7"/>
      <c r="J64" s="40"/>
      <c r="K64" s="40"/>
      <c r="L64" s="1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97</v>
      </c>
      <c r="D70" s="40"/>
      <c r="E70" s="40"/>
      <c r="F70" s="40"/>
      <c r="G70" s="40"/>
      <c r="H70" s="40"/>
      <c r="I70" s="137"/>
      <c r="J70" s="40"/>
      <c r="K70" s="40"/>
      <c r="L70" s="1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7"/>
      <c r="J71" s="40"/>
      <c r="K71" s="40"/>
      <c r="L71" s="1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7"/>
      <c r="J72" s="40"/>
      <c r="K72" s="40"/>
      <c r="L72" s="1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1" t="str">
        <f>E7</f>
        <v>PS Dvůr Králové n. L., jih, sečení břehových porostů</v>
      </c>
      <c r="F73" s="32"/>
      <c r="G73" s="32"/>
      <c r="H73" s="32"/>
      <c r="I73" s="137"/>
      <c r="J73" s="40"/>
      <c r="K73" s="40"/>
      <c r="L73" s="1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40"/>
      <c r="E74" s="40"/>
      <c r="F74" s="40"/>
      <c r="G74" s="40"/>
      <c r="H74" s="40"/>
      <c r="I74" s="137"/>
      <c r="J74" s="40"/>
      <c r="K74" s="40"/>
      <c r="L74" s="1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2 - 2 seč</v>
      </c>
      <c r="F75" s="40"/>
      <c r="G75" s="40"/>
      <c r="H75" s="40"/>
      <c r="I75" s="137"/>
      <c r="J75" s="40"/>
      <c r="K75" s="40"/>
      <c r="L75" s="1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7"/>
      <c r="J76" s="40"/>
      <c r="K76" s="40"/>
      <c r="L76" s="1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jih</v>
      </c>
      <c r="G77" s="40"/>
      <c r="H77" s="40"/>
      <c r="I77" s="141" t="s">
        <v>24</v>
      </c>
      <c r="J77" s="73" t="str">
        <f>IF(J12="","",J12)</f>
        <v>22.1.2020</v>
      </c>
      <c r="K77" s="40"/>
      <c r="L77" s="1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7"/>
      <c r="J78" s="40"/>
      <c r="K78" s="40"/>
      <c r="L78" s="1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141" t="s">
        <v>33</v>
      </c>
      <c r="J79" s="36" t="str">
        <f>E21</f>
        <v xml:space="preserve"> </v>
      </c>
      <c r="K79" s="40"/>
      <c r="L79" s="1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7.9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141" t="s">
        <v>36</v>
      </c>
      <c r="J80" s="36" t="str">
        <f>E24</f>
        <v>Lukáš Táborský, DiS</v>
      </c>
      <c r="K80" s="40"/>
      <c r="L80" s="1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7"/>
      <c r="J81" s="40"/>
      <c r="K81" s="40"/>
      <c r="L81" s="1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1"/>
      <c r="B82" s="192"/>
      <c r="C82" s="193" t="s">
        <v>98</v>
      </c>
      <c r="D82" s="194" t="s">
        <v>59</v>
      </c>
      <c r="E82" s="194" t="s">
        <v>55</v>
      </c>
      <c r="F82" s="194" t="s">
        <v>56</v>
      </c>
      <c r="G82" s="194" t="s">
        <v>99</v>
      </c>
      <c r="H82" s="194" t="s">
        <v>100</v>
      </c>
      <c r="I82" s="195" t="s">
        <v>101</v>
      </c>
      <c r="J82" s="194" t="s">
        <v>91</v>
      </c>
      <c r="K82" s="196" t="s">
        <v>102</v>
      </c>
      <c r="L82" s="197"/>
      <c r="M82" s="93" t="s">
        <v>28</v>
      </c>
      <c r="N82" s="94" t="s">
        <v>44</v>
      </c>
      <c r="O82" s="94" t="s">
        <v>103</v>
      </c>
      <c r="P82" s="94" t="s">
        <v>104</v>
      </c>
      <c r="Q82" s="94" t="s">
        <v>105</v>
      </c>
      <c r="R82" s="94" t="s">
        <v>106</v>
      </c>
      <c r="S82" s="94" t="s">
        <v>107</v>
      </c>
      <c r="T82" s="95" t="s">
        <v>108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8"/>
      <c r="B83" s="39"/>
      <c r="C83" s="100" t="s">
        <v>109</v>
      </c>
      <c r="D83" s="40"/>
      <c r="E83" s="40"/>
      <c r="F83" s="40"/>
      <c r="G83" s="40"/>
      <c r="H83" s="40"/>
      <c r="I83" s="137"/>
      <c r="J83" s="198">
        <f>BK83</f>
        <v>0</v>
      </c>
      <c r="K83" s="40"/>
      <c r="L83" s="44"/>
      <c r="M83" s="96"/>
      <c r="N83" s="199"/>
      <c r="O83" s="97"/>
      <c r="P83" s="200">
        <f>P84+P110</f>
        <v>0</v>
      </c>
      <c r="Q83" s="97"/>
      <c r="R83" s="200">
        <f>R84+R110</f>
        <v>0</v>
      </c>
      <c r="S83" s="97"/>
      <c r="T83" s="201">
        <f>T84+T110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92</v>
      </c>
      <c r="BK83" s="202">
        <f>BK84+BK110</f>
        <v>0</v>
      </c>
    </row>
    <row r="84" s="12" customFormat="1" ht="25.92" customHeight="1">
      <c r="A84" s="12"/>
      <c r="B84" s="203"/>
      <c r="C84" s="204"/>
      <c r="D84" s="205" t="s">
        <v>73</v>
      </c>
      <c r="E84" s="206" t="s">
        <v>110</v>
      </c>
      <c r="F84" s="206" t="s">
        <v>111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</f>
        <v>0</v>
      </c>
      <c r="Q84" s="211"/>
      <c r="R84" s="212">
        <f>R85</f>
        <v>0</v>
      </c>
      <c r="S84" s="211"/>
      <c r="T84" s="213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79</v>
      </c>
      <c r="AT84" s="215" t="s">
        <v>73</v>
      </c>
      <c r="AU84" s="215" t="s">
        <v>74</v>
      </c>
      <c r="AY84" s="214" t="s">
        <v>112</v>
      </c>
      <c r="BK84" s="216">
        <f>BK85</f>
        <v>0</v>
      </c>
    </row>
    <row r="85" s="12" customFormat="1" ht="22.8" customHeight="1">
      <c r="A85" s="12"/>
      <c r="B85" s="203"/>
      <c r="C85" s="204"/>
      <c r="D85" s="205" t="s">
        <v>73</v>
      </c>
      <c r="E85" s="217" t="s">
        <v>79</v>
      </c>
      <c r="F85" s="217" t="s">
        <v>113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SUM(P86:P109)</f>
        <v>0</v>
      </c>
      <c r="Q85" s="211"/>
      <c r="R85" s="212">
        <f>SUM(R86:R109)</f>
        <v>0</v>
      </c>
      <c r="S85" s="211"/>
      <c r="T85" s="213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79</v>
      </c>
      <c r="AT85" s="215" t="s">
        <v>73</v>
      </c>
      <c r="AU85" s="215" t="s">
        <v>79</v>
      </c>
      <c r="AY85" s="214" t="s">
        <v>112</v>
      </c>
      <c r="BK85" s="216">
        <f>SUM(BK86:BK109)</f>
        <v>0</v>
      </c>
    </row>
    <row r="86" s="2" customFormat="1" ht="24" customHeight="1">
      <c r="A86" s="38"/>
      <c r="B86" s="39"/>
      <c r="C86" s="219" t="s">
        <v>79</v>
      </c>
      <c r="D86" s="219" t="s">
        <v>114</v>
      </c>
      <c r="E86" s="220" t="s">
        <v>115</v>
      </c>
      <c r="F86" s="221" t="s">
        <v>116</v>
      </c>
      <c r="G86" s="222" t="s">
        <v>117</v>
      </c>
      <c r="H86" s="223">
        <v>0.20000000000000001</v>
      </c>
      <c r="I86" s="224"/>
      <c r="J86" s="225">
        <f>ROUND(I86*H86,2)</f>
        <v>0</v>
      </c>
      <c r="K86" s="221" t="s">
        <v>28</v>
      </c>
      <c r="L86" s="44"/>
      <c r="M86" s="226" t="s">
        <v>28</v>
      </c>
      <c r="N86" s="227" t="s">
        <v>47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30" t="s">
        <v>118</v>
      </c>
      <c r="AT86" s="230" t="s">
        <v>114</v>
      </c>
      <c r="AU86" s="230" t="s">
        <v>83</v>
      </c>
      <c r="AY86" s="17" t="s">
        <v>112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7" t="s">
        <v>118</v>
      </c>
      <c r="BK86" s="231">
        <f>ROUND(I86*H86,2)</f>
        <v>0</v>
      </c>
      <c r="BL86" s="17" t="s">
        <v>118</v>
      </c>
      <c r="BM86" s="230" t="s">
        <v>119</v>
      </c>
    </row>
    <row r="87" s="2" customFormat="1">
      <c r="A87" s="38"/>
      <c r="B87" s="39"/>
      <c r="C87" s="40"/>
      <c r="D87" s="232" t="s">
        <v>120</v>
      </c>
      <c r="E87" s="40"/>
      <c r="F87" s="233" t="s">
        <v>121</v>
      </c>
      <c r="G87" s="40"/>
      <c r="H87" s="40"/>
      <c r="I87" s="137"/>
      <c r="J87" s="40"/>
      <c r="K87" s="40"/>
      <c r="L87" s="44"/>
      <c r="M87" s="234"/>
      <c r="N87" s="235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83</v>
      </c>
    </row>
    <row r="88" s="13" customFormat="1">
      <c r="A88" s="13"/>
      <c r="B88" s="236"/>
      <c r="C88" s="237"/>
      <c r="D88" s="232" t="s">
        <v>122</v>
      </c>
      <c r="E88" s="238" t="s">
        <v>28</v>
      </c>
      <c r="F88" s="239" t="s">
        <v>123</v>
      </c>
      <c r="G88" s="237"/>
      <c r="H88" s="240">
        <v>0.20000000000000001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122</v>
      </c>
      <c r="AU88" s="246" t="s">
        <v>83</v>
      </c>
      <c r="AV88" s="13" t="s">
        <v>83</v>
      </c>
      <c r="AW88" s="13" t="s">
        <v>35</v>
      </c>
      <c r="AX88" s="13" t="s">
        <v>74</v>
      </c>
      <c r="AY88" s="246" t="s">
        <v>112</v>
      </c>
    </row>
    <row r="89" s="14" customFormat="1">
      <c r="A89" s="14"/>
      <c r="B89" s="247"/>
      <c r="C89" s="248"/>
      <c r="D89" s="232" t="s">
        <v>122</v>
      </c>
      <c r="E89" s="249" t="s">
        <v>28</v>
      </c>
      <c r="F89" s="250" t="s">
        <v>124</v>
      </c>
      <c r="G89" s="248"/>
      <c r="H89" s="251">
        <v>0.20000000000000001</v>
      </c>
      <c r="I89" s="252"/>
      <c r="J89" s="248"/>
      <c r="K89" s="248"/>
      <c r="L89" s="253"/>
      <c r="M89" s="254"/>
      <c r="N89" s="255"/>
      <c r="O89" s="255"/>
      <c r="P89" s="255"/>
      <c r="Q89" s="255"/>
      <c r="R89" s="255"/>
      <c r="S89" s="255"/>
      <c r="T89" s="25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7" t="s">
        <v>122</v>
      </c>
      <c r="AU89" s="257" t="s">
        <v>83</v>
      </c>
      <c r="AV89" s="14" t="s">
        <v>118</v>
      </c>
      <c r="AW89" s="14" t="s">
        <v>35</v>
      </c>
      <c r="AX89" s="14" t="s">
        <v>79</v>
      </c>
      <c r="AY89" s="257" t="s">
        <v>112</v>
      </c>
    </row>
    <row r="90" s="2" customFormat="1" ht="16.5" customHeight="1">
      <c r="A90" s="38"/>
      <c r="B90" s="39"/>
      <c r="C90" s="219" t="s">
        <v>83</v>
      </c>
      <c r="D90" s="219" t="s">
        <v>114</v>
      </c>
      <c r="E90" s="220" t="s">
        <v>125</v>
      </c>
      <c r="F90" s="221" t="s">
        <v>126</v>
      </c>
      <c r="G90" s="222" t="s">
        <v>127</v>
      </c>
      <c r="H90" s="223">
        <v>1</v>
      </c>
      <c r="I90" s="224"/>
      <c r="J90" s="225">
        <f>ROUND(I90*H90,2)</f>
        <v>0</v>
      </c>
      <c r="K90" s="221" t="s">
        <v>28</v>
      </c>
      <c r="L90" s="44"/>
      <c r="M90" s="226" t="s">
        <v>28</v>
      </c>
      <c r="N90" s="227" t="s">
        <v>47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30" t="s">
        <v>118</v>
      </c>
      <c r="AT90" s="230" t="s">
        <v>114</v>
      </c>
      <c r="AU90" s="230" t="s">
        <v>83</v>
      </c>
      <c r="AY90" s="17" t="s">
        <v>112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7" t="s">
        <v>118</v>
      </c>
      <c r="BK90" s="231">
        <f>ROUND(I90*H90,2)</f>
        <v>0</v>
      </c>
      <c r="BL90" s="17" t="s">
        <v>118</v>
      </c>
      <c r="BM90" s="230" t="s">
        <v>128</v>
      </c>
    </row>
    <row r="91" s="2" customFormat="1">
      <c r="A91" s="38"/>
      <c r="B91" s="39"/>
      <c r="C91" s="40"/>
      <c r="D91" s="232" t="s">
        <v>120</v>
      </c>
      <c r="E91" s="40"/>
      <c r="F91" s="233" t="s">
        <v>129</v>
      </c>
      <c r="G91" s="40"/>
      <c r="H91" s="40"/>
      <c r="I91" s="137"/>
      <c r="J91" s="40"/>
      <c r="K91" s="40"/>
      <c r="L91" s="44"/>
      <c r="M91" s="234"/>
      <c r="N91" s="235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120</v>
      </c>
      <c r="AU91" s="17" t="s">
        <v>83</v>
      </c>
    </row>
    <row r="92" s="13" customFormat="1">
      <c r="A92" s="13"/>
      <c r="B92" s="236"/>
      <c r="C92" s="237"/>
      <c r="D92" s="232" t="s">
        <v>122</v>
      </c>
      <c r="E92" s="238" t="s">
        <v>28</v>
      </c>
      <c r="F92" s="239" t="s">
        <v>130</v>
      </c>
      <c r="G92" s="237"/>
      <c r="H92" s="240">
        <v>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122</v>
      </c>
      <c r="AU92" s="246" t="s">
        <v>83</v>
      </c>
      <c r="AV92" s="13" t="s">
        <v>83</v>
      </c>
      <c r="AW92" s="13" t="s">
        <v>35</v>
      </c>
      <c r="AX92" s="13" t="s">
        <v>79</v>
      </c>
      <c r="AY92" s="246" t="s">
        <v>112</v>
      </c>
    </row>
    <row r="93" s="2" customFormat="1" ht="16.5" customHeight="1">
      <c r="A93" s="38"/>
      <c r="B93" s="39"/>
      <c r="C93" s="219" t="s">
        <v>131</v>
      </c>
      <c r="D93" s="219" t="s">
        <v>114</v>
      </c>
      <c r="E93" s="220" t="s">
        <v>132</v>
      </c>
      <c r="F93" s="221" t="s">
        <v>133</v>
      </c>
      <c r="G93" s="222" t="s">
        <v>127</v>
      </c>
      <c r="H93" s="223">
        <v>1</v>
      </c>
      <c r="I93" s="224"/>
      <c r="J93" s="225">
        <f>ROUND(I93*H93,2)</f>
        <v>0</v>
      </c>
      <c r="K93" s="221" t="s">
        <v>28</v>
      </c>
      <c r="L93" s="44"/>
      <c r="M93" s="226" t="s">
        <v>28</v>
      </c>
      <c r="N93" s="227" t="s">
        <v>47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30" t="s">
        <v>118</v>
      </c>
      <c r="AT93" s="230" t="s">
        <v>114</v>
      </c>
      <c r="AU93" s="230" t="s">
        <v>83</v>
      </c>
      <c r="AY93" s="17" t="s">
        <v>112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7" t="s">
        <v>118</v>
      </c>
      <c r="BK93" s="231">
        <f>ROUND(I93*H93,2)</f>
        <v>0</v>
      </c>
      <c r="BL93" s="17" t="s">
        <v>118</v>
      </c>
      <c r="BM93" s="230" t="s">
        <v>134</v>
      </c>
    </row>
    <row r="94" s="2" customFormat="1">
      <c r="A94" s="38"/>
      <c r="B94" s="39"/>
      <c r="C94" s="40"/>
      <c r="D94" s="232" t="s">
        <v>120</v>
      </c>
      <c r="E94" s="40"/>
      <c r="F94" s="233" t="s">
        <v>129</v>
      </c>
      <c r="G94" s="40"/>
      <c r="H94" s="40"/>
      <c r="I94" s="137"/>
      <c r="J94" s="40"/>
      <c r="K94" s="40"/>
      <c r="L94" s="44"/>
      <c r="M94" s="234"/>
      <c r="N94" s="235"/>
      <c r="O94" s="85"/>
      <c r="P94" s="85"/>
      <c r="Q94" s="85"/>
      <c r="R94" s="85"/>
      <c r="S94" s="85"/>
      <c r="T94" s="8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120</v>
      </c>
      <c r="AU94" s="17" t="s">
        <v>83</v>
      </c>
    </row>
    <row r="95" s="13" customFormat="1">
      <c r="A95" s="13"/>
      <c r="B95" s="236"/>
      <c r="C95" s="237"/>
      <c r="D95" s="232" t="s">
        <v>122</v>
      </c>
      <c r="E95" s="238" t="s">
        <v>28</v>
      </c>
      <c r="F95" s="239" t="s">
        <v>135</v>
      </c>
      <c r="G95" s="237"/>
      <c r="H95" s="240">
        <v>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122</v>
      </c>
      <c r="AU95" s="246" t="s">
        <v>83</v>
      </c>
      <c r="AV95" s="13" t="s">
        <v>83</v>
      </c>
      <c r="AW95" s="13" t="s">
        <v>35</v>
      </c>
      <c r="AX95" s="13" t="s">
        <v>79</v>
      </c>
      <c r="AY95" s="246" t="s">
        <v>112</v>
      </c>
    </row>
    <row r="96" s="2" customFormat="1" ht="24" customHeight="1">
      <c r="A96" s="38"/>
      <c r="B96" s="39"/>
      <c r="C96" s="219" t="s">
        <v>118</v>
      </c>
      <c r="D96" s="219" t="s">
        <v>114</v>
      </c>
      <c r="E96" s="220" t="s">
        <v>136</v>
      </c>
      <c r="F96" s="221" t="s">
        <v>137</v>
      </c>
      <c r="G96" s="222" t="s">
        <v>138</v>
      </c>
      <c r="H96" s="223">
        <v>18053</v>
      </c>
      <c r="I96" s="224"/>
      <c r="J96" s="225">
        <f>ROUND(I96*H96,2)</f>
        <v>0</v>
      </c>
      <c r="K96" s="221" t="s">
        <v>28</v>
      </c>
      <c r="L96" s="44"/>
      <c r="M96" s="226" t="s">
        <v>28</v>
      </c>
      <c r="N96" s="227" t="s">
        <v>47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30" t="s">
        <v>118</v>
      </c>
      <c r="AT96" s="230" t="s">
        <v>114</v>
      </c>
      <c r="AU96" s="230" t="s">
        <v>83</v>
      </c>
      <c r="AY96" s="17" t="s">
        <v>112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7" t="s">
        <v>118</v>
      </c>
      <c r="BK96" s="231">
        <f>ROUND(I96*H96,2)</f>
        <v>0</v>
      </c>
      <c r="BL96" s="17" t="s">
        <v>118</v>
      </c>
      <c r="BM96" s="230" t="s">
        <v>139</v>
      </c>
    </row>
    <row r="97" s="2" customFormat="1">
      <c r="A97" s="38"/>
      <c r="B97" s="39"/>
      <c r="C97" s="40"/>
      <c r="D97" s="232" t="s">
        <v>120</v>
      </c>
      <c r="E97" s="40"/>
      <c r="F97" s="233" t="s">
        <v>140</v>
      </c>
      <c r="G97" s="40"/>
      <c r="H97" s="40"/>
      <c r="I97" s="137"/>
      <c r="J97" s="40"/>
      <c r="K97" s="40"/>
      <c r="L97" s="44"/>
      <c r="M97" s="234"/>
      <c r="N97" s="235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120</v>
      </c>
      <c r="AU97" s="17" t="s">
        <v>83</v>
      </c>
    </row>
    <row r="98" s="13" customFormat="1">
      <c r="A98" s="13"/>
      <c r="B98" s="236"/>
      <c r="C98" s="237"/>
      <c r="D98" s="232" t="s">
        <v>122</v>
      </c>
      <c r="E98" s="238" t="s">
        <v>28</v>
      </c>
      <c r="F98" s="239" t="s">
        <v>141</v>
      </c>
      <c r="G98" s="237"/>
      <c r="H98" s="240">
        <v>3350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122</v>
      </c>
      <c r="AU98" s="246" t="s">
        <v>83</v>
      </c>
      <c r="AV98" s="13" t="s">
        <v>83</v>
      </c>
      <c r="AW98" s="13" t="s">
        <v>35</v>
      </c>
      <c r="AX98" s="13" t="s">
        <v>74</v>
      </c>
      <c r="AY98" s="246" t="s">
        <v>112</v>
      </c>
    </row>
    <row r="99" s="13" customFormat="1">
      <c r="A99" s="13"/>
      <c r="B99" s="236"/>
      <c r="C99" s="237"/>
      <c r="D99" s="232" t="s">
        <v>122</v>
      </c>
      <c r="E99" s="238" t="s">
        <v>28</v>
      </c>
      <c r="F99" s="239" t="s">
        <v>142</v>
      </c>
      <c r="G99" s="237"/>
      <c r="H99" s="240">
        <v>5050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122</v>
      </c>
      <c r="AU99" s="246" t="s">
        <v>83</v>
      </c>
      <c r="AV99" s="13" t="s">
        <v>83</v>
      </c>
      <c r="AW99" s="13" t="s">
        <v>35</v>
      </c>
      <c r="AX99" s="13" t="s">
        <v>74</v>
      </c>
      <c r="AY99" s="246" t="s">
        <v>112</v>
      </c>
    </row>
    <row r="100" s="13" customFormat="1">
      <c r="A100" s="13"/>
      <c r="B100" s="236"/>
      <c r="C100" s="237"/>
      <c r="D100" s="232" t="s">
        <v>122</v>
      </c>
      <c r="E100" s="238" t="s">
        <v>28</v>
      </c>
      <c r="F100" s="239" t="s">
        <v>143</v>
      </c>
      <c r="G100" s="237"/>
      <c r="H100" s="240">
        <v>9653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122</v>
      </c>
      <c r="AU100" s="246" t="s">
        <v>83</v>
      </c>
      <c r="AV100" s="13" t="s">
        <v>83</v>
      </c>
      <c r="AW100" s="13" t="s">
        <v>35</v>
      </c>
      <c r="AX100" s="13" t="s">
        <v>74</v>
      </c>
      <c r="AY100" s="246" t="s">
        <v>112</v>
      </c>
    </row>
    <row r="101" s="14" customFormat="1">
      <c r="A101" s="14"/>
      <c r="B101" s="247"/>
      <c r="C101" s="248"/>
      <c r="D101" s="232" t="s">
        <v>122</v>
      </c>
      <c r="E101" s="249" t="s">
        <v>28</v>
      </c>
      <c r="F101" s="250" t="s">
        <v>124</v>
      </c>
      <c r="G101" s="248"/>
      <c r="H101" s="251">
        <v>18053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122</v>
      </c>
      <c r="AU101" s="257" t="s">
        <v>83</v>
      </c>
      <c r="AV101" s="14" t="s">
        <v>118</v>
      </c>
      <c r="AW101" s="14" t="s">
        <v>35</v>
      </c>
      <c r="AX101" s="14" t="s">
        <v>79</v>
      </c>
      <c r="AY101" s="257" t="s">
        <v>112</v>
      </c>
    </row>
    <row r="102" s="2" customFormat="1" ht="16.5" customHeight="1">
      <c r="A102" s="38"/>
      <c r="B102" s="39"/>
      <c r="C102" s="219" t="s">
        <v>144</v>
      </c>
      <c r="D102" s="219" t="s">
        <v>114</v>
      </c>
      <c r="E102" s="220" t="s">
        <v>145</v>
      </c>
      <c r="F102" s="221" t="s">
        <v>146</v>
      </c>
      <c r="G102" s="222" t="s">
        <v>138</v>
      </c>
      <c r="H102" s="223">
        <v>23400</v>
      </c>
      <c r="I102" s="224"/>
      <c r="J102" s="225">
        <f>ROUND(I102*H102,2)</f>
        <v>0</v>
      </c>
      <c r="K102" s="221" t="s">
        <v>28</v>
      </c>
      <c r="L102" s="44"/>
      <c r="M102" s="226" t="s">
        <v>28</v>
      </c>
      <c r="N102" s="227" t="s">
        <v>47</v>
      </c>
      <c r="O102" s="8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30" t="s">
        <v>118</v>
      </c>
      <c r="AT102" s="230" t="s">
        <v>114</v>
      </c>
      <c r="AU102" s="230" t="s">
        <v>83</v>
      </c>
      <c r="AY102" s="17" t="s">
        <v>112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7" t="s">
        <v>118</v>
      </c>
      <c r="BK102" s="231">
        <f>ROUND(I102*H102,2)</f>
        <v>0</v>
      </c>
      <c r="BL102" s="17" t="s">
        <v>118</v>
      </c>
      <c r="BM102" s="230" t="s">
        <v>147</v>
      </c>
    </row>
    <row r="103" s="2" customFormat="1">
      <c r="A103" s="38"/>
      <c r="B103" s="39"/>
      <c r="C103" s="40"/>
      <c r="D103" s="232" t="s">
        <v>120</v>
      </c>
      <c r="E103" s="40"/>
      <c r="F103" s="233" t="s">
        <v>140</v>
      </c>
      <c r="G103" s="40"/>
      <c r="H103" s="40"/>
      <c r="I103" s="137"/>
      <c r="J103" s="40"/>
      <c r="K103" s="40"/>
      <c r="L103" s="44"/>
      <c r="M103" s="234"/>
      <c r="N103" s="235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83</v>
      </c>
    </row>
    <row r="104" s="13" customFormat="1">
      <c r="A104" s="13"/>
      <c r="B104" s="236"/>
      <c r="C104" s="237"/>
      <c r="D104" s="232" t="s">
        <v>122</v>
      </c>
      <c r="E104" s="238" t="s">
        <v>28</v>
      </c>
      <c r="F104" s="239" t="s">
        <v>148</v>
      </c>
      <c r="G104" s="237"/>
      <c r="H104" s="240">
        <v>13200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122</v>
      </c>
      <c r="AU104" s="246" t="s">
        <v>83</v>
      </c>
      <c r="AV104" s="13" t="s">
        <v>83</v>
      </c>
      <c r="AW104" s="13" t="s">
        <v>35</v>
      </c>
      <c r="AX104" s="13" t="s">
        <v>74</v>
      </c>
      <c r="AY104" s="246" t="s">
        <v>112</v>
      </c>
    </row>
    <row r="105" s="13" customFormat="1">
      <c r="A105" s="13"/>
      <c r="B105" s="236"/>
      <c r="C105" s="237"/>
      <c r="D105" s="232" t="s">
        <v>122</v>
      </c>
      <c r="E105" s="238" t="s">
        <v>28</v>
      </c>
      <c r="F105" s="239" t="s">
        <v>149</v>
      </c>
      <c r="G105" s="237"/>
      <c r="H105" s="240">
        <v>10200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122</v>
      </c>
      <c r="AU105" s="246" t="s">
        <v>83</v>
      </c>
      <c r="AV105" s="13" t="s">
        <v>83</v>
      </c>
      <c r="AW105" s="13" t="s">
        <v>35</v>
      </c>
      <c r="AX105" s="13" t="s">
        <v>74</v>
      </c>
      <c r="AY105" s="246" t="s">
        <v>112</v>
      </c>
    </row>
    <row r="106" s="14" customFormat="1">
      <c r="A106" s="14"/>
      <c r="B106" s="247"/>
      <c r="C106" s="248"/>
      <c r="D106" s="232" t="s">
        <v>122</v>
      </c>
      <c r="E106" s="249" t="s">
        <v>28</v>
      </c>
      <c r="F106" s="250" t="s">
        <v>124</v>
      </c>
      <c r="G106" s="248"/>
      <c r="H106" s="251">
        <v>23400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122</v>
      </c>
      <c r="AU106" s="257" t="s">
        <v>83</v>
      </c>
      <c r="AV106" s="14" t="s">
        <v>118</v>
      </c>
      <c r="AW106" s="14" t="s">
        <v>35</v>
      </c>
      <c r="AX106" s="14" t="s">
        <v>79</v>
      </c>
      <c r="AY106" s="257" t="s">
        <v>112</v>
      </c>
    </row>
    <row r="107" s="2" customFormat="1" ht="24" customHeight="1">
      <c r="A107" s="38"/>
      <c r="B107" s="39"/>
      <c r="C107" s="219" t="s">
        <v>150</v>
      </c>
      <c r="D107" s="219" t="s">
        <v>114</v>
      </c>
      <c r="E107" s="220" t="s">
        <v>151</v>
      </c>
      <c r="F107" s="221" t="s">
        <v>152</v>
      </c>
      <c r="G107" s="222" t="s">
        <v>127</v>
      </c>
      <c r="H107" s="223">
        <v>1</v>
      </c>
      <c r="I107" s="224"/>
      <c r="J107" s="225">
        <f>ROUND(I107*H107,2)</f>
        <v>0</v>
      </c>
      <c r="K107" s="221" t="s">
        <v>28</v>
      </c>
      <c r="L107" s="44"/>
      <c r="M107" s="226" t="s">
        <v>28</v>
      </c>
      <c r="N107" s="227" t="s">
        <v>47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30" t="s">
        <v>118</v>
      </c>
      <c r="AT107" s="230" t="s">
        <v>114</v>
      </c>
      <c r="AU107" s="230" t="s">
        <v>83</v>
      </c>
      <c r="AY107" s="17" t="s">
        <v>112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7" t="s">
        <v>118</v>
      </c>
      <c r="BK107" s="231">
        <f>ROUND(I107*H107,2)</f>
        <v>0</v>
      </c>
      <c r="BL107" s="17" t="s">
        <v>118</v>
      </c>
      <c r="BM107" s="230" t="s">
        <v>153</v>
      </c>
    </row>
    <row r="108" s="2" customFormat="1">
      <c r="A108" s="38"/>
      <c r="B108" s="39"/>
      <c r="C108" s="40"/>
      <c r="D108" s="232" t="s">
        <v>120</v>
      </c>
      <c r="E108" s="40"/>
      <c r="F108" s="233" t="s">
        <v>154</v>
      </c>
      <c r="G108" s="40"/>
      <c r="H108" s="40"/>
      <c r="I108" s="137"/>
      <c r="J108" s="40"/>
      <c r="K108" s="40"/>
      <c r="L108" s="44"/>
      <c r="M108" s="234"/>
      <c r="N108" s="235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120</v>
      </c>
      <c r="AU108" s="17" t="s">
        <v>83</v>
      </c>
    </row>
    <row r="109" s="13" customFormat="1">
      <c r="A109" s="13"/>
      <c r="B109" s="236"/>
      <c r="C109" s="237"/>
      <c r="D109" s="232" t="s">
        <v>122</v>
      </c>
      <c r="E109" s="238" t="s">
        <v>28</v>
      </c>
      <c r="F109" s="239" t="s">
        <v>155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122</v>
      </c>
      <c r="AU109" s="246" t="s">
        <v>83</v>
      </c>
      <c r="AV109" s="13" t="s">
        <v>83</v>
      </c>
      <c r="AW109" s="13" t="s">
        <v>35</v>
      </c>
      <c r="AX109" s="13" t="s">
        <v>79</v>
      </c>
      <c r="AY109" s="246" t="s">
        <v>112</v>
      </c>
    </row>
    <row r="110" s="12" customFormat="1" ht="25.92" customHeight="1">
      <c r="A110" s="12"/>
      <c r="B110" s="203"/>
      <c r="C110" s="204"/>
      <c r="D110" s="205" t="s">
        <v>73</v>
      </c>
      <c r="E110" s="206" t="s">
        <v>156</v>
      </c>
      <c r="F110" s="206" t="s">
        <v>157</v>
      </c>
      <c r="G110" s="204"/>
      <c r="H110" s="204"/>
      <c r="I110" s="207"/>
      <c r="J110" s="208">
        <f>BK110</f>
        <v>0</v>
      </c>
      <c r="K110" s="204"/>
      <c r="L110" s="209"/>
      <c r="M110" s="210"/>
      <c r="N110" s="211"/>
      <c r="O110" s="211"/>
      <c r="P110" s="212">
        <f>P111</f>
        <v>0</v>
      </c>
      <c r="Q110" s="211"/>
      <c r="R110" s="212">
        <f>R111</f>
        <v>0</v>
      </c>
      <c r="S110" s="211"/>
      <c r="T110" s="213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4" t="s">
        <v>79</v>
      </c>
      <c r="AT110" s="215" t="s">
        <v>73</v>
      </c>
      <c r="AU110" s="215" t="s">
        <v>74</v>
      </c>
      <c r="AY110" s="214" t="s">
        <v>112</v>
      </c>
      <c r="BK110" s="216">
        <f>BK111</f>
        <v>0</v>
      </c>
    </row>
    <row r="111" s="12" customFormat="1" ht="22.8" customHeight="1">
      <c r="A111" s="12"/>
      <c r="B111" s="203"/>
      <c r="C111" s="204"/>
      <c r="D111" s="205" t="s">
        <v>73</v>
      </c>
      <c r="E111" s="217" t="s">
        <v>158</v>
      </c>
      <c r="F111" s="217" t="s">
        <v>159</v>
      </c>
      <c r="G111" s="204"/>
      <c r="H111" s="204"/>
      <c r="I111" s="207"/>
      <c r="J111" s="218">
        <f>BK111</f>
        <v>0</v>
      </c>
      <c r="K111" s="204"/>
      <c r="L111" s="209"/>
      <c r="M111" s="210"/>
      <c r="N111" s="211"/>
      <c r="O111" s="211"/>
      <c r="P111" s="212">
        <f>SUM(P112:P113)</f>
        <v>0</v>
      </c>
      <c r="Q111" s="211"/>
      <c r="R111" s="212">
        <f>SUM(R112:R113)</f>
        <v>0</v>
      </c>
      <c r="S111" s="211"/>
      <c r="T111" s="213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4" t="s">
        <v>79</v>
      </c>
      <c r="AT111" s="215" t="s">
        <v>73</v>
      </c>
      <c r="AU111" s="215" t="s">
        <v>79</v>
      </c>
      <c r="AY111" s="214" t="s">
        <v>112</v>
      </c>
      <c r="BK111" s="216">
        <f>SUM(BK112:BK113)</f>
        <v>0</v>
      </c>
    </row>
    <row r="112" s="2" customFormat="1" ht="36" customHeight="1">
      <c r="A112" s="38"/>
      <c r="B112" s="39"/>
      <c r="C112" s="219" t="s">
        <v>160</v>
      </c>
      <c r="D112" s="219" t="s">
        <v>114</v>
      </c>
      <c r="E112" s="220" t="s">
        <v>161</v>
      </c>
      <c r="F112" s="221" t="s">
        <v>162</v>
      </c>
      <c r="G112" s="222" t="s">
        <v>163</v>
      </c>
      <c r="H112" s="223">
        <v>1</v>
      </c>
      <c r="I112" s="224"/>
      <c r="J112" s="225">
        <f>ROUND(I112*H112,2)</f>
        <v>0</v>
      </c>
      <c r="K112" s="221" t="s">
        <v>28</v>
      </c>
      <c r="L112" s="44"/>
      <c r="M112" s="226" t="s">
        <v>28</v>
      </c>
      <c r="N112" s="227" t="s">
        <v>47</v>
      </c>
      <c r="O112" s="8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30" t="s">
        <v>164</v>
      </c>
      <c r="AT112" s="230" t="s">
        <v>114</v>
      </c>
      <c r="AU112" s="230" t="s">
        <v>83</v>
      </c>
      <c r="AY112" s="17" t="s">
        <v>112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7" t="s">
        <v>118</v>
      </c>
      <c r="BK112" s="231">
        <f>ROUND(I112*H112,2)</f>
        <v>0</v>
      </c>
      <c r="BL112" s="17" t="s">
        <v>164</v>
      </c>
      <c r="BM112" s="230" t="s">
        <v>165</v>
      </c>
    </row>
    <row r="113" s="2" customFormat="1">
      <c r="A113" s="38"/>
      <c r="B113" s="39"/>
      <c r="C113" s="40"/>
      <c r="D113" s="232" t="s">
        <v>166</v>
      </c>
      <c r="E113" s="40"/>
      <c r="F113" s="233" t="s">
        <v>167</v>
      </c>
      <c r="G113" s="40"/>
      <c r="H113" s="40"/>
      <c r="I113" s="137"/>
      <c r="J113" s="40"/>
      <c r="K113" s="40"/>
      <c r="L113" s="44"/>
      <c r="M113" s="258"/>
      <c r="N113" s="259"/>
      <c r="O113" s="260"/>
      <c r="P113" s="260"/>
      <c r="Q113" s="260"/>
      <c r="R113" s="260"/>
      <c r="S113" s="260"/>
      <c r="T113" s="261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166</v>
      </c>
      <c r="AU113" s="17" t="s">
        <v>83</v>
      </c>
    </row>
    <row r="114" s="2" customFormat="1" ht="6.96" customHeight="1">
      <c r="A114" s="38"/>
      <c r="B114" s="60"/>
      <c r="C114" s="61"/>
      <c r="D114" s="61"/>
      <c r="E114" s="61"/>
      <c r="F114" s="61"/>
      <c r="G114" s="61"/>
      <c r="H114" s="61"/>
      <c r="I114" s="167"/>
      <c r="J114" s="61"/>
      <c r="K114" s="61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TRHuHDgFFSeWkglAEarIAXRMuFNR6UFXbnw3WHWyDa2zN0Q5GKJVTFEhn5rotnjFc2f6pJS1g0VG176Y6sgo8w==" hashValue="P1UudBMI4hwuTHU7C1Gkdu7lWgu3QuqfAnSky6cIdeBj5yXeXTnqqO4a+8mORacowoBHwGpRPHRQrZHudKu1eQ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62" customWidth="1"/>
    <col min="2" max="2" width="1.664063" style="262" customWidth="1"/>
    <col min="3" max="4" width="5" style="262" customWidth="1"/>
    <col min="5" max="5" width="11.67" style="262" customWidth="1"/>
    <col min="6" max="6" width="9.17" style="262" customWidth="1"/>
    <col min="7" max="7" width="5" style="262" customWidth="1"/>
    <col min="8" max="8" width="77.83" style="262" customWidth="1"/>
    <col min="9" max="10" width="20" style="262" customWidth="1"/>
    <col min="11" max="11" width="1.664063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169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170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171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172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173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174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175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176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177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178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179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180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181</v>
      </c>
      <c r="F19" s="273" t="s">
        <v>182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183</v>
      </c>
      <c r="F20" s="273" t="s">
        <v>184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185</v>
      </c>
      <c r="F21" s="273" t="s">
        <v>186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187</v>
      </c>
      <c r="F22" s="273" t="s">
        <v>188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189</v>
      </c>
      <c r="F23" s="273" t="s">
        <v>190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191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192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193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194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195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196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197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198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199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98</v>
      </c>
      <c r="F36" s="273"/>
      <c r="G36" s="273" t="s">
        <v>200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201</v>
      </c>
      <c r="F37" s="273"/>
      <c r="G37" s="273" t="s">
        <v>202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203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204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99</v>
      </c>
      <c r="F40" s="273"/>
      <c r="G40" s="273" t="s">
        <v>205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100</v>
      </c>
      <c r="F41" s="273"/>
      <c r="G41" s="273" t="s">
        <v>206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207</v>
      </c>
      <c r="F42" s="273"/>
      <c r="G42" s="273" t="s">
        <v>208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209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210</v>
      </c>
      <c r="F44" s="273"/>
      <c r="G44" s="273" t="s">
        <v>211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102</v>
      </c>
      <c r="F45" s="273"/>
      <c r="G45" s="273" t="s">
        <v>212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213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214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215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216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217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218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219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220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221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222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223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224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225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226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227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228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229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230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231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232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233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234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235</v>
      </c>
      <c r="D76" s="291"/>
      <c r="E76" s="291"/>
      <c r="F76" s="291" t="s">
        <v>236</v>
      </c>
      <c r="G76" s="292"/>
      <c r="H76" s="291" t="s">
        <v>56</v>
      </c>
      <c r="I76" s="291" t="s">
        <v>59</v>
      </c>
      <c r="J76" s="291" t="s">
        <v>237</v>
      </c>
      <c r="K76" s="290"/>
    </row>
    <row r="77" s="1" customFormat="1" ht="17.25" customHeight="1">
      <c r="B77" s="288"/>
      <c r="C77" s="293" t="s">
        <v>238</v>
      </c>
      <c r="D77" s="293"/>
      <c r="E77" s="293"/>
      <c r="F77" s="294" t="s">
        <v>239</v>
      </c>
      <c r="G77" s="295"/>
      <c r="H77" s="293"/>
      <c r="I77" s="293"/>
      <c r="J77" s="293" t="s">
        <v>240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6"/>
      <c r="E79" s="296"/>
      <c r="F79" s="298" t="s">
        <v>241</v>
      </c>
      <c r="G79" s="297"/>
      <c r="H79" s="276" t="s">
        <v>242</v>
      </c>
      <c r="I79" s="276" t="s">
        <v>243</v>
      </c>
      <c r="J79" s="276">
        <v>20</v>
      </c>
      <c r="K79" s="290"/>
    </row>
    <row r="80" s="1" customFormat="1" ht="15" customHeight="1">
      <c r="B80" s="288"/>
      <c r="C80" s="276" t="s">
        <v>244</v>
      </c>
      <c r="D80" s="276"/>
      <c r="E80" s="276"/>
      <c r="F80" s="298" t="s">
        <v>241</v>
      </c>
      <c r="G80" s="297"/>
      <c r="H80" s="276" t="s">
        <v>245</v>
      </c>
      <c r="I80" s="276" t="s">
        <v>243</v>
      </c>
      <c r="J80" s="276">
        <v>120</v>
      </c>
      <c r="K80" s="290"/>
    </row>
    <row r="81" s="1" customFormat="1" ht="15" customHeight="1">
      <c r="B81" s="299"/>
      <c r="C81" s="276" t="s">
        <v>246</v>
      </c>
      <c r="D81" s="276"/>
      <c r="E81" s="276"/>
      <c r="F81" s="298" t="s">
        <v>247</v>
      </c>
      <c r="G81" s="297"/>
      <c r="H81" s="276" t="s">
        <v>248</v>
      </c>
      <c r="I81" s="276" t="s">
        <v>243</v>
      </c>
      <c r="J81" s="276">
        <v>50</v>
      </c>
      <c r="K81" s="290"/>
    </row>
    <row r="82" s="1" customFormat="1" ht="15" customHeight="1">
      <c r="B82" s="299"/>
      <c r="C82" s="276" t="s">
        <v>249</v>
      </c>
      <c r="D82" s="276"/>
      <c r="E82" s="276"/>
      <c r="F82" s="298" t="s">
        <v>241</v>
      </c>
      <c r="G82" s="297"/>
      <c r="H82" s="276" t="s">
        <v>250</v>
      </c>
      <c r="I82" s="276" t="s">
        <v>251</v>
      </c>
      <c r="J82" s="276"/>
      <c r="K82" s="290"/>
    </row>
    <row r="83" s="1" customFormat="1" ht="15" customHeight="1">
      <c r="B83" s="299"/>
      <c r="C83" s="300" t="s">
        <v>252</v>
      </c>
      <c r="D83" s="300"/>
      <c r="E83" s="300"/>
      <c r="F83" s="301" t="s">
        <v>247</v>
      </c>
      <c r="G83" s="300"/>
      <c r="H83" s="300" t="s">
        <v>253</v>
      </c>
      <c r="I83" s="300" t="s">
        <v>243</v>
      </c>
      <c r="J83" s="300">
        <v>15</v>
      </c>
      <c r="K83" s="290"/>
    </row>
    <row r="84" s="1" customFormat="1" ht="15" customHeight="1">
      <c r="B84" s="299"/>
      <c r="C84" s="300" t="s">
        <v>254</v>
      </c>
      <c r="D84" s="300"/>
      <c r="E84" s="300"/>
      <c r="F84" s="301" t="s">
        <v>247</v>
      </c>
      <c r="G84" s="300"/>
      <c r="H84" s="300" t="s">
        <v>255</v>
      </c>
      <c r="I84" s="300" t="s">
        <v>243</v>
      </c>
      <c r="J84" s="300">
        <v>15</v>
      </c>
      <c r="K84" s="290"/>
    </row>
    <row r="85" s="1" customFormat="1" ht="15" customHeight="1">
      <c r="B85" s="299"/>
      <c r="C85" s="300" t="s">
        <v>256</v>
      </c>
      <c r="D85" s="300"/>
      <c r="E85" s="300"/>
      <c r="F85" s="301" t="s">
        <v>247</v>
      </c>
      <c r="G85" s="300"/>
      <c r="H85" s="300" t="s">
        <v>257</v>
      </c>
      <c r="I85" s="300" t="s">
        <v>243</v>
      </c>
      <c r="J85" s="300">
        <v>20</v>
      </c>
      <c r="K85" s="290"/>
    </row>
    <row r="86" s="1" customFormat="1" ht="15" customHeight="1">
      <c r="B86" s="299"/>
      <c r="C86" s="300" t="s">
        <v>258</v>
      </c>
      <c r="D86" s="300"/>
      <c r="E86" s="300"/>
      <c r="F86" s="301" t="s">
        <v>247</v>
      </c>
      <c r="G86" s="300"/>
      <c r="H86" s="300" t="s">
        <v>259</v>
      </c>
      <c r="I86" s="300" t="s">
        <v>243</v>
      </c>
      <c r="J86" s="300">
        <v>20</v>
      </c>
      <c r="K86" s="290"/>
    </row>
    <row r="87" s="1" customFormat="1" ht="15" customHeight="1">
      <c r="B87" s="299"/>
      <c r="C87" s="276" t="s">
        <v>260</v>
      </c>
      <c r="D87" s="276"/>
      <c r="E87" s="276"/>
      <c r="F87" s="298" t="s">
        <v>247</v>
      </c>
      <c r="G87" s="297"/>
      <c r="H87" s="276" t="s">
        <v>261</v>
      </c>
      <c r="I87" s="276" t="s">
        <v>243</v>
      </c>
      <c r="J87" s="276">
        <v>50</v>
      </c>
      <c r="K87" s="290"/>
    </row>
    <row r="88" s="1" customFormat="1" ht="15" customHeight="1">
      <c r="B88" s="299"/>
      <c r="C88" s="276" t="s">
        <v>262</v>
      </c>
      <c r="D88" s="276"/>
      <c r="E88" s="276"/>
      <c r="F88" s="298" t="s">
        <v>247</v>
      </c>
      <c r="G88" s="297"/>
      <c r="H88" s="276" t="s">
        <v>263</v>
      </c>
      <c r="I88" s="276" t="s">
        <v>243</v>
      </c>
      <c r="J88" s="276">
        <v>20</v>
      </c>
      <c r="K88" s="290"/>
    </row>
    <row r="89" s="1" customFormat="1" ht="15" customHeight="1">
      <c r="B89" s="299"/>
      <c r="C89" s="276" t="s">
        <v>264</v>
      </c>
      <c r="D89" s="276"/>
      <c r="E89" s="276"/>
      <c r="F89" s="298" t="s">
        <v>247</v>
      </c>
      <c r="G89" s="297"/>
      <c r="H89" s="276" t="s">
        <v>265</v>
      </c>
      <c r="I89" s="276" t="s">
        <v>243</v>
      </c>
      <c r="J89" s="276">
        <v>20</v>
      </c>
      <c r="K89" s="290"/>
    </row>
    <row r="90" s="1" customFormat="1" ht="15" customHeight="1">
      <c r="B90" s="299"/>
      <c r="C90" s="276" t="s">
        <v>266</v>
      </c>
      <c r="D90" s="276"/>
      <c r="E90" s="276"/>
      <c r="F90" s="298" t="s">
        <v>247</v>
      </c>
      <c r="G90" s="297"/>
      <c r="H90" s="276" t="s">
        <v>267</v>
      </c>
      <c r="I90" s="276" t="s">
        <v>243</v>
      </c>
      <c r="J90" s="276">
        <v>50</v>
      </c>
      <c r="K90" s="290"/>
    </row>
    <row r="91" s="1" customFormat="1" ht="15" customHeight="1">
      <c r="B91" s="299"/>
      <c r="C91" s="276" t="s">
        <v>268</v>
      </c>
      <c r="D91" s="276"/>
      <c r="E91" s="276"/>
      <c r="F91" s="298" t="s">
        <v>247</v>
      </c>
      <c r="G91" s="297"/>
      <c r="H91" s="276" t="s">
        <v>268</v>
      </c>
      <c r="I91" s="276" t="s">
        <v>243</v>
      </c>
      <c r="J91" s="276">
        <v>50</v>
      </c>
      <c r="K91" s="290"/>
    </row>
    <row r="92" s="1" customFormat="1" ht="15" customHeight="1">
      <c r="B92" s="299"/>
      <c r="C92" s="276" t="s">
        <v>269</v>
      </c>
      <c r="D92" s="276"/>
      <c r="E92" s="276"/>
      <c r="F92" s="298" t="s">
        <v>247</v>
      </c>
      <c r="G92" s="297"/>
      <c r="H92" s="276" t="s">
        <v>270</v>
      </c>
      <c r="I92" s="276" t="s">
        <v>243</v>
      </c>
      <c r="J92" s="276">
        <v>255</v>
      </c>
      <c r="K92" s="290"/>
    </row>
    <row r="93" s="1" customFormat="1" ht="15" customHeight="1">
      <c r="B93" s="299"/>
      <c r="C93" s="276" t="s">
        <v>271</v>
      </c>
      <c r="D93" s="276"/>
      <c r="E93" s="276"/>
      <c r="F93" s="298" t="s">
        <v>241</v>
      </c>
      <c r="G93" s="297"/>
      <c r="H93" s="276" t="s">
        <v>272</v>
      </c>
      <c r="I93" s="276" t="s">
        <v>273</v>
      </c>
      <c r="J93" s="276"/>
      <c r="K93" s="290"/>
    </row>
    <row r="94" s="1" customFormat="1" ht="15" customHeight="1">
      <c r="B94" s="299"/>
      <c r="C94" s="276" t="s">
        <v>274</v>
      </c>
      <c r="D94" s="276"/>
      <c r="E94" s="276"/>
      <c r="F94" s="298" t="s">
        <v>241</v>
      </c>
      <c r="G94" s="297"/>
      <c r="H94" s="276" t="s">
        <v>275</v>
      </c>
      <c r="I94" s="276" t="s">
        <v>276</v>
      </c>
      <c r="J94" s="276"/>
      <c r="K94" s="290"/>
    </row>
    <row r="95" s="1" customFormat="1" ht="15" customHeight="1">
      <c r="B95" s="299"/>
      <c r="C95" s="276" t="s">
        <v>277</v>
      </c>
      <c r="D95" s="276"/>
      <c r="E95" s="276"/>
      <c r="F95" s="298" t="s">
        <v>241</v>
      </c>
      <c r="G95" s="297"/>
      <c r="H95" s="276" t="s">
        <v>277</v>
      </c>
      <c r="I95" s="276" t="s">
        <v>276</v>
      </c>
      <c r="J95" s="276"/>
      <c r="K95" s="290"/>
    </row>
    <row r="96" s="1" customFormat="1" ht="15" customHeight="1">
      <c r="B96" s="299"/>
      <c r="C96" s="276" t="s">
        <v>40</v>
      </c>
      <c r="D96" s="276"/>
      <c r="E96" s="276"/>
      <c r="F96" s="298" t="s">
        <v>241</v>
      </c>
      <c r="G96" s="297"/>
      <c r="H96" s="276" t="s">
        <v>278</v>
      </c>
      <c r="I96" s="276" t="s">
        <v>276</v>
      </c>
      <c r="J96" s="276"/>
      <c r="K96" s="290"/>
    </row>
    <row r="97" s="1" customFormat="1" ht="15" customHeight="1">
      <c r="B97" s="299"/>
      <c r="C97" s="276" t="s">
        <v>50</v>
      </c>
      <c r="D97" s="276"/>
      <c r="E97" s="276"/>
      <c r="F97" s="298" t="s">
        <v>241</v>
      </c>
      <c r="G97" s="297"/>
      <c r="H97" s="276" t="s">
        <v>279</v>
      </c>
      <c r="I97" s="276" t="s">
        <v>276</v>
      </c>
      <c r="J97" s="276"/>
      <c r="K97" s="290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280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235</v>
      </c>
      <c r="D103" s="291"/>
      <c r="E103" s="291"/>
      <c r="F103" s="291" t="s">
        <v>236</v>
      </c>
      <c r="G103" s="292"/>
      <c r="H103" s="291" t="s">
        <v>56</v>
      </c>
      <c r="I103" s="291" t="s">
        <v>59</v>
      </c>
      <c r="J103" s="291" t="s">
        <v>237</v>
      </c>
      <c r="K103" s="290"/>
    </row>
    <row r="104" s="1" customFormat="1" ht="17.25" customHeight="1">
      <c r="B104" s="288"/>
      <c r="C104" s="293" t="s">
        <v>238</v>
      </c>
      <c r="D104" s="293"/>
      <c r="E104" s="293"/>
      <c r="F104" s="294" t="s">
        <v>239</v>
      </c>
      <c r="G104" s="295"/>
      <c r="H104" s="293"/>
      <c r="I104" s="293"/>
      <c r="J104" s="293" t="s">
        <v>240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7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6"/>
      <c r="E106" s="296"/>
      <c r="F106" s="298" t="s">
        <v>241</v>
      </c>
      <c r="G106" s="307"/>
      <c r="H106" s="276" t="s">
        <v>281</v>
      </c>
      <c r="I106" s="276" t="s">
        <v>243</v>
      </c>
      <c r="J106" s="276">
        <v>20</v>
      </c>
      <c r="K106" s="290"/>
    </row>
    <row r="107" s="1" customFormat="1" ht="15" customHeight="1">
      <c r="B107" s="288"/>
      <c r="C107" s="276" t="s">
        <v>244</v>
      </c>
      <c r="D107" s="276"/>
      <c r="E107" s="276"/>
      <c r="F107" s="298" t="s">
        <v>241</v>
      </c>
      <c r="G107" s="276"/>
      <c r="H107" s="276" t="s">
        <v>281</v>
      </c>
      <c r="I107" s="276" t="s">
        <v>243</v>
      </c>
      <c r="J107" s="276">
        <v>120</v>
      </c>
      <c r="K107" s="290"/>
    </row>
    <row r="108" s="1" customFormat="1" ht="15" customHeight="1">
      <c r="B108" s="299"/>
      <c r="C108" s="276" t="s">
        <v>246</v>
      </c>
      <c r="D108" s="276"/>
      <c r="E108" s="276"/>
      <c r="F108" s="298" t="s">
        <v>247</v>
      </c>
      <c r="G108" s="276"/>
      <c r="H108" s="276" t="s">
        <v>281</v>
      </c>
      <c r="I108" s="276" t="s">
        <v>243</v>
      </c>
      <c r="J108" s="276">
        <v>50</v>
      </c>
      <c r="K108" s="290"/>
    </row>
    <row r="109" s="1" customFormat="1" ht="15" customHeight="1">
      <c r="B109" s="299"/>
      <c r="C109" s="276" t="s">
        <v>249</v>
      </c>
      <c r="D109" s="276"/>
      <c r="E109" s="276"/>
      <c r="F109" s="298" t="s">
        <v>241</v>
      </c>
      <c r="G109" s="276"/>
      <c r="H109" s="276" t="s">
        <v>281</v>
      </c>
      <c r="I109" s="276" t="s">
        <v>251</v>
      </c>
      <c r="J109" s="276"/>
      <c r="K109" s="290"/>
    </row>
    <row r="110" s="1" customFormat="1" ht="15" customHeight="1">
      <c r="B110" s="299"/>
      <c r="C110" s="276" t="s">
        <v>260</v>
      </c>
      <c r="D110" s="276"/>
      <c r="E110" s="276"/>
      <c r="F110" s="298" t="s">
        <v>247</v>
      </c>
      <c r="G110" s="276"/>
      <c r="H110" s="276" t="s">
        <v>281</v>
      </c>
      <c r="I110" s="276" t="s">
        <v>243</v>
      </c>
      <c r="J110" s="276">
        <v>50</v>
      </c>
      <c r="K110" s="290"/>
    </row>
    <row r="111" s="1" customFormat="1" ht="15" customHeight="1">
      <c r="B111" s="299"/>
      <c r="C111" s="276" t="s">
        <v>268</v>
      </c>
      <c r="D111" s="276"/>
      <c r="E111" s="276"/>
      <c r="F111" s="298" t="s">
        <v>247</v>
      </c>
      <c r="G111" s="276"/>
      <c r="H111" s="276" t="s">
        <v>281</v>
      </c>
      <c r="I111" s="276" t="s">
        <v>243</v>
      </c>
      <c r="J111" s="276">
        <v>50</v>
      </c>
      <c r="K111" s="290"/>
    </row>
    <row r="112" s="1" customFormat="1" ht="15" customHeight="1">
      <c r="B112" s="299"/>
      <c r="C112" s="276" t="s">
        <v>266</v>
      </c>
      <c r="D112" s="276"/>
      <c r="E112" s="276"/>
      <c r="F112" s="298" t="s">
        <v>247</v>
      </c>
      <c r="G112" s="276"/>
      <c r="H112" s="276" t="s">
        <v>281</v>
      </c>
      <c r="I112" s="276" t="s">
        <v>243</v>
      </c>
      <c r="J112" s="276">
        <v>50</v>
      </c>
      <c r="K112" s="290"/>
    </row>
    <row r="113" s="1" customFormat="1" ht="15" customHeight="1">
      <c r="B113" s="299"/>
      <c r="C113" s="276" t="s">
        <v>55</v>
      </c>
      <c r="D113" s="276"/>
      <c r="E113" s="276"/>
      <c r="F113" s="298" t="s">
        <v>241</v>
      </c>
      <c r="G113" s="276"/>
      <c r="H113" s="276" t="s">
        <v>282</v>
      </c>
      <c r="I113" s="276" t="s">
        <v>243</v>
      </c>
      <c r="J113" s="276">
        <v>20</v>
      </c>
      <c r="K113" s="290"/>
    </row>
    <row r="114" s="1" customFormat="1" ht="15" customHeight="1">
      <c r="B114" s="299"/>
      <c r="C114" s="276" t="s">
        <v>283</v>
      </c>
      <c r="D114" s="276"/>
      <c r="E114" s="276"/>
      <c r="F114" s="298" t="s">
        <v>241</v>
      </c>
      <c r="G114" s="276"/>
      <c r="H114" s="276" t="s">
        <v>284</v>
      </c>
      <c r="I114" s="276" t="s">
        <v>243</v>
      </c>
      <c r="J114" s="276">
        <v>120</v>
      </c>
      <c r="K114" s="290"/>
    </row>
    <row r="115" s="1" customFormat="1" ht="15" customHeight="1">
      <c r="B115" s="299"/>
      <c r="C115" s="276" t="s">
        <v>40</v>
      </c>
      <c r="D115" s="276"/>
      <c r="E115" s="276"/>
      <c r="F115" s="298" t="s">
        <v>241</v>
      </c>
      <c r="G115" s="276"/>
      <c r="H115" s="276" t="s">
        <v>285</v>
      </c>
      <c r="I115" s="276" t="s">
        <v>276</v>
      </c>
      <c r="J115" s="276"/>
      <c r="K115" s="290"/>
    </row>
    <row r="116" s="1" customFormat="1" ht="15" customHeight="1">
      <c r="B116" s="299"/>
      <c r="C116" s="276" t="s">
        <v>50</v>
      </c>
      <c r="D116" s="276"/>
      <c r="E116" s="276"/>
      <c r="F116" s="298" t="s">
        <v>241</v>
      </c>
      <c r="G116" s="276"/>
      <c r="H116" s="276" t="s">
        <v>286</v>
      </c>
      <c r="I116" s="276" t="s">
        <v>276</v>
      </c>
      <c r="J116" s="276"/>
      <c r="K116" s="290"/>
    </row>
    <row r="117" s="1" customFormat="1" ht="15" customHeight="1">
      <c r="B117" s="299"/>
      <c r="C117" s="276" t="s">
        <v>59</v>
      </c>
      <c r="D117" s="276"/>
      <c r="E117" s="276"/>
      <c r="F117" s="298" t="s">
        <v>241</v>
      </c>
      <c r="G117" s="276"/>
      <c r="H117" s="276" t="s">
        <v>287</v>
      </c>
      <c r="I117" s="276" t="s">
        <v>288</v>
      </c>
      <c r="J117" s="276"/>
      <c r="K117" s="290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273"/>
      <c r="D119" s="273"/>
      <c r="E119" s="273"/>
      <c r="F119" s="310"/>
      <c r="G119" s="273"/>
      <c r="H119" s="273"/>
      <c r="I119" s="273"/>
      <c r="J119" s="273"/>
      <c r="K119" s="309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7" t="s">
        <v>289</v>
      </c>
      <c r="D122" s="267"/>
      <c r="E122" s="267"/>
      <c r="F122" s="267"/>
      <c r="G122" s="267"/>
      <c r="H122" s="267"/>
      <c r="I122" s="267"/>
      <c r="J122" s="267"/>
      <c r="K122" s="315"/>
    </row>
    <row r="123" s="1" customFormat="1" ht="17.25" customHeight="1">
      <c r="B123" s="316"/>
      <c r="C123" s="291" t="s">
        <v>235</v>
      </c>
      <c r="D123" s="291"/>
      <c r="E123" s="291"/>
      <c r="F123" s="291" t="s">
        <v>236</v>
      </c>
      <c r="G123" s="292"/>
      <c r="H123" s="291" t="s">
        <v>56</v>
      </c>
      <c r="I123" s="291" t="s">
        <v>59</v>
      </c>
      <c r="J123" s="291" t="s">
        <v>237</v>
      </c>
      <c r="K123" s="317"/>
    </row>
    <row r="124" s="1" customFormat="1" ht="17.25" customHeight="1">
      <c r="B124" s="316"/>
      <c r="C124" s="293" t="s">
        <v>238</v>
      </c>
      <c r="D124" s="293"/>
      <c r="E124" s="293"/>
      <c r="F124" s="294" t="s">
        <v>239</v>
      </c>
      <c r="G124" s="295"/>
      <c r="H124" s="293"/>
      <c r="I124" s="293"/>
      <c r="J124" s="293" t="s">
        <v>240</v>
      </c>
      <c r="K124" s="317"/>
    </row>
    <row r="125" s="1" customFormat="1" ht="5.25" customHeight="1">
      <c r="B125" s="318"/>
      <c r="C125" s="296"/>
      <c r="D125" s="296"/>
      <c r="E125" s="296"/>
      <c r="F125" s="296"/>
      <c r="G125" s="276"/>
      <c r="H125" s="296"/>
      <c r="I125" s="296"/>
      <c r="J125" s="296"/>
      <c r="K125" s="319"/>
    </row>
    <row r="126" s="1" customFormat="1" ht="15" customHeight="1">
      <c r="B126" s="318"/>
      <c r="C126" s="276" t="s">
        <v>244</v>
      </c>
      <c r="D126" s="296"/>
      <c r="E126" s="296"/>
      <c r="F126" s="298" t="s">
        <v>241</v>
      </c>
      <c r="G126" s="276"/>
      <c r="H126" s="276" t="s">
        <v>281</v>
      </c>
      <c r="I126" s="276" t="s">
        <v>243</v>
      </c>
      <c r="J126" s="276">
        <v>120</v>
      </c>
      <c r="K126" s="320"/>
    </row>
    <row r="127" s="1" customFormat="1" ht="15" customHeight="1">
      <c r="B127" s="318"/>
      <c r="C127" s="276" t="s">
        <v>290</v>
      </c>
      <c r="D127" s="276"/>
      <c r="E127" s="276"/>
      <c r="F127" s="298" t="s">
        <v>241</v>
      </c>
      <c r="G127" s="276"/>
      <c r="H127" s="276" t="s">
        <v>291</v>
      </c>
      <c r="I127" s="276" t="s">
        <v>243</v>
      </c>
      <c r="J127" s="276" t="s">
        <v>292</v>
      </c>
      <c r="K127" s="320"/>
    </row>
    <row r="128" s="1" customFormat="1" ht="15" customHeight="1">
      <c r="B128" s="318"/>
      <c r="C128" s="276" t="s">
        <v>189</v>
      </c>
      <c r="D128" s="276"/>
      <c r="E128" s="276"/>
      <c r="F128" s="298" t="s">
        <v>241</v>
      </c>
      <c r="G128" s="276"/>
      <c r="H128" s="276" t="s">
        <v>293</v>
      </c>
      <c r="I128" s="276" t="s">
        <v>243</v>
      </c>
      <c r="J128" s="276" t="s">
        <v>292</v>
      </c>
      <c r="K128" s="320"/>
    </row>
    <row r="129" s="1" customFormat="1" ht="15" customHeight="1">
      <c r="B129" s="318"/>
      <c r="C129" s="276" t="s">
        <v>252</v>
      </c>
      <c r="D129" s="276"/>
      <c r="E129" s="276"/>
      <c r="F129" s="298" t="s">
        <v>247</v>
      </c>
      <c r="G129" s="276"/>
      <c r="H129" s="276" t="s">
        <v>253</v>
      </c>
      <c r="I129" s="276" t="s">
        <v>243</v>
      </c>
      <c r="J129" s="276">
        <v>15</v>
      </c>
      <c r="K129" s="320"/>
    </row>
    <row r="130" s="1" customFormat="1" ht="15" customHeight="1">
      <c r="B130" s="318"/>
      <c r="C130" s="300" t="s">
        <v>254</v>
      </c>
      <c r="D130" s="300"/>
      <c r="E130" s="300"/>
      <c r="F130" s="301" t="s">
        <v>247</v>
      </c>
      <c r="G130" s="300"/>
      <c r="H130" s="300" t="s">
        <v>255</v>
      </c>
      <c r="I130" s="300" t="s">
        <v>243</v>
      </c>
      <c r="J130" s="300">
        <v>15</v>
      </c>
      <c r="K130" s="320"/>
    </row>
    <row r="131" s="1" customFormat="1" ht="15" customHeight="1">
      <c r="B131" s="318"/>
      <c r="C131" s="300" t="s">
        <v>256</v>
      </c>
      <c r="D131" s="300"/>
      <c r="E131" s="300"/>
      <c r="F131" s="301" t="s">
        <v>247</v>
      </c>
      <c r="G131" s="300"/>
      <c r="H131" s="300" t="s">
        <v>257</v>
      </c>
      <c r="I131" s="300" t="s">
        <v>243</v>
      </c>
      <c r="J131" s="300">
        <v>20</v>
      </c>
      <c r="K131" s="320"/>
    </row>
    <row r="132" s="1" customFormat="1" ht="15" customHeight="1">
      <c r="B132" s="318"/>
      <c r="C132" s="300" t="s">
        <v>258</v>
      </c>
      <c r="D132" s="300"/>
      <c r="E132" s="300"/>
      <c r="F132" s="301" t="s">
        <v>247</v>
      </c>
      <c r="G132" s="300"/>
      <c r="H132" s="300" t="s">
        <v>259</v>
      </c>
      <c r="I132" s="300" t="s">
        <v>243</v>
      </c>
      <c r="J132" s="300">
        <v>20</v>
      </c>
      <c r="K132" s="320"/>
    </row>
    <row r="133" s="1" customFormat="1" ht="15" customHeight="1">
      <c r="B133" s="318"/>
      <c r="C133" s="276" t="s">
        <v>246</v>
      </c>
      <c r="D133" s="276"/>
      <c r="E133" s="276"/>
      <c r="F133" s="298" t="s">
        <v>247</v>
      </c>
      <c r="G133" s="276"/>
      <c r="H133" s="276" t="s">
        <v>281</v>
      </c>
      <c r="I133" s="276" t="s">
        <v>243</v>
      </c>
      <c r="J133" s="276">
        <v>50</v>
      </c>
      <c r="K133" s="320"/>
    </row>
    <row r="134" s="1" customFormat="1" ht="15" customHeight="1">
      <c r="B134" s="318"/>
      <c r="C134" s="276" t="s">
        <v>260</v>
      </c>
      <c r="D134" s="276"/>
      <c r="E134" s="276"/>
      <c r="F134" s="298" t="s">
        <v>247</v>
      </c>
      <c r="G134" s="276"/>
      <c r="H134" s="276" t="s">
        <v>281</v>
      </c>
      <c r="I134" s="276" t="s">
        <v>243</v>
      </c>
      <c r="J134" s="276">
        <v>50</v>
      </c>
      <c r="K134" s="320"/>
    </row>
    <row r="135" s="1" customFormat="1" ht="15" customHeight="1">
      <c r="B135" s="318"/>
      <c r="C135" s="276" t="s">
        <v>266</v>
      </c>
      <c r="D135" s="276"/>
      <c r="E135" s="276"/>
      <c r="F135" s="298" t="s">
        <v>247</v>
      </c>
      <c r="G135" s="276"/>
      <c r="H135" s="276" t="s">
        <v>281</v>
      </c>
      <c r="I135" s="276" t="s">
        <v>243</v>
      </c>
      <c r="J135" s="276">
        <v>50</v>
      </c>
      <c r="K135" s="320"/>
    </row>
    <row r="136" s="1" customFormat="1" ht="15" customHeight="1">
      <c r="B136" s="318"/>
      <c r="C136" s="276" t="s">
        <v>268</v>
      </c>
      <c r="D136" s="276"/>
      <c r="E136" s="276"/>
      <c r="F136" s="298" t="s">
        <v>247</v>
      </c>
      <c r="G136" s="276"/>
      <c r="H136" s="276" t="s">
        <v>281</v>
      </c>
      <c r="I136" s="276" t="s">
        <v>243</v>
      </c>
      <c r="J136" s="276">
        <v>50</v>
      </c>
      <c r="K136" s="320"/>
    </row>
    <row r="137" s="1" customFormat="1" ht="15" customHeight="1">
      <c r="B137" s="318"/>
      <c r="C137" s="276" t="s">
        <v>269</v>
      </c>
      <c r="D137" s="276"/>
      <c r="E137" s="276"/>
      <c r="F137" s="298" t="s">
        <v>247</v>
      </c>
      <c r="G137" s="276"/>
      <c r="H137" s="276" t="s">
        <v>294</v>
      </c>
      <c r="I137" s="276" t="s">
        <v>243</v>
      </c>
      <c r="J137" s="276">
        <v>255</v>
      </c>
      <c r="K137" s="320"/>
    </row>
    <row r="138" s="1" customFormat="1" ht="15" customHeight="1">
      <c r="B138" s="318"/>
      <c r="C138" s="276" t="s">
        <v>271</v>
      </c>
      <c r="D138" s="276"/>
      <c r="E138" s="276"/>
      <c r="F138" s="298" t="s">
        <v>241</v>
      </c>
      <c r="G138" s="276"/>
      <c r="H138" s="276" t="s">
        <v>295</v>
      </c>
      <c r="I138" s="276" t="s">
        <v>273</v>
      </c>
      <c r="J138" s="276"/>
      <c r="K138" s="320"/>
    </row>
    <row r="139" s="1" customFormat="1" ht="15" customHeight="1">
      <c r="B139" s="318"/>
      <c r="C139" s="276" t="s">
        <v>274</v>
      </c>
      <c r="D139" s="276"/>
      <c r="E139" s="276"/>
      <c r="F139" s="298" t="s">
        <v>241</v>
      </c>
      <c r="G139" s="276"/>
      <c r="H139" s="276" t="s">
        <v>296</v>
      </c>
      <c r="I139" s="276" t="s">
        <v>276</v>
      </c>
      <c r="J139" s="276"/>
      <c r="K139" s="320"/>
    </row>
    <row r="140" s="1" customFormat="1" ht="15" customHeight="1">
      <c r="B140" s="318"/>
      <c r="C140" s="276" t="s">
        <v>277</v>
      </c>
      <c r="D140" s="276"/>
      <c r="E140" s="276"/>
      <c r="F140" s="298" t="s">
        <v>241</v>
      </c>
      <c r="G140" s="276"/>
      <c r="H140" s="276" t="s">
        <v>277</v>
      </c>
      <c r="I140" s="276" t="s">
        <v>276</v>
      </c>
      <c r="J140" s="276"/>
      <c r="K140" s="320"/>
    </row>
    <row r="141" s="1" customFormat="1" ht="15" customHeight="1">
      <c r="B141" s="318"/>
      <c r="C141" s="276" t="s">
        <v>40</v>
      </c>
      <c r="D141" s="276"/>
      <c r="E141" s="276"/>
      <c r="F141" s="298" t="s">
        <v>241</v>
      </c>
      <c r="G141" s="276"/>
      <c r="H141" s="276" t="s">
        <v>297</v>
      </c>
      <c r="I141" s="276" t="s">
        <v>276</v>
      </c>
      <c r="J141" s="276"/>
      <c r="K141" s="320"/>
    </row>
    <row r="142" s="1" customFormat="1" ht="15" customHeight="1">
      <c r="B142" s="318"/>
      <c r="C142" s="276" t="s">
        <v>298</v>
      </c>
      <c r="D142" s="276"/>
      <c r="E142" s="276"/>
      <c r="F142" s="298" t="s">
        <v>241</v>
      </c>
      <c r="G142" s="276"/>
      <c r="H142" s="276" t="s">
        <v>299</v>
      </c>
      <c r="I142" s="276" t="s">
        <v>276</v>
      </c>
      <c r="J142" s="276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273"/>
      <c r="C144" s="273"/>
      <c r="D144" s="273"/>
      <c r="E144" s="273"/>
      <c r="F144" s="310"/>
      <c r="G144" s="273"/>
      <c r="H144" s="273"/>
      <c r="I144" s="273"/>
      <c r="J144" s="273"/>
      <c r="K144" s="273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300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235</v>
      </c>
      <c r="D148" s="291"/>
      <c r="E148" s="291"/>
      <c r="F148" s="291" t="s">
        <v>236</v>
      </c>
      <c r="G148" s="292"/>
      <c r="H148" s="291" t="s">
        <v>56</v>
      </c>
      <c r="I148" s="291" t="s">
        <v>59</v>
      </c>
      <c r="J148" s="291" t="s">
        <v>237</v>
      </c>
      <c r="K148" s="290"/>
    </row>
    <row r="149" s="1" customFormat="1" ht="17.25" customHeight="1">
      <c r="B149" s="288"/>
      <c r="C149" s="293" t="s">
        <v>238</v>
      </c>
      <c r="D149" s="293"/>
      <c r="E149" s="293"/>
      <c r="F149" s="294" t="s">
        <v>239</v>
      </c>
      <c r="G149" s="295"/>
      <c r="H149" s="293"/>
      <c r="I149" s="293"/>
      <c r="J149" s="293" t="s">
        <v>240</v>
      </c>
      <c r="K149" s="290"/>
    </row>
    <row r="150" s="1" customFormat="1" ht="5.25" customHeight="1">
      <c r="B150" s="299"/>
      <c r="C150" s="296"/>
      <c r="D150" s="296"/>
      <c r="E150" s="296"/>
      <c r="F150" s="296"/>
      <c r="G150" s="297"/>
      <c r="H150" s="296"/>
      <c r="I150" s="296"/>
      <c r="J150" s="296"/>
      <c r="K150" s="320"/>
    </row>
    <row r="151" s="1" customFormat="1" ht="15" customHeight="1">
      <c r="B151" s="299"/>
      <c r="C151" s="324" t="s">
        <v>244</v>
      </c>
      <c r="D151" s="276"/>
      <c r="E151" s="276"/>
      <c r="F151" s="325" t="s">
        <v>241</v>
      </c>
      <c r="G151" s="276"/>
      <c r="H151" s="324" t="s">
        <v>281</v>
      </c>
      <c r="I151" s="324" t="s">
        <v>243</v>
      </c>
      <c r="J151" s="324">
        <v>120</v>
      </c>
      <c r="K151" s="320"/>
    </row>
    <row r="152" s="1" customFormat="1" ht="15" customHeight="1">
      <c r="B152" s="299"/>
      <c r="C152" s="324" t="s">
        <v>290</v>
      </c>
      <c r="D152" s="276"/>
      <c r="E152" s="276"/>
      <c r="F152" s="325" t="s">
        <v>241</v>
      </c>
      <c r="G152" s="276"/>
      <c r="H152" s="324" t="s">
        <v>301</v>
      </c>
      <c r="I152" s="324" t="s">
        <v>243</v>
      </c>
      <c r="J152" s="324" t="s">
        <v>292</v>
      </c>
      <c r="K152" s="320"/>
    </row>
    <row r="153" s="1" customFormat="1" ht="15" customHeight="1">
      <c r="B153" s="299"/>
      <c r="C153" s="324" t="s">
        <v>189</v>
      </c>
      <c r="D153" s="276"/>
      <c r="E153" s="276"/>
      <c r="F153" s="325" t="s">
        <v>241</v>
      </c>
      <c r="G153" s="276"/>
      <c r="H153" s="324" t="s">
        <v>302</v>
      </c>
      <c r="I153" s="324" t="s">
        <v>243</v>
      </c>
      <c r="J153" s="324" t="s">
        <v>292</v>
      </c>
      <c r="K153" s="320"/>
    </row>
    <row r="154" s="1" customFormat="1" ht="15" customHeight="1">
      <c r="B154" s="299"/>
      <c r="C154" s="324" t="s">
        <v>246</v>
      </c>
      <c r="D154" s="276"/>
      <c r="E154" s="276"/>
      <c r="F154" s="325" t="s">
        <v>247</v>
      </c>
      <c r="G154" s="276"/>
      <c r="H154" s="324" t="s">
        <v>281</v>
      </c>
      <c r="I154" s="324" t="s">
        <v>243</v>
      </c>
      <c r="J154" s="324">
        <v>50</v>
      </c>
      <c r="K154" s="320"/>
    </row>
    <row r="155" s="1" customFormat="1" ht="15" customHeight="1">
      <c r="B155" s="299"/>
      <c r="C155" s="324" t="s">
        <v>249</v>
      </c>
      <c r="D155" s="276"/>
      <c r="E155" s="276"/>
      <c r="F155" s="325" t="s">
        <v>241</v>
      </c>
      <c r="G155" s="276"/>
      <c r="H155" s="324" t="s">
        <v>281</v>
      </c>
      <c r="I155" s="324" t="s">
        <v>251</v>
      </c>
      <c r="J155" s="324"/>
      <c r="K155" s="320"/>
    </row>
    <row r="156" s="1" customFormat="1" ht="15" customHeight="1">
      <c r="B156" s="299"/>
      <c r="C156" s="324" t="s">
        <v>260</v>
      </c>
      <c r="D156" s="276"/>
      <c r="E156" s="276"/>
      <c r="F156" s="325" t="s">
        <v>247</v>
      </c>
      <c r="G156" s="276"/>
      <c r="H156" s="324" t="s">
        <v>281</v>
      </c>
      <c r="I156" s="324" t="s">
        <v>243</v>
      </c>
      <c r="J156" s="324">
        <v>50</v>
      </c>
      <c r="K156" s="320"/>
    </row>
    <row r="157" s="1" customFormat="1" ht="15" customHeight="1">
      <c r="B157" s="299"/>
      <c r="C157" s="324" t="s">
        <v>268</v>
      </c>
      <c r="D157" s="276"/>
      <c r="E157" s="276"/>
      <c r="F157" s="325" t="s">
        <v>247</v>
      </c>
      <c r="G157" s="276"/>
      <c r="H157" s="324" t="s">
        <v>281</v>
      </c>
      <c r="I157" s="324" t="s">
        <v>243</v>
      </c>
      <c r="J157" s="324">
        <v>50</v>
      </c>
      <c r="K157" s="320"/>
    </row>
    <row r="158" s="1" customFormat="1" ht="15" customHeight="1">
      <c r="B158" s="299"/>
      <c r="C158" s="324" t="s">
        <v>266</v>
      </c>
      <c r="D158" s="276"/>
      <c r="E158" s="276"/>
      <c r="F158" s="325" t="s">
        <v>247</v>
      </c>
      <c r="G158" s="276"/>
      <c r="H158" s="324" t="s">
        <v>281</v>
      </c>
      <c r="I158" s="324" t="s">
        <v>243</v>
      </c>
      <c r="J158" s="324">
        <v>50</v>
      </c>
      <c r="K158" s="320"/>
    </row>
    <row r="159" s="1" customFormat="1" ht="15" customHeight="1">
      <c r="B159" s="299"/>
      <c r="C159" s="324" t="s">
        <v>90</v>
      </c>
      <c r="D159" s="276"/>
      <c r="E159" s="276"/>
      <c r="F159" s="325" t="s">
        <v>241</v>
      </c>
      <c r="G159" s="276"/>
      <c r="H159" s="324" t="s">
        <v>303</v>
      </c>
      <c r="I159" s="324" t="s">
        <v>243</v>
      </c>
      <c r="J159" s="324" t="s">
        <v>304</v>
      </c>
      <c r="K159" s="320"/>
    </row>
    <row r="160" s="1" customFormat="1" ht="15" customHeight="1">
      <c r="B160" s="299"/>
      <c r="C160" s="324" t="s">
        <v>305</v>
      </c>
      <c r="D160" s="276"/>
      <c r="E160" s="276"/>
      <c r="F160" s="325" t="s">
        <v>241</v>
      </c>
      <c r="G160" s="276"/>
      <c r="H160" s="324" t="s">
        <v>306</v>
      </c>
      <c r="I160" s="324" t="s">
        <v>276</v>
      </c>
      <c r="J160" s="324"/>
      <c r="K160" s="320"/>
    </row>
    <row r="161" s="1" customFormat="1" ht="15" customHeight="1">
      <c r="B161" s="326"/>
      <c r="C161" s="308"/>
      <c r="D161" s="308"/>
      <c r="E161" s="308"/>
      <c r="F161" s="308"/>
      <c r="G161" s="308"/>
      <c r="H161" s="308"/>
      <c r="I161" s="308"/>
      <c r="J161" s="308"/>
      <c r="K161" s="327"/>
    </row>
    <row r="162" s="1" customFormat="1" ht="18.75" customHeight="1">
      <c r="B162" s="273"/>
      <c r="C162" s="276"/>
      <c r="D162" s="276"/>
      <c r="E162" s="276"/>
      <c r="F162" s="298"/>
      <c r="G162" s="276"/>
      <c r="H162" s="276"/>
      <c r="I162" s="276"/>
      <c r="J162" s="276"/>
      <c r="K162" s="273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307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235</v>
      </c>
      <c r="D166" s="291"/>
      <c r="E166" s="291"/>
      <c r="F166" s="291" t="s">
        <v>236</v>
      </c>
      <c r="G166" s="328"/>
      <c r="H166" s="329" t="s">
        <v>56</v>
      </c>
      <c r="I166" s="329" t="s">
        <v>59</v>
      </c>
      <c r="J166" s="291" t="s">
        <v>237</v>
      </c>
      <c r="K166" s="268"/>
    </row>
    <row r="167" s="1" customFormat="1" ht="17.25" customHeight="1">
      <c r="B167" s="269"/>
      <c r="C167" s="293" t="s">
        <v>238</v>
      </c>
      <c r="D167" s="293"/>
      <c r="E167" s="293"/>
      <c r="F167" s="294" t="s">
        <v>239</v>
      </c>
      <c r="G167" s="330"/>
      <c r="H167" s="331"/>
      <c r="I167" s="331"/>
      <c r="J167" s="293" t="s">
        <v>240</v>
      </c>
      <c r="K167" s="271"/>
    </row>
    <row r="168" s="1" customFormat="1" ht="5.25" customHeight="1">
      <c r="B168" s="299"/>
      <c r="C168" s="296"/>
      <c r="D168" s="296"/>
      <c r="E168" s="296"/>
      <c r="F168" s="296"/>
      <c r="G168" s="297"/>
      <c r="H168" s="296"/>
      <c r="I168" s="296"/>
      <c r="J168" s="296"/>
      <c r="K168" s="320"/>
    </row>
    <row r="169" s="1" customFormat="1" ht="15" customHeight="1">
      <c r="B169" s="299"/>
      <c r="C169" s="276" t="s">
        <v>244</v>
      </c>
      <c r="D169" s="276"/>
      <c r="E169" s="276"/>
      <c r="F169" s="298" t="s">
        <v>241</v>
      </c>
      <c r="G169" s="276"/>
      <c r="H169" s="276" t="s">
        <v>281</v>
      </c>
      <c r="I169" s="276" t="s">
        <v>243</v>
      </c>
      <c r="J169" s="276">
        <v>120</v>
      </c>
      <c r="K169" s="320"/>
    </row>
    <row r="170" s="1" customFormat="1" ht="15" customHeight="1">
      <c r="B170" s="299"/>
      <c r="C170" s="276" t="s">
        <v>290</v>
      </c>
      <c r="D170" s="276"/>
      <c r="E170" s="276"/>
      <c r="F170" s="298" t="s">
        <v>241</v>
      </c>
      <c r="G170" s="276"/>
      <c r="H170" s="276" t="s">
        <v>291</v>
      </c>
      <c r="I170" s="276" t="s">
        <v>243</v>
      </c>
      <c r="J170" s="276" t="s">
        <v>292</v>
      </c>
      <c r="K170" s="320"/>
    </row>
    <row r="171" s="1" customFormat="1" ht="15" customHeight="1">
      <c r="B171" s="299"/>
      <c r="C171" s="276" t="s">
        <v>189</v>
      </c>
      <c r="D171" s="276"/>
      <c r="E171" s="276"/>
      <c r="F171" s="298" t="s">
        <v>241</v>
      </c>
      <c r="G171" s="276"/>
      <c r="H171" s="276" t="s">
        <v>308</v>
      </c>
      <c r="I171" s="276" t="s">
        <v>243</v>
      </c>
      <c r="J171" s="276" t="s">
        <v>292</v>
      </c>
      <c r="K171" s="320"/>
    </row>
    <row r="172" s="1" customFormat="1" ht="15" customHeight="1">
      <c r="B172" s="299"/>
      <c r="C172" s="276" t="s">
        <v>246</v>
      </c>
      <c r="D172" s="276"/>
      <c r="E172" s="276"/>
      <c r="F172" s="298" t="s">
        <v>247</v>
      </c>
      <c r="G172" s="276"/>
      <c r="H172" s="276" t="s">
        <v>308</v>
      </c>
      <c r="I172" s="276" t="s">
        <v>243</v>
      </c>
      <c r="J172" s="276">
        <v>50</v>
      </c>
      <c r="K172" s="320"/>
    </row>
    <row r="173" s="1" customFormat="1" ht="15" customHeight="1">
      <c r="B173" s="299"/>
      <c r="C173" s="276" t="s">
        <v>249</v>
      </c>
      <c r="D173" s="276"/>
      <c r="E173" s="276"/>
      <c r="F173" s="298" t="s">
        <v>241</v>
      </c>
      <c r="G173" s="276"/>
      <c r="H173" s="276" t="s">
        <v>308</v>
      </c>
      <c r="I173" s="276" t="s">
        <v>251</v>
      </c>
      <c r="J173" s="276"/>
      <c r="K173" s="320"/>
    </row>
    <row r="174" s="1" customFormat="1" ht="15" customHeight="1">
      <c r="B174" s="299"/>
      <c r="C174" s="276" t="s">
        <v>260</v>
      </c>
      <c r="D174" s="276"/>
      <c r="E174" s="276"/>
      <c r="F174" s="298" t="s">
        <v>247</v>
      </c>
      <c r="G174" s="276"/>
      <c r="H174" s="276" t="s">
        <v>308</v>
      </c>
      <c r="I174" s="276" t="s">
        <v>243</v>
      </c>
      <c r="J174" s="276">
        <v>50</v>
      </c>
      <c r="K174" s="320"/>
    </row>
    <row r="175" s="1" customFormat="1" ht="15" customHeight="1">
      <c r="B175" s="299"/>
      <c r="C175" s="276" t="s">
        <v>268</v>
      </c>
      <c r="D175" s="276"/>
      <c r="E175" s="276"/>
      <c r="F175" s="298" t="s">
        <v>247</v>
      </c>
      <c r="G175" s="276"/>
      <c r="H175" s="276" t="s">
        <v>308</v>
      </c>
      <c r="I175" s="276" t="s">
        <v>243</v>
      </c>
      <c r="J175" s="276">
        <v>50</v>
      </c>
      <c r="K175" s="320"/>
    </row>
    <row r="176" s="1" customFormat="1" ht="15" customHeight="1">
      <c r="B176" s="299"/>
      <c r="C176" s="276" t="s">
        <v>266</v>
      </c>
      <c r="D176" s="276"/>
      <c r="E176" s="276"/>
      <c r="F176" s="298" t="s">
        <v>247</v>
      </c>
      <c r="G176" s="276"/>
      <c r="H176" s="276" t="s">
        <v>308</v>
      </c>
      <c r="I176" s="276" t="s">
        <v>243</v>
      </c>
      <c r="J176" s="276">
        <v>50</v>
      </c>
      <c r="K176" s="320"/>
    </row>
    <row r="177" s="1" customFormat="1" ht="15" customHeight="1">
      <c r="B177" s="299"/>
      <c r="C177" s="276" t="s">
        <v>98</v>
      </c>
      <c r="D177" s="276"/>
      <c r="E177" s="276"/>
      <c r="F177" s="298" t="s">
        <v>241</v>
      </c>
      <c r="G177" s="276"/>
      <c r="H177" s="276" t="s">
        <v>309</v>
      </c>
      <c r="I177" s="276" t="s">
        <v>310</v>
      </c>
      <c r="J177" s="276"/>
      <c r="K177" s="320"/>
    </row>
    <row r="178" s="1" customFormat="1" ht="15" customHeight="1">
      <c r="B178" s="299"/>
      <c r="C178" s="276" t="s">
        <v>59</v>
      </c>
      <c r="D178" s="276"/>
      <c r="E178" s="276"/>
      <c r="F178" s="298" t="s">
        <v>241</v>
      </c>
      <c r="G178" s="276"/>
      <c r="H178" s="276" t="s">
        <v>311</v>
      </c>
      <c r="I178" s="276" t="s">
        <v>312</v>
      </c>
      <c r="J178" s="276">
        <v>1</v>
      </c>
      <c r="K178" s="320"/>
    </row>
    <row r="179" s="1" customFormat="1" ht="15" customHeight="1">
      <c r="B179" s="299"/>
      <c r="C179" s="276" t="s">
        <v>55</v>
      </c>
      <c r="D179" s="276"/>
      <c r="E179" s="276"/>
      <c r="F179" s="298" t="s">
        <v>241</v>
      </c>
      <c r="G179" s="276"/>
      <c r="H179" s="276" t="s">
        <v>313</v>
      </c>
      <c r="I179" s="276" t="s">
        <v>243</v>
      </c>
      <c r="J179" s="276">
        <v>20</v>
      </c>
      <c r="K179" s="320"/>
    </row>
    <row r="180" s="1" customFormat="1" ht="15" customHeight="1">
      <c r="B180" s="299"/>
      <c r="C180" s="276" t="s">
        <v>56</v>
      </c>
      <c r="D180" s="276"/>
      <c r="E180" s="276"/>
      <c r="F180" s="298" t="s">
        <v>241</v>
      </c>
      <c r="G180" s="276"/>
      <c r="H180" s="276" t="s">
        <v>314</v>
      </c>
      <c r="I180" s="276" t="s">
        <v>243</v>
      </c>
      <c r="J180" s="276">
        <v>255</v>
      </c>
      <c r="K180" s="320"/>
    </row>
    <row r="181" s="1" customFormat="1" ht="15" customHeight="1">
      <c r="B181" s="299"/>
      <c r="C181" s="276" t="s">
        <v>99</v>
      </c>
      <c r="D181" s="276"/>
      <c r="E181" s="276"/>
      <c r="F181" s="298" t="s">
        <v>241</v>
      </c>
      <c r="G181" s="276"/>
      <c r="H181" s="276" t="s">
        <v>205</v>
      </c>
      <c r="I181" s="276" t="s">
        <v>243</v>
      </c>
      <c r="J181" s="276">
        <v>10</v>
      </c>
      <c r="K181" s="320"/>
    </row>
    <row r="182" s="1" customFormat="1" ht="15" customHeight="1">
      <c r="B182" s="299"/>
      <c r="C182" s="276" t="s">
        <v>100</v>
      </c>
      <c r="D182" s="276"/>
      <c r="E182" s="276"/>
      <c r="F182" s="298" t="s">
        <v>241</v>
      </c>
      <c r="G182" s="276"/>
      <c r="H182" s="276" t="s">
        <v>315</v>
      </c>
      <c r="I182" s="276" t="s">
        <v>276</v>
      </c>
      <c r="J182" s="276"/>
      <c r="K182" s="320"/>
    </row>
    <row r="183" s="1" customFormat="1" ht="15" customHeight="1">
      <c r="B183" s="299"/>
      <c r="C183" s="276" t="s">
        <v>316</v>
      </c>
      <c r="D183" s="276"/>
      <c r="E183" s="276"/>
      <c r="F183" s="298" t="s">
        <v>241</v>
      </c>
      <c r="G183" s="276"/>
      <c r="H183" s="276" t="s">
        <v>317</v>
      </c>
      <c r="I183" s="276" t="s">
        <v>276</v>
      </c>
      <c r="J183" s="276"/>
      <c r="K183" s="320"/>
    </row>
    <row r="184" s="1" customFormat="1" ht="15" customHeight="1">
      <c r="B184" s="299"/>
      <c r="C184" s="276" t="s">
        <v>305</v>
      </c>
      <c r="D184" s="276"/>
      <c r="E184" s="276"/>
      <c r="F184" s="298" t="s">
        <v>241</v>
      </c>
      <c r="G184" s="276"/>
      <c r="H184" s="276" t="s">
        <v>318</v>
      </c>
      <c r="I184" s="276" t="s">
        <v>276</v>
      </c>
      <c r="J184" s="276"/>
      <c r="K184" s="320"/>
    </row>
    <row r="185" s="1" customFormat="1" ht="15" customHeight="1">
      <c r="B185" s="299"/>
      <c r="C185" s="276" t="s">
        <v>102</v>
      </c>
      <c r="D185" s="276"/>
      <c r="E185" s="276"/>
      <c r="F185" s="298" t="s">
        <v>247</v>
      </c>
      <c r="G185" s="276"/>
      <c r="H185" s="276" t="s">
        <v>319</v>
      </c>
      <c r="I185" s="276" t="s">
        <v>243</v>
      </c>
      <c r="J185" s="276">
        <v>50</v>
      </c>
      <c r="K185" s="320"/>
    </row>
    <row r="186" s="1" customFormat="1" ht="15" customHeight="1">
      <c r="B186" s="299"/>
      <c r="C186" s="276" t="s">
        <v>320</v>
      </c>
      <c r="D186" s="276"/>
      <c r="E186" s="276"/>
      <c r="F186" s="298" t="s">
        <v>247</v>
      </c>
      <c r="G186" s="276"/>
      <c r="H186" s="276" t="s">
        <v>321</v>
      </c>
      <c r="I186" s="276" t="s">
        <v>322</v>
      </c>
      <c r="J186" s="276"/>
      <c r="K186" s="320"/>
    </row>
    <row r="187" s="1" customFormat="1" ht="15" customHeight="1">
      <c r="B187" s="299"/>
      <c r="C187" s="276" t="s">
        <v>323</v>
      </c>
      <c r="D187" s="276"/>
      <c r="E187" s="276"/>
      <c r="F187" s="298" t="s">
        <v>247</v>
      </c>
      <c r="G187" s="276"/>
      <c r="H187" s="276" t="s">
        <v>324</v>
      </c>
      <c r="I187" s="276" t="s">
        <v>322</v>
      </c>
      <c r="J187" s="276"/>
      <c r="K187" s="320"/>
    </row>
    <row r="188" s="1" customFormat="1" ht="15" customHeight="1">
      <c r="B188" s="299"/>
      <c r="C188" s="276" t="s">
        <v>325</v>
      </c>
      <c r="D188" s="276"/>
      <c r="E188" s="276"/>
      <c r="F188" s="298" t="s">
        <v>247</v>
      </c>
      <c r="G188" s="276"/>
      <c r="H188" s="276" t="s">
        <v>326</v>
      </c>
      <c r="I188" s="276" t="s">
        <v>322</v>
      </c>
      <c r="J188" s="276"/>
      <c r="K188" s="320"/>
    </row>
    <row r="189" s="1" customFormat="1" ht="15" customHeight="1">
      <c r="B189" s="299"/>
      <c r="C189" s="332" t="s">
        <v>327</v>
      </c>
      <c r="D189" s="276"/>
      <c r="E189" s="276"/>
      <c r="F189" s="298" t="s">
        <v>247</v>
      </c>
      <c r="G189" s="276"/>
      <c r="H189" s="276" t="s">
        <v>328</v>
      </c>
      <c r="I189" s="276" t="s">
        <v>329</v>
      </c>
      <c r="J189" s="333" t="s">
        <v>330</v>
      </c>
      <c r="K189" s="320"/>
    </row>
    <row r="190" s="1" customFormat="1" ht="15" customHeight="1">
      <c r="B190" s="299"/>
      <c r="C190" s="283" t="s">
        <v>44</v>
      </c>
      <c r="D190" s="276"/>
      <c r="E190" s="276"/>
      <c r="F190" s="298" t="s">
        <v>241</v>
      </c>
      <c r="G190" s="276"/>
      <c r="H190" s="273" t="s">
        <v>331</v>
      </c>
      <c r="I190" s="276" t="s">
        <v>332</v>
      </c>
      <c r="J190" s="276"/>
      <c r="K190" s="320"/>
    </row>
    <row r="191" s="1" customFormat="1" ht="15" customHeight="1">
      <c r="B191" s="299"/>
      <c r="C191" s="283" t="s">
        <v>333</v>
      </c>
      <c r="D191" s="276"/>
      <c r="E191" s="276"/>
      <c r="F191" s="298" t="s">
        <v>241</v>
      </c>
      <c r="G191" s="276"/>
      <c r="H191" s="276" t="s">
        <v>334</v>
      </c>
      <c r="I191" s="276" t="s">
        <v>276</v>
      </c>
      <c r="J191" s="276"/>
      <c r="K191" s="320"/>
    </row>
    <row r="192" s="1" customFormat="1" ht="15" customHeight="1">
      <c r="B192" s="299"/>
      <c r="C192" s="283" t="s">
        <v>335</v>
      </c>
      <c r="D192" s="276"/>
      <c r="E192" s="276"/>
      <c r="F192" s="298" t="s">
        <v>241</v>
      </c>
      <c r="G192" s="276"/>
      <c r="H192" s="276" t="s">
        <v>336</v>
      </c>
      <c r="I192" s="276" t="s">
        <v>276</v>
      </c>
      <c r="J192" s="276"/>
      <c r="K192" s="320"/>
    </row>
    <row r="193" s="1" customFormat="1" ht="15" customHeight="1">
      <c r="B193" s="299"/>
      <c r="C193" s="283" t="s">
        <v>337</v>
      </c>
      <c r="D193" s="276"/>
      <c r="E193" s="276"/>
      <c r="F193" s="298" t="s">
        <v>247</v>
      </c>
      <c r="G193" s="276"/>
      <c r="H193" s="276" t="s">
        <v>338</v>
      </c>
      <c r="I193" s="276" t="s">
        <v>276</v>
      </c>
      <c r="J193" s="276"/>
      <c r="K193" s="320"/>
    </row>
    <row r="194" s="1" customFormat="1" ht="15" customHeight="1">
      <c r="B194" s="326"/>
      <c r="C194" s="334"/>
      <c r="D194" s="308"/>
      <c r="E194" s="308"/>
      <c r="F194" s="308"/>
      <c r="G194" s="308"/>
      <c r="H194" s="308"/>
      <c r="I194" s="308"/>
      <c r="J194" s="308"/>
      <c r="K194" s="327"/>
    </row>
    <row r="195" s="1" customFormat="1" ht="18.75" customHeight="1">
      <c r="B195" s="273"/>
      <c r="C195" s="276"/>
      <c r="D195" s="276"/>
      <c r="E195" s="276"/>
      <c r="F195" s="298"/>
      <c r="G195" s="276"/>
      <c r="H195" s="276"/>
      <c r="I195" s="276"/>
      <c r="J195" s="276"/>
      <c r="K195" s="273"/>
    </row>
    <row r="196" s="1" customFormat="1" ht="18.75" customHeight="1">
      <c r="B196" s="273"/>
      <c r="C196" s="276"/>
      <c r="D196" s="276"/>
      <c r="E196" s="276"/>
      <c r="F196" s="298"/>
      <c r="G196" s="276"/>
      <c r="H196" s="276"/>
      <c r="I196" s="276"/>
      <c r="J196" s="276"/>
      <c r="K196" s="273"/>
    </row>
    <row r="197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="1" customFormat="1" ht="21">
      <c r="B199" s="266"/>
      <c r="C199" s="267" t="s">
        <v>339</v>
      </c>
      <c r="D199" s="267"/>
      <c r="E199" s="267"/>
      <c r="F199" s="267"/>
      <c r="G199" s="267"/>
      <c r="H199" s="267"/>
      <c r="I199" s="267"/>
      <c r="J199" s="267"/>
      <c r="K199" s="268"/>
    </row>
    <row r="200" s="1" customFormat="1" ht="25.5" customHeight="1">
      <c r="B200" s="266"/>
      <c r="C200" s="335" t="s">
        <v>340</v>
      </c>
      <c r="D200" s="335"/>
      <c r="E200" s="335"/>
      <c r="F200" s="335" t="s">
        <v>341</v>
      </c>
      <c r="G200" s="336"/>
      <c r="H200" s="335" t="s">
        <v>342</v>
      </c>
      <c r="I200" s="335"/>
      <c r="J200" s="335"/>
      <c r="K200" s="268"/>
    </row>
    <row r="201" s="1" customFormat="1" ht="5.25" customHeight="1">
      <c r="B201" s="299"/>
      <c r="C201" s="296"/>
      <c r="D201" s="296"/>
      <c r="E201" s="296"/>
      <c r="F201" s="296"/>
      <c r="G201" s="276"/>
      <c r="H201" s="296"/>
      <c r="I201" s="296"/>
      <c r="J201" s="296"/>
      <c r="K201" s="320"/>
    </row>
    <row r="202" s="1" customFormat="1" ht="15" customHeight="1">
      <c r="B202" s="299"/>
      <c r="C202" s="276" t="s">
        <v>332</v>
      </c>
      <c r="D202" s="276"/>
      <c r="E202" s="276"/>
      <c r="F202" s="298" t="s">
        <v>45</v>
      </c>
      <c r="G202" s="276"/>
      <c r="H202" s="276" t="s">
        <v>343</v>
      </c>
      <c r="I202" s="276"/>
      <c r="J202" s="276"/>
      <c r="K202" s="320"/>
    </row>
    <row r="203" s="1" customFormat="1" ht="15" customHeight="1">
      <c r="B203" s="299"/>
      <c r="C203" s="305"/>
      <c r="D203" s="276"/>
      <c r="E203" s="276"/>
      <c r="F203" s="298" t="s">
        <v>46</v>
      </c>
      <c r="G203" s="276"/>
      <c r="H203" s="276" t="s">
        <v>344</v>
      </c>
      <c r="I203" s="276"/>
      <c r="J203" s="276"/>
      <c r="K203" s="320"/>
    </row>
    <row r="204" s="1" customFormat="1" ht="15" customHeight="1">
      <c r="B204" s="299"/>
      <c r="C204" s="305"/>
      <c r="D204" s="276"/>
      <c r="E204" s="276"/>
      <c r="F204" s="298" t="s">
        <v>49</v>
      </c>
      <c r="G204" s="276"/>
      <c r="H204" s="276" t="s">
        <v>345</v>
      </c>
      <c r="I204" s="276"/>
      <c r="J204" s="276"/>
      <c r="K204" s="320"/>
    </row>
    <row r="205" s="1" customFormat="1" ht="15" customHeight="1">
      <c r="B205" s="299"/>
      <c r="C205" s="276"/>
      <c r="D205" s="276"/>
      <c r="E205" s="276"/>
      <c r="F205" s="298" t="s">
        <v>47</v>
      </c>
      <c r="G205" s="276"/>
      <c r="H205" s="276" t="s">
        <v>346</v>
      </c>
      <c r="I205" s="276"/>
      <c r="J205" s="276"/>
      <c r="K205" s="320"/>
    </row>
    <row r="206" s="1" customFormat="1" ht="15" customHeight="1">
      <c r="B206" s="299"/>
      <c r="C206" s="276"/>
      <c r="D206" s="276"/>
      <c r="E206" s="276"/>
      <c r="F206" s="298" t="s">
        <v>48</v>
      </c>
      <c r="G206" s="276"/>
      <c r="H206" s="276" t="s">
        <v>347</v>
      </c>
      <c r="I206" s="276"/>
      <c r="J206" s="276"/>
      <c r="K206" s="320"/>
    </row>
    <row r="207" s="1" customFormat="1" ht="15" customHeight="1">
      <c r="B207" s="299"/>
      <c r="C207" s="276"/>
      <c r="D207" s="276"/>
      <c r="E207" s="276"/>
      <c r="F207" s="298"/>
      <c r="G207" s="276"/>
      <c r="H207" s="276"/>
      <c r="I207" s="276"/>
      <c r="J207" s="276"/>
      <c r="K207" s="320"/>
    </row>
    <row r="208" s="1" customFormat="1" ht="15" customHeight="1">
      <c r="B208" s="299"/>
      <c r="C208" s="276" t="s">
        <v>288</v>
      </c>
      <c r="D208" s="276"/>
      <c r="E208" s="276"/>
      <c r="F208" s="298" t="s">
        <v>81</v>
      </c>
      <c r="G208" s="276"/>
      <c r="H208" s="276" t="s">
        <v>348</v>
      </c>
      <c r="I208" s="276"/>
      <c r="J208" s="276"/>
      <c r="K208" s="320"/>
    </row>
    <row r="209" s="1" customFormat="1" ht="15" customHeight="1">
      <c r="B209" s="299"/>
      <c r="C209" s="305"/>
      <c r="D209" s="276"/>
      <c r="E209" s="276"/>
      <c r="F209" s="298" t="s">
        <v>183</v>
      </c>
      <c r="G209" s="276"/>
      <c r="H209" s="276" t="s">
        <v>184</v>
      </c>
      <c r="I209" s="276"/>
      <c r="J209" s="276"/>
      <c r="K209" s="320"/>
    </row>
    <row r="210" s="1" customFormat="1" ht="15" customHeight="1">
      <c r="B210" s="299"/>
      <c r="C210" s="276"/>
      <c r="D210" s="276"/>
      <c r="E210" s="276"/>
      <c r="F210" s="298" t="s">
        <v>181</v>
      </c>
      <c r="G210" s="276"/>
      <c r="H210" s="276" t="s">
        <v>349</v>
      </c>
      <c r="I210" s="276"/>
      <c r="J210" s="276"/>
      <c r="K210" s="320"/>
    </row>
    <row r="211" s="1" customFormat="1" ht="15" customHeight="1">
      <c r="B211" s="337"/>
      <c r="C211" s="305"/>
      <c r="D211" s="305"/>
      <c r="E211" s="305"/>
      <c r="F211" s="298" t="s">
        <v>185</v>
      </c>
      <c r="G211" s="283"/>
      <c r="H211" s="324" t="s">
        <v>186</v>
      </c>
      <c r="I211" s="324"/>
      <c r="J211" s="324"/>
      <c r="K211" s="338"/>
    </row>
    <row r="212" s="1" customFormat="1" ht="15" customHeight="1">
      <c r="B212" s="337"/>
      <c r="C212" s="305"/>
      <c r="D212" s="305"/>
      <c r="E212" s="305"/>
      <c r="F212" s="298" t="s">
        <v>187</v>
      </c>
      <c r="G212" s="283"/>
      <c r="H212" s="324" t="s">
        <v>159</v>
      </c>
      <c r="I212" s="324"/>
      <c r="J212" s="324"/>
      <c r="K212" s="338"/>
    </row>
    <row r="213" s="1" customFormat="1" ht="15" customHeight="1">
      <c r="B213" s="337"/>
      <c r="C213" s="305"/>
      <c r="D213" s="305"/>
      <c r="E213" s="305"/>
      <c r="F213" s="339"/>
      <c r="G213" s="283"/>
      <c r="H213" s="340"/>
      <c r="I213" s="340"/>
      <c r="J213" s="340"/>
      <c r="K213" s="338"/>
    </row>
    <row r="214" s="1" customFormat="1" ht="15" customHeight="1">
      <c r="B214" s="337"/>
      <c r="C214" s="276" t="s">
        <v>312</v>
      </c>
      <c r="D214" s="305"/>
      <c r="E214" s="305"/>
      <c r="F214" s="298">
        <v>1</v>
      </c>
      <c r="G214" s="283"/>
      <c r="H214" s="324" t="s">
        <v>350</v>
      </c>
      <c r="I214" s="324"/>
      <c r="J214" s="324"/>
      <c r="K214" s="338"/>
    </row>
    <row r="215" s="1" customFormat="1" ht="15" customHeight="1">
      <c r="B215" s="337"/>
      <c r="C215" s="305"/>
      <c r="D215" s="305"/>
      <c r="E215" s="305"/>
      <c r="F215" s="298">
        <v>2</v>
      </c>
      <c r="G215" s="283"/>
      <c r="H215" s="324" t="s">
        <v>351</v>
      </c>
      <c r="I215" s="324"/>
      <c r="J215" s="324"/>
      <c r="K215" s="338"/>
    </row>
    <row r="216" s="1" customFormat="1" ht="15" customHeight="1">
      <c r="B216" s="337"/>
      <c r="C216" s="305"/>
      <c r="D216" s="305"/>
      <c r="E216" s="305"/>
      <c r="F216" s="298">
        <v>3</v>
      </c>
      <c r="G216" s="283"/>
      <c r="H216" s="324" t="s">
        <v>352</v>
      </c>
      <c r="I216" s="324"/>
      <c r="J216" s="324"/>
      <c r="K216" s="338"/>
    </row>
    <row r="217" s="1" customFormat="1" ht="15" customHeight="1">
      <c r="B217" s="337"/>
      <c r="C217" s="305"/>
      <c r="D217" s="305"/>
      <c r="E217" s="305"/>
      <c r="F217" s="298">
        <v>4</v>
      </c>
      <c r="G217" s="283"/>
      <c r="H217" s="324" t="s">
        <v>353</v>
      </c>
      <c r="I217" s="324"/>
      <c r="J217" s="324"/>
      <c r="K217" s="338"/>
    </row>
    <row r="218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2020-01-22T11:42:43Z</dcterms:created>
  <dcterms:modified xsi:type="dcterms:W3CDTF">2020-01-22T11:42:45Z</dcterms:modified>
</cp:coreProperties>
</file>