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seč'!$C$82:$K$95</definedName>
    <definedName name="_xlnm.Print_Area" localSheetId="1">'1 - 1 seč'!$C$4:$J$39,'1 - 1 seč'!$C$45:$J$64,'1 - 1 seč'!$C$70:$K$95</definedName>
    <definedName name="_xlnm._FilterDatabase" localSheetId="2" hidden="1">'2 - 2 seč'!$C$82:$K$95</definedName>
    <definedName name="_xlnm.Print_Area" localSheetId="2">'2 - 2 seč'!$C$4:$J$39,'2 - 2 seč'!$C$45:$J$64,'2 - 2 seč'!$C$70:$K$95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<sst xmlns="http://schemas.openxmlformats.org/spreadsheetml/2006/main" count="1004" uniqueCount="327">
  <si>
    <t>Export Komplet</t>
  </si>
  <si>
    <t>VZ</t>
  </si>
  <si>
    <t>2.0</t>
  </si>
  <si>
    <t>ZAMOK</t>
  </si>
  <si>
    <t>False</t>
  </si>
  <si>
    <t>{18a34067-c745-40aa-bc62-ce6d021ad30c}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</si>
  <si>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</si>
  <si>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</si>
  <si>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</si>
  <si>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</si>
  <si>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</si>
  <si>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</si>
  <si>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</si>
  <si>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</si>
  <si>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</si>
  <si>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</si>
  <si>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</si>
  <si>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 a Úpa, Jaroměř, sečení břehových porostů, ř. km 1014,700 – 1016,500 a 0,000 - 0,260</t>
  </si>
  <si>
    <t>KSO:</t>
  </si>
  <si>
    <t>83321</t>
  </si>
  <si>
    <t>CC-CZ:</t>
  </si>
  <si>
    <t>2420</t>
  </si>
  <si>
    <t>Místo:</t>
  </si>
  <si>
    <t>Jaroměř</t>
  </si>
  <si>
    <t>Datum:</t>
  </si>
  <si>
    <t>17.1.2020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</si>
  <si>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</si>
  <si>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</si>
  <si>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</si>
  <si>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</si>
  <si>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</si>
  <si>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</si>
  <si>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</si>
  <si>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</si>
  <si>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</si>
  <si>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</si>
  <si>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</si>
  <si>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</si>
  <si>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</si>
  <si>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</si>
  <si>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</si>
  <si>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</si>
  <si>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</si>
  <si>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</si>
  <si>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</si>
  <si>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</si>
  <si>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</si>
  <si>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</si>
  <si>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</si>
  <si>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</si>
  <si>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</si>
  <si>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</si>
  <si>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</si>
  <si>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</si>
  <si>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</si>
  <si>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</si>
  <si>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</si>
  <si>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</si>
  <si>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</si>
  <si>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</si>
  <si>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</si>
  <si>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</si>
  <si>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</si>
  <si>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</si>
  <si>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</si>
  <si>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</si>
  <si>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</si>
  <si>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</si>
  <si>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</si>
  <si>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</si>
  <si>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</si>
  <si>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</si>
  <si>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</si>
  <si>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</si>
  <si>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</si>
  <si>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</si>
  <si>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</si>
  <si>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</si>
  <si>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</si>
  <si>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</si>
  <si>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</si>
  <si>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</si>
  <si>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{3dbecd93-6c64-4b16-8f18-260eab698c60}</t>
  </si>
  <si>
    <t>2</t>
  </si>
  <si>
    <t>2 seč</t>
  </si>
  <si>
    <t>{9de1b874-36cb-4d47-80d3-278964e0dc66}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</si>
  <si>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</si>
  <si>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</si>
  <si>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</si>
  <si>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</si>
  <si>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</si>
  <si>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</si>
  <si>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</si>
  <si>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</si>
  <si>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</si>
  <si>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</si>
  <si>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</si>
  <si>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</si>
  <si>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</si>
  <si>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</si>
  <si>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</si>
  <si>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</si>
  <si>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</si>
  <si>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</si>
  <si>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</si>
  <si>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</si>
  <si>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</si>
  <si>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</si>
  <si>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</si>
  <si>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</si>
  <si>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</si>
  <si>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</si>
  <si>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</si>
  <si>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</si>
  <si>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</si>
  <si>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</si>
  <si>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ve svahu přes 1:1
</t>
  </si>
  <si>
    <t>ha</t>
  </si>
  <si>
    <t>4</t>
  </si>
  <si>
    <t>1157207773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</si>
  <si>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</si>
  <si>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</si>
  <si>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P</t>
  </si>
  <si>
    <t>Poznámka k položce: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</t>
  </si>
  <si>
    <t>111111314R</t>
  </si>
  <si>
    <t>Odstranění ruderálního porostu a křovin ve svahu přes 1:1 s ponecháním posečené hmoty na místě</t>
  </si>
  <si>
    <t>soubor</t>
  </si>
  <si>
    <t>1410765058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</si>
  <si>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</si>
  <si>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Poznámka k položce:
1.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2. V položkách jsou započteny pouze náklady na odstranění nadzemní části porostu.
3. V cenách o sklonu svahu přes 1:1 jsou uvažovány podmínky pro svahy běžně schůdné; bez použití lezeckých technik. V případě použití lezeckých technik se tyto náklady oceňují individuálně.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</si>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</sst>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51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 hidden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 hidden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>
      <c r="A31" s="3"/>
      <c r="B31" s="44"/>
      <c r="C31" s="45"/>
      <c r="D31" s="50" t="s">
        <v>44</v>
      </c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2"/>
      <c r="BE37" s="36"/>
    </row>
    <row r="41" spans="1:57" s="2" customFormat="1" ht="6.95" customHeight="1">
      <c r="A41" s="3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2"/>
      <c r="BE41" s="36"/>
    </row>
    <row r="42" spans="1:57" s="2" customFormat="1" ht="24.95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10/2020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Labe a Úpa, Jaroměř, sečení břehových porostů, ř. km 1014,700 – 1016,500 a 0,000 - 0,260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70" t="str">
        <f>IF(K8="","",K8)</f>
        <v>Jaroměř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1" t="str">
        <f>IF(AN8="","",AN8)</f>
        <v>17.1.2020</v>
      </c>
      <c r="AN47" s="71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3" t="str">
        <f>IF(E11="","",E11)</f>
        <v>Povodí Labe, státní podnik, PTÚ HK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2" t="str">
        <f>IF(E17="","",E17)</f>
        <v xml:space="preserve"> </v>
      </c>
      <c r="AN49" s="63"/>
      <c r="AO49" s="63"/>
      <c r="AP49" s="63"/>
      <c r="AQ49" s="38"/>
      <c r="AR49" s="42"/>
      <c r="AS49" s="73" t="s">
        <v>54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6"/>
    </row>
    <row r="50" spans="1:57" s="2" customFormat="1" ht="15.15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3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2" t="str">
        <f>IF(E20="","",E20)</f>
        <v>Lukáš Táborský, DiS</v>
      </c>
      <c r="AN50" s="63"/>
      <c r="AO50" s="63"/>
      <c r="AP50" s="63"/>
      <c r="AQ50" s="38"/>
      <c r="AR50" s="42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6"/>
    </row>
    <row r="52" spans="1:57" s="2" customFormat="1" ht="29.25" customHeight="1">
      <c r="A52" s="36"/>
      <c r="B52" s="37"/>
      <c r="C52" s="85" t="s">
        <v>55</v>
      </c>
      <c r="D52" s="86"/>
      <c r="E52" s="86"/>
      <c r="F52" s="86"/>
      <c r="G52" s="86"/>
      <c r="H52" s="87"/>
      <c r="I52" s="88" t="s">
        <v>56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57</v>
      </c>
      <c r="AH52" s="86"/>
      <c r="AI52" s="86"/>
      <c r="AJ52" s="86"/>
      <c r="AK52" s="86"/>
      <c r="AL52" s="86"/>
      <c r="AM52" s="86"/>
      <c r="AN52" s="88" t="s">
        <v>58</v>
      </c>
      <c r="AO52" s="86"/>
      <c r="AP52" s="86"/>
      <c r="AQ52" s="90" t="s">
        <v>59</v>
      </c>
      <c r="AR52" s="42"/>
      <c r="AS52" s="91" t="s">
        <v>60</v>
      </c>
      <c r="AT52" s="92" t="s">
        <v>61</v>
      </c>
      <c r="AU52" s="92" t="s">
        <v>62</v>
      </c>
      <c r="AV52" s="92" t="s">
        <v>63</v>
      </c>
      <c r="AW52" s="92" t="s">
        <v>64</v>
      </c>
      <c r="AX52" s="92" t="s">
        <v>65</v>
      </c>
      <c r="AY52" s="92" t="s">
        <v>66</v>
      </c>
      <c r="AZ52" s="92" t="s">
        <v>67</v>
      </c>
      <c r="BA52" s="92" t="s">
        <v>68</v>
      </c>
      <c r="BB52" s="92" t="s">
        <v>69</v>
      </c>
      <c r="BC52" s="92" t="s">
        <v>70</v>
      </c>
      <c r="BD52" s="9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6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28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73</v>
      </c>
      <c r="BT54" s="108" t="s">
        <v>74</v>
      </c>
      <c r="BU54" s="109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pans="1:91" s="7" customFormat="1" ht="16.5" customHeight="1">
      <c r="A55" s="110" t="s">
        <v>78</v>
      </c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'1 - 1 seč'!J30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81</v>
      </c>
      <c r="AR55" s="117"/>
      <c r="AS55" s="118">
        <v>0</v>
      </c>
      <c r="AT55" s="119">
        <f>ROUND(SUM(AV55:AW55),2)</f>
        <v>0</v>
      </c>
      <c r="AU55" s="120">
        <f>'1 - 1 seč'!P83</f>
        <v>0</v>
      </c>
      <c r="AV55" s="119">
        <f>'1 - 1 seč'!J33</f>
        <v>0</v>
      </c>
      <c r="AW55" s="119">
        <f>'1 - 1 seč'!J34</f>
        <v>0</v>
      </c>
      <c r="AX55" s="119">
        <f>'1 - 1 seč'!J35</f>
        <v>0</v>
      </c>
      <c r="AY55" s="119">
        <f>'1 - 1 seč'!J36</f>
        <v>0</v>
      </c>
      <c r="AZ55" s="119">
        <f>'1 - 1 seč'!F33</f>
        <v>0</v>
      </c>
      <c r="BA55" s="119">
        <f>'1 - 1 seč'!F34</f>
        <v>0</v>
      </c>
      <c r="BB55" s="119">
        <f>'1 - 1 seč'!F35</f>
        <v>0</v>
      </c>
      <c r="BC55" s="119">
        <f>'1 - 1 seč'!F36</f>
        <v>0</v>
      </c>
      <c r="BD55" s="121">
        <f>'1 - 1 seč'!F37</f>
        <v>0</v>
      </c>
      <c r="BE55" s="7"/>
      <c r="BT55" s="122" t="s">
        <v>79</v>
      </c>
      <c r="BV55" s="122" t="s">
        <v>76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pans="1:91" s="7" customFormat="1" ht="16.5" customHeight="1">
      <c r="A56" s="110" t="s">
        <v>78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'2 - 2 seč'!J30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81</v>
      </c>
      <c r="AR56" s="117"/>
      <c r="AS56" s="123">
        <v>0</v>
      </c>
      <c r="AT56" s="124">
        <f>ROUND(SUM(AV56:AW56),2)</f>
        <v>0</v>
      </c>
      <c r="AU56" s="125">
        <f>'2 - 2 seč'!P83</f>
        <v>0</v>
      </c>
      <c r="AV56" s="124">
        <f>'2 - 2 seč'!J33</f>
        <v>0</v>
      </c>
      <c r="AW56" s="124">
        <f>'2 - 2 seč'!J34</f>
        <v>0</v>
      </c>
      <c r="AX56" s="124">
        <f>'2 - 2 seč'!J35</f>
        <v>0</v>
      </c>
      <c r="AY56" s="124">
        <f>'2 - 2 seč'!J36</f>
        <v>0</v>
      </c>
      <c r="AZ56" s="124">
        <f>'2 - 2 seč'!F33</f>
        <v>0</v>
      </c>
      <c r="BA56" s="124">
        <f>'2 - 2 seč'!F34</f>
        <v>0</v>
      </c>
      <c r="BB56" s="124">
        <f>'2 - 2 seč'!F35</f>
        <v>0</v>
      </c>
      <c r="BC56" s="124">
        <f>'2 - 2 seč'!F36</f>
        <v>0</v>
      </c>
      <c r="BD56" s="126">
        <f>'2 - 2 seč'!F37</f>
        <v>0</v>
      </c>
      <c r="BE56" s="7"/>
      <c r="BT56" s="122" t="s">
        <v>79</v>
      </c>
      <c r="BV56" s="122" t="s">
        <v>76</v>
      </c>
      <c r="BW56" s="122" t="s">
        <v>85</v>
      </c>
      <c r="BX56" s="122" t="s">
        <v>5</v>
      </c>
      <c r="CL56" s="122" t="s">
        <v>19</v>
      </c>
      <c r="CM56" s="122" t="s">
        <v>83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8"/>
      <c r="AT3" s="15" t="s">
        <v>83</v>
      </c>
    </row>
    <row r="4" spans="2:46" s="1" customFormat="1" ht="24.95" customHeight="1">
      <c r="B4" s="18"/>
      <c r="D4" s="131" t="s">
        <v>86</v>
      </c>
      <c r="I4" s="127"/>
      <c r="L4" s="18"/>
      <c r="M4" s="132" t="s">
        <v>10</v>
      </c>
      <c r="AT4" s="15" t="s">
        <v>35</v>
      </c>
    </row>
    <row r="5" spans="2:12" s="1" customFormat="1" ht="6.95" customHeight="1">
      <c r="B5" s="18"/>
      <c r="I5" s="127"/>
      <c r="L5" s="18"/>
    </row>
    <row r="6" spans="2:12" s="1" customFormat="1" ht="12" customHeight="1">
      <c r="B6" s="18"/>
      <c r="D6" s="133" t="s">
        <v>16</v>
      </c>
      <c r="I6" s="127"/>
      <c r="L6" s="18"/>
    </row>
    <row r="7" spans="2:12" s="1" customFormat="1" ht="16.5" customHeight="1">
      <c r="B7" s="18"/>
      <c r="E7" s="134" t="str">
        <f>'Rekapitulace stavby'!K6</f>
        <v>Labe a Úpa, Jaroměř, sečení břehových porostů, ř. km 1014,700 – 1016,500 a 0,000 - 0,260</v>
      </c>
      <c r="F7" s="133"/>
      <c r="G7" s="133"/>
      <c r="H7" s="133"/>
      <c r="I7" s="127"/>
      <c r="L7" s="18"/>
    </row>
    <row r="8" spans="1:31" s="2" customFormat="1" ht="12" customHeight="1">
      <c r="A8" s="36"/>
      <c r="B8" s="42"/>
      <c r="C8" s="36"/>
      <c r="D8" s="133" t="s">
        <v>87</v>
      </c>
      <c r="E8" s="36"/>
      <c r="F8" s="36"/>
      <c r="G8" s="36"/>
      <c r="H8" s="36"/>
      <c r="I8" s="135"/>
      <c r="J8" s="36"/>
      <c r="K8" s="36"/>
      <c r="L8" s="1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7" t="s">
        <v>88</v>
      </c>
      <c r="F9" s="36"/>
      <c r="G9" s="36"/>
      <c r="H9" s="36"/>
      <c r="I9" s="135"/>
      <c r="J9" s="36"/>
      <c r="K9" s="36"/>
      <c r="L9" s="1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5"/>
      <c r="J10" s="36"/>
      <c r="K10" s="36"/>
      <c r="L10" s="1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3" t="s">
        <v>18</v>
      </c>
      <c r="E11" s="36"/>
      <c r="F11" s="138" t="s">
        <v>19</v>
      </c>
      <c r="G11" s="36"/>
      <c r="H11" s="36"/>
      <c r="I11" s="139" t="s">
        <v>20</v>
      </c>
      <c r="J11" s="138" t="s">
        <v>28</v>
      </c>
      <c r="K11" s="36"/>
      <c r="L11" s="1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22</v>
      </c>
      <c r="E12" s="36"/>
      <c r="F12" s="138" t="s">
        <v>23</v>
      </c>
      <c r="G12" s="36"/>
      <c r="H12" s="36"/>
      <c r="I12" s="139" t="s">
        <v>24</v>
      </c>
      <c r="J12" s="140" t="str">
        <f>'Rekapitulace stavby'!AN8</f>
        <v>17.1.2020</v>
      </c>
      <c r="K12" s="36"/>
      <c r="L12" s="1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5"/>
      <c r="J13" s="36"/>
      <c r="K13" s="36"/>
      <c r="L13" s="1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3" t="s">
        <v>26</v>
      </c>
      <c r="E14" s="36"/>
      <c r="F14" s="36"/>
      <c r="G14" s="36"/>
      <c r="H14" s="36"/>
      <c r="I14" s="139" t="s">
        <v>27</v>
      </c>
      <c r="J14" s="138" t="s">
        <v>28</v>
      </c>
      <c r="K14" s="36"/>
      <c r="L14" s="1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8" t="s">
        <v>29</v>
      </c>
      <c r="F15" s="36"/>
      <c r="G15" s="36"/>
      <c r="H15" s="36"/>
      <c r="I15" s="139" t="s">
        <v>30</v>
      </c>
      <c r="J15" s="138" t="s">
        <v>28</v>
      </c>
      <c r="K15" s="36"/>
      <c r="L15" s="1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5"/>
      <c r="J16" s="36"/>
      <c r="K16" s="36"/>
      <c r="L16" s="1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3" t="s">
        <v>31</v>
      </c>
      <c r="E17" s="36"/>
      <c r="F17" s="36"/>
      <c r="G17" s="36"/>
      <c r="H17" s="36"/>
      <c r="I17" s="139" t="s">
        <v>27</v>
      </c>
      <c r="J17" s="31" t="str">
        <f>'Rekapitulace stavby'!AN13</f>
        <v>Vyplň údaj</v>
      </c>
      <c r="K17" s="36"/>
      <c r="L17" s="1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8"/>
      <c r="G18" s="138"/>
      <c r="H18" s="138"/>
      <c r="I18" s="139" t="s">
        <v>30</v>
      </c>
      <c r="J18" s="31" t="str">
        <f>'Rekapitulace stavby'!AN14</f>
        <v>Vyplň údaj</v>
      </c>
      <c r="K18" s="36"/>
      <c r="L18" s="1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5"/>
      <c r="J19" s="36"/>
      <c r="K19" s="36"/>
      <c r="L19" s="1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3" t="s">
        <v>33</v>
      </c>
      <c r="E20" s="36"/>
      <c r="F20" s="36"/>
      <c r="G20" s="36"/>
      <c r="H20" s="36"/>
      <c r="I20" s="139" t="s">
        <v>27</v>
      </c>
      <c r="J20" s="138" t="str">
        <f>IF('Rekapitulace stavby'!AN16="","",'Rekapitulace stavby'!AN16)</f>
        <v/>
      </c>
      <c r="K20" s="36"/>
      <c r="L20" s="1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8" t="str">
        <f>IF('Rekapitulace stavby'!E17="","",'Rekapitulace stavby'!E17)</f>
        <v xml:space="preserve"> </v>
      </c>
      <c r="F21" s="36"/>
      <c r="G21" s="36"/>
      <c r="H21" s="36"/>
      <c r="I21" s="139" t="s">
        <v>30</v>
      </c>
      <c r="J21" s="138" t="str">
        <f>IF('Rekapitulace stavby'!AN17="","",'Rekapitulace stavby'!AN17)</f>
        <v/>
      </c>
      <c r="K21" s="36"/>
      <c r="L21" s="1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5"/>
      <c r="J22" s="36"/>
      <c r="K22" s="36"/>
      <c r="L22" s="1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3" t="s">
        <v>36</v>
      </c>
      <c r="E23" s="36"/>
      <c r="F23" s="36"/>
      <c r="G23" s="36"/>
      <c r="H23" s="36"/>
      <c r="I23" s="139" t="s">
        <v>27</v>
      </c>
      <c r="J23" s="138" t="s">
        <v>28</v>
      </c>
      <c r="K23" s="36"/>
      <c r="L23" s="1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8" t="s">
        <v>37</v>
      </c>
      <c r="F24" s="36"/>
      <c r="G24" s="36"/>
      <c r="H24" s="36"/>
      <c r="I24" s="139" t="s">
        <v>30</v>
      </c>
      <c r="J24" s="138" t="s">
        <v>28</v>
      </c>
      <c r="K24" s="36"/>
      <c r="L24" s="1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5"/>
      <c r="J25" s="36"/>
      <c r="K25" s="36"/>
      <c r="L25" s="1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3" t="s">
        <v>38</v>
      </c>
      <c r="E26" s="36"/>
      <c r="F26" s="36"/>
      <c r="G26" s="36"/>
      <c r="H26" s="36"/>
      <c r="I26" s="135"/>
      <c r="J26" s="36"/>
      <c r="K26" s="36"/>
      <c r="L26" s="1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5"/>
      <c r="J28" s="36"/>
      <c r="K28" s="36"/>
      <c r="L28" s="1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1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40</v>
      </c>
      <c r="E30" s="36"/>
      <c r="F30" s="36"/>
      <c r="G30" s="36"/>
      <c r="H30" s="36"/>
      <c r="I30" s="135"/>
      <c r="J30" s="149">
        <f>ROUND(J83,2)</f>
        <v>0</v>
      </c>
      <c r="K30" s="36"/>
      <c r="L30" s="1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6"/>
      <c r="E31" s="146"/>
      <c r="F31" s="146"/>
      <c r="G31" s="146"/>
      <c r="H31" s="146"/>
      <c r="I31" s="147"/>
      <c r="J31" s="146"/>
      <c r="K31" s="146"/>
      <c r="L31" s="1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42</v>
      </c>
      <c r="G32" s="36"/>
      <c r="H32" s="36"/>
      <c r="I32" s="151" t="s">
        <v>41</v>
      </c>
      <c r="J32" s="150" t="s">
        <v>43</v>
      </c>
      <c r="K32" s="36"/>
      <c r="L32" s="1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44</v>
      </c>
      <c r="E33" s="133" t="s">
        <v>45</v>
      </c>
      <c r="F33" s="153">
        <f>ROUND((SUM(BE83:BE95)),2)</f>
        <v>0</v>
      </c>
      <c r="G33" s="36"/>
      <c r="H33" s="36"/>
      <c r="I33" s="154">
        <v>0.21</v>
      </c>
      <c r="J33" s="153">
        <f>ROUND(((SUM(BE83:BE95))*I33),2)</f>
        <v>0</v>
      </c>
      <c r="K33" s="36"/>
      <c r="L33" s="1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46</v>
      </c>
      <c r="F34" s="153">
        <f>ROUND((SUM(BF83:BF95)),2)</f>
        <v>0</v>
      </c>
      <c r="G34" s="36"/>
      <c r="H34" s="36"/>
      <c r="I34" s="154">
        <v>0.15</v>
      </c>
      <c r="J34" s="153">
        <f>ROUND(((SUM(BF83:BF95))*I34),2)</f>
        <v>0</v>
      </c>
      <c r="K34" s="36"/>
      <c r="L34" s="1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3" t="s">
        <v>44</v>
      </c>
      <c r="E35" s="133" t="s">
        <v>47</v>
      </c>
      <c r="F35" s="153">
        <f>ROUND((SUM(BG83:BG95)),2)</f>
        <v>0</v>
      </c>
      <c r="G35" s="36"/>
      <c r="H35" s="36"/>
      <c r="I35" s="154">
        <v>0.21</v>
      </c>
      <c r="J35" s="153">
        <f>0</f>
        <v>0</v>
      </c>
      <c r="K35" s="36"/>
      <c r="L35" s="1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3" t="s">
        <v>48</v>
      </c>
      <c r="F36" s="153">
        <f>ROUND((SUM(BH83:BH95)),2)</f>
        <v>0</v>
      </c>
      <c r="G36" s="36"/>
      <c r="H36" s="36"/>
      <c r="I36" s="154">
        <v>0.15</v>
      </c>
      <c r="J36" s="153">
        <f>0</f>
        <v>0</v>
      </c>
      <c r="K36" s="36"/>
      <c r="L36" s="1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3" t="s">
        <v>49</v>
      </c>
      <c r="F37" s="153">
        <f>ROUND((SUM(BI83:BI95)),2)</f>
        <v>0</v>
      </c>
      <c r="G37" s="36"/>
      <c r="H37" s="36"/>
      <c r="I37" s="154">
        <v>0</v>
      </c>
      <c r="J37" s="153">
        <f>0</f>
        <v>0</v>
      </c>
      <c r="K37" s="36"/>
      <c r="L37" s="1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5"/>
      <c r="J38" s="36"/>
      <c r="K38" s="36"/>
      <c r="L38" s="1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89</v>
      </c>
      <c r="D45" s="38"/>
      <c r="E45" s="38"/>
      <c r="F45" s="38"/>
      <c r="G45" s="38"/>
      <c r="H45" s="38"/>
      <c r="I45" s="135"/>
      <c r="J45" s="38"/>
      <c r="K45" s="38"/>
      <c r="L45" s="1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35"/>
      <c r="J46" s="38"/>
      <c r="K46" s="38"/>
      <c r="L46" s="1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5"/>
      <c r="J47" s="38"/>
      <c r="K47" s="38"/>
      <c r="L47" s="1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9" t="str">
        <f>E7</f>
        <v>Labe a Úpa, Jaroměř, sečení břehových porostů, ř. km 1014,700 – 1016,500 a 0,000 - 0,260</v>
      </c>
      <c r="F48" s="30"/>
      <c r="G48" s="30"/>
      <c r="H48" s="30"/>
      <c r="I48" s="135"/>
      <c r="J48" s="38"/>
      <c r="K48" s="38"/>
      <c r="L48" s="1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87</v>
      </c>
      <c r="D49" s="38"/>
      <c r="E49" s="38"/>
      <c r="F49" s="38"/>
      <c r="G49" s="38"/>
      <c r="H49" s="38"/>
      <c r="I49" s="135"/>
      <c r="J49" s="38"/>
      <c r="K49" s="38"/>
      <c r="L49" s="1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8" t="str">
        <f>E9</f>
        <v>1 - 1 seč</v>
      </c>
      <c r="F50" s="38"/>
      <c r="G50" s="38"/>
      <c r="H50" s="38"/>
      <c r="I50" s="135"/>
      <c r="J50" s="38"/>
      <c r="K50" s="38"/>
      <c r="L50" s="1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35"/>
      <c r="J51" s="38"/>
      <c r="K51" s="38"/>
      <c r="L51" s="1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Jaroměř</v>
      </c>
      <c r="G52" s="38"/>
      <c r="H52" s="38"/>
      <c r="I52" s="139" t="s">
        <v>24</v>
      </c>
      <c r="J52" s="71" t="str">
        <f>IF(J12="","",J12)</f>
        <v>17.1.2020</v>
      </c>
      <c r="K52" s="38"/>
      <c r="L52" s="1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35"/>
      <c r="J53" s="38"/>
      <c r="K53" s="38"/>
      <c r="L53" s="1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podnik, PTÚ HK</v>
      </c>
      <c r="G54" s="38"/>
      <c r="H54" s="38"/>
      <c r="I54" s="139" t="s">
        <v>33</v>
      </c>
      <c r="J54" s="34" t="str">
        <f>E21</f>
        <v xml:space="preserve"> </v>
      </c>
      <c r="K54" s="38"/>
      <c r="L54" s="1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7.9" customHeight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139" t="s">
        <v>36</v>
      </c>
      <c r="J55" s="34" t="str">
        <f>E24</f>
        <v>Lukáš Táborský, DiS</v>
      </c>
      <c r="K55" s="38"/>
      <c r="L55" s="1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135"/>
      <c r="J56" s="38"/>
      <c r="K56" s="38"/>
      <c r="L56" s="1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70" t="s">
        <v>90</v>
      </c>
      <c r="D57" s="171"/>
      <c r="E57" s="171"/>
      <c r="F57" s="171"/>
      <c r="G57" s="171"/>
      <c r="H57" s="171"/>
      <c r="I57" s="172"/>
      <c r="J57" s="173" t="s">
        <v>91</v>
      </c>
      <c r="K57" s="171"/>
      <c r="L57" s="1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135"/>
      <c r="J58" s="38"/>
      <c r="K58" s="38"/>
      <c r="L58" s="1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74" t="s">
        <v>72</v>
      </c>
      <c r="D59" s="38"/>
      <c r="E59" s="38"/>
      <c r="F59" s="38"/>
      <c r="G59" s="38"/>
      <c r="H59" s="38"/>
      <c r="I59" s="135"/>
      <c r="J59" s="101">
        <f>J83</f>
        <v>0</v>
      </c>
      <c r="K59" s="38"/>
      <c r="L59" s="1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92</v>
      </c>
    </row>
    <row r="60" spans="1:31" s="9" customFormat="1" ht="24.95" customHeight="1">
      <c r="A60" s="9"/>
      <c r="B60" s="175"/>
      <c r="C60" s="176"/>
      <c r="D60" s="177" t="s">
        <v>93</v>
      </c>
      <c r="E60" s="178"/>
      <c r="F60" s="178"/>
      <c r="G60" s="178"/>
      <c r="H60" s="178"/>
      <c r="I60" s="179"/>
      <c r="J60" s="180">
        <f>J84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94</v>
      </c>
      <c r="E61" s="185"/>
      <c r="F61" s="185"/>
      <c r="G61" s="185"/>
      <c r="H61" s="185"/>
      <c r="I61" s="186"/>
      <c r="J61" s="187">
        <f>J85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5"/>
      <c r="C62" s="176"/>
      <c r="D62" s="177" t="s">
        <v>95</v>
      </c>
      <c r="E62" s="178"/>
      <c r="F62" s="178"/>
      <c r="G62" s="178"/>
      <c r="H62" s="178"/>
      <c r="I62" s="179"/>
      <c r="J62" s="180">
        <f>J92</f>
        <v>0</v>
      </c>
      <c r="K62" s="176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2"/>
      <c r="C63" s="183"/>
      <c r="D63" s="184" t="s">
        <v>96</v>
      </c>
      <c r="E63" s="185"/>
      <c r="F63" s="185"/>
      <c r="G63" s="185"/>
      <c r="H63" s="185"/>
      <c r="I63" s="186"/>
      <c r="J63" s="187">
        <f>J93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6"/>
      <c r="B64" s="37"/>
      <c r="C64" s="38"/>
      <c r="D64" s="38"/>
      <c r="E64" s="38"/>
      <c r="F64" s="38"/>
      <c r="G64" s="38"/>
      <c r="H64" s="38"/>
      <c r="I64" s="135"/>
      <c r="J64" s="38"/>
      <c r="K64" s="38"/>
      <c r="L64" s="1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58"/>
      <c r="C65" s="59"/>
      <c r="D65" s="59"/>
      <c r="E65" s="59"/>
      <c r="F65" s="59"/>
      <c r="G65" s="59"/>
      <c r="H65" s="59"/>
      <c r="I65" s="165"/>
      <c r="J65" s="59"/>
      <c r="K65" s="59"/>
      <c r="L65" s="1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60"/>
      <c r="C69" s="61"/>
      <c r="D69" s="61"/>
      <c r="E69" s="61"/>
      <c r="F69" s="61"/>
      <c r="G69" s="61"/>
      <c r="H69" s="61"/>
      <c r="I69" s="168"/>
      <c r="J69" s="61"/>
      <c r="K69" s="61"/>
      <c r="L69" s="1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1" t="s">
        <v>97</v>
      </c>
      <c r="D70" s="38"/>
      <c r="E70" s="38"/>
      <c r="F70" s="38"/>
      <c r="G70" s="38"/>
      <c r="H70" s="38"/>
      <c r="I70" s="135"/>
      <c r="J70" s="38"/>
      <c r="K70" s="38"/>
      <c r="L70" s="1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35"/>
      <c r="J71" s="38"/>
      <c r="K71" s="38"/>
      <c r="L71" s="1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35"/>
      <c r="J72" s="38"/>
      <c r="K72" s="38"/>
      <c r="L72" s="1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169" t="str">
        <f>E7</f>
        <v>Labe a Úpa, Jaroměř, sečení břehových porostů, ř. km 1014,700 – 1016,500 a 0,000 - 0,260</v>
      </c>
      <c r="F73" s="30"/>
      <c r="G73" s="30"/>
      <c r="H73" s="30"/>
      <c r="I73" s="135"/>
      <c r="J73" s="38"/>
      <c r="K73" s="38"/>
      <c r="L73" s="1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87</v>
      </c>
      <c r="D74" s="38"/>
      <c r="E74" s="38"/>
      <c r="F74" s="38"/>
      <c r="G74" s="38"/>
      <c r="H74" s="38"/>
      <c r="I74" s="135"/>
      <c r="J74" s="38"/>
      <c r="K74" s="38"/>
      <c r="L74" s="1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68" t="str">
        <f>E9</f>
        <v>1 - 1 seč</v>
      </c>
      <c r="F75" s="38"/>
      <c r="G75" s="38"/>
      <c r="H75" s="38"/>
      <c r="I75" s="135"/>
      <c r="J75" s="38"/>
      <c r="K75" s="38"/>
      <c r="L75" s="1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35"/>
      <c r="J76" s="38"/>
      <c r="K76" s="38"/>
      <c r="L76" s="1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5" t="str">
        <f>F12</f>
        <v>Jaroměř</v>
      </c>
      <c r="G77" s="38"/>
      <c r="H77" s="38"/>
      <c r="I77" s="139" t="s">
        <v>24</v>
      </c>
      <c r="J77" s="71" t="str">
        <f>IF(J12="","",J12)</f>
        <v>17.1.2020</v>
      </c>
      <c r="K77" s="38"/>
      <c r="L77" s="1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35"/>
      <c r="J78" s="38"/>
      <c r="K78" s="38"/>
      <c r="L78" s="1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0" t="s">
        <v>26</v>
      </c>
      <c r="D79" s="38"/>
      <c r="E79" s="38"/>
      <c r="F79" s="25" t="str">
        <f>E15</f>
        <v>Povodí Labe, státní podnik, PTÚ HK</v>
      </c>
      <c r="G79" s="38"/>
      <c r="H79" s="38"/>
      <c r="I79" s="139" t="s">
        <v>33</v>
      </c>
      <c r="J79" s="34" t="str">
        <f>E21</f>
        <v xml:space="preserve"> </v>
      </c>
      <c r="K79" s="38"/>
      <c r="L79" s="1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7.9" customHeight="1">
      <c r="A80" s="36"/>
      <c r="B80" s="37"/>
      <c r="C80" s="30" t="s">
        <v>31</v>
      </c>
      <c r="D80" s="38"/>
      <c r="E80" s="38"/>
      <c r="F80" s="25" t="str">
        <f>IF(E18="","",E18)</f>
        <v>Vyplň údaj</v>
      </c>
      <c r="G80" s="38"/>
      <c r="H80" s="38"/>
      <c r="I80" s="139" t="s">
        <v>36</v>
      </c>
      <c r="J80" s="34" t="str">
        <f>E24</f>
        <v>Lukáš Táborský, DiS</v>
      </c>
      <c r="K80" s="38"/>
      <c r="L80" s="1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" customHeight="1">
      <c r="A81" s="36"/>
      <c r="B81" s="37"/>
      <c r="C81" s="38"/>
      <c r="D81" s="38"/>
      <c r="E81" s="38"/>
      <c r="F81" s="38"/>
      <c r="G81" s="38"/>
      <c r="H81" s="38"/>
      <c r="I81" s="135"/>
      <c r="J81" s="38"/>
      <c r="K81" s="38"/>
      <c r="L81" s="1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89"/>
      <c r="B82" s="190"/>
      <c r="C82" s="191" t="s">
        <v>98</v>
      </c>
      <c r="D82" s="192" t="s">
        <v>59</v>
      </c>
      <c r="E82" s="192" t="s">
        <v>55</v>
      </c>
      <c r="F82" s="192" t="s">
        <v>56</v>
      </c>
      <c r="G82" s="192" t="s">
        <v>99</v>
      </c>
      <c r="H82" s="192" t="s">
        <v>100</v>
      </c>
      <c r="I82" s="193" t="s">
        <v>101</v>
      </c>
      <c r="J82" s="192" t="s">
        <v>91</v>
      </c>
      <c r="K82" s="194" t="s">
        <v>102</v>
      </c>
      <c r="L82" s="195"/>
      <c r="M82" s="91" t="s">
        <v>28</v>
      </c>
      <c r="N82" s="92" t="s">
        <v>44</v>
      </c>
      <c r="O82" s="92" t="s">
        <v>103</v>
      </c>
      <c r="P82" s="92" t="s">
        <v>104</v>
      </c>
      <c r="Q82" s="92" t="s">
        <v>105</v>
      </c>
      <c r="R82" s="92" t="s">
        <v>106</v>
      </c>
      <c r="S82" s="92" t="s">
        <v>107</v>
      </c>
      <c r="T82" s="93" t="s">
        <v>108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pans="1:63" s="2" customFormat="1" ht="22.8" customHeight="1">
      <c r="A83" s="36"/>
      <c r="B83" s="37"/>
      <c r="C83" s="98" t="s">
        <v>109</v>
      </c>
      <c r="D83" s="38"/>
      <c r="E83" s="38"/>
      <c r="F83" s="38"/>
      <c r="G83" s="38"/>
      <c r="H83" s="38"/>
      <c r="I83" s="135"/>
      <c r="J83" s="196">
        <f>BK83</f>
        <v>0</v>
      </c>
      <c r="K83" s="38"/>
      <c r="L83" s="42"/>
      <c r="M83" s="94"/>
      <c r="N83" s="197"/>
      <c r="O83" s="95"/>
      <c r="P83" s="198">
        <f>P84+P92</f>
        <v>0</v>
      </c>
      <c r="Q83" s="95"/>
      <c r="R83" s="198">
        <f>R84+R92</f>
        <v>0</v>
      </c>
      <c r="S83" s="95"/>
      <c r="T83" s="199">
        <f>T84+T92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73</v>
      </c>
      <c r="AU83" s="15" t="s">
        <v>92</v>
      </c>
      <c r="BK83" s="200">
        <f>BK84+BK92</f>
        <v>0</v>
      </c>
    </row>
    <row r="84" spans="1:63" s="12" customFormat="1" ht="25.9" customHeight="1">
      <c r="A84" s="12"/>
      <c r="B84" s="201"/>
      <c r="C84" s="202"/>
      <c r="D84" s="203" t="s">
        <v>73</v>
      </c>
      <c r="E84" s="204" t="s">
        <v>110</v>
      </c>
      <c r="F84" s="204" t="s">
        <v>111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</f>
        <v>0</v>
      </c>
      <c r="Q84" s="209"/>
      <c r="R84" s="210">
        <f>R85</f>
        <v>0</v>
      </c>
      <c r="S84" s="209"/>
      <c r="T84" s="2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79</v>
      </c>
      <c r="AT84" s="213" t="s">
        <v>73</v>
      </c>
      <c r="AU84" s="213" t="s">
        <v>74</v>
      </c>
      <c r="AY84" s="212" t="s">
        <v>112</v>
      </c>
      <c r="BK84" s="214">
        <f>BK85</f>
        <v>0</v>
      </c>
    </row>
    <row r="85" spans="1:63" s="12" customFormat="1" ht="22.8" customHeight="1">
      <c r="A85" s="12"/>
      <c r="B85" s="201"/>
      <c r="C85" s="202"/>
      <c r="D85" s="203" t="s">
        <v>73</v>
      </c>
      <c r="E85" s="215" t="s">
        <v>79</v>
      </c>
      <c r="F85" s="215" t="s">
        <v>113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SUM(P86:P91)</f>
        <v>0</v>
      </c>
      <c r="Q85" s="209"/>
      <c r="R85" s="210">
        <f>SUM(R86:R91)</f>
        <v>0</v>
      </c>
      <c r="S85" s="209"/>
      <c r="T85" s="211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79</v>
      </c>
      <c r="AT85" s="213" t="s">
        <v>73</v>
      </c>
      <c r="AU85" s="213" t="s">
        <v>79</v>
      </c>
      <c r="AY85" s="212" t="s">
        <v>112</v>
      </c>
      <c r="BK85" s="214">
        <f>SUM(BK86:BK91)</f>
        <v>0</v>
      </c>
    </row>
    <row r="86" spans="1:65" s="2" customFormat="1" ht="24" customHeight="1">
      <c r="A86" s="36"/>
      <c r="B86" s="37"/>
      <c r="C86" s="217" t="s">
        <v>79</v>
      </c>
      <c r="D86" s="217" t="s">
        <v>114</v>
      </c>
      <c r="E86" s="218" t="s">
        <v>115</v>
      </c>
      <c r="F86" s="219" t="s">
        <v>116</v>
      </c>
      <c r="G86" s="220" t="s">
        <v>117</v>
      </c>
      <c r="H86" s="221">
        <v>2.04</v>
      </c>
      <c r="I86" s="222"/>
      <c r="J86" s="223">
        <f>ROUND(I86*H86,2)</f>
        <v>0</v>
      </c>
      <c r="K86" s="219" t="s">
        <v>28</v>
      </c>
      <c r="L86" s="42"/>
      <c r="M86" s="224" t="s">
        <v>28</v>
      </c>
      <c r="N86" s="225" t="s">
        <v>47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28" t="s">
        <v>118</v>
      </c>
      <c r="AT86" s="228" t="s">
        <v>114</v>
      </c>
      <c r="AU86" s="228" t="s">
        <v>83</v>
      </c>
      <c r="AY86" s="15" t="s">
        <v>112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5" t="s">
        <v>118</v>
      </c>
      <c r="BK86" s="229">
        <f>ROUND(I86*H86,2)</f>
        <v>0</v>
      </c>
      <c r="BL86" s="15" t="s">
        <v>118</v>
      </c>
      <c r="BM86" s="228" t="s">
        <v>119</v>
      </c>
    </row>
    <row r="87" spans="1:47" s="2" customFormat="1" ht="12">
      <c r="A87" s="36"/>
      <c r="B87" s="37"/>
      <c r="C87" s="38"/>
      <c r="D87" s="230" t="s">
        <v>120</v>
      </c>
      <c r="E87" s="38"/>
      <c r="F87" s="231" t="s">
        <v>121</v>
      </c>
      <c r="G87" s="38"/>
      <c r="H87" s="38"/>
      <c r="I87" s="135"/>
      <c r="J87" s="38"/>
      <c r="K87" s="38"/>
      <c r="L87" s="42"/>
      <c r="M87" s="232"/>
      <c r="N87" s="233"/>
      <c r="O87" s="83"/>
      <c r="P87" s="83"/>
      <c r="Q87" s="83"/>
      <c r="R87" s="83"/>
      <c r="S87" s="83"/>
      <c r="T87" s="84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120</v>
      </c>
      <c r="AU87" s="15" t="s">
        <v>83</v>
      </c>
    </row>
    <row r="88" spans="1:47" s="2" customFormat="1" ht="12">
      <c r="A88" s="36"/>
      <c r="B88" s="37"/>
      <c r="C88" s="38"/>
      <c r="D88" s="230" t="s">
        <v>122</v>
      </c>
      <c r="E88" s="38"/>
      <c r="F88" s="231" t="s">
        <v>123</v>
      </c>
      <c r="G88" s="38"/>
      <c r="H88" s="38"/>
      <c r="I88" s="135"/>
      <c r="J88" s="38"/>
      <c r="K88" s="38"/>
      <c r="L88" s="42"/>
      <c r="M88" s="232"/>
      <c r="N88" s="233"/>
      <c r="O88" s="83"/>
      <c r="P88" s="83"/>
      <c r="Q88" s="83"/>
      <c r="R88" s="83"/>
      <c r="S88" s="83"/>
      <c r="T88" s="84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122</v>
      </c>
      <c r="AU88" s="15" t="s">
        <v>83</v>
      </c>
    </row>
    <row r="89" spans="1:65" s="2" customFormat="1" ht="16.5" customHeight="1">
      <c r="A89" s="36"/>
      <c r="B89" s="37"/>
      <c r="C89" s="217" t="s">
        <v>83</v>
      </c>
      <c r="D89" s="217" t="s">
        <v>114</v>
      </c>
      <c r="E89" s="218" t="s">
        <v>124</v>
      </c>
      <c r="F89" s="219" t="s">
        <v>125</v>
      </c>
      <c r="G89" s="220" t="s">
        <v>126</v>
      </c>
      <c r="H89" s="221">
        <v>1</v>
      </c>
      <c r="I89" s="222"/>
      <c r="J89" s="223">
        <f>ROUND(I89*H89,2)</f>
        <v>0</v>
      </c>
      <c r="K89" s="219" t="s">
        <v>28</v>
      </c>
      <c r="L89" s="42"/>
      <c r="M89" s="224" t="s">
        <v>28</v>
      </c>
      <c r="N89" s="225" t="s">
        <v>47</v>
      </c>
      <c r="O89" s="8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28" t="s">
        <v>118</v>
      </c>
      <c r="AT89" s="228" t="s">
        <v>114</v>
      </c>
      <c r="AU89" s="228" t="s">
        <v>83</v>
      </c>
      <c r="AY89" s="15" t="s">
        <v>112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5" t="s">
        <v>118</v>
      </c>
      <c r="BK89" s="229">
        <f>ROUND(I89*H89,2)</f>
        <v>0</v>
      </c>
      <c r="BL89" s="15" t="s">
        <v>118</v>
      </c>
      <c r="BM89" s="228" t="s">
        <v>127</v>
      </c>
    </row>
    <row r="90" spans="1:47" s="2" customFormat="1" ht="12">
      <c r="A90" s="36"/>
      <c r="B90" s="37"/>
      <c r="C90" s="38"/>
      <c r="D90" s="230" t="s">
        <v>120</v>
      </c>
      <c r="E90" s="38"/>
      <c r="F90" s="231" t="s">
        <v>128</v>
      </c>
      <c r="G90" s="38"/>
      <c r="H90" s="38"/>
      <c r="I90" s="135"/>
      <c r="J90" s="38"/>
      <c r="K90" s="38"/>
      <c r="L90" s="42"/>
      <c r="M90" s="232"/>
      <c r="N90" s="233"/>
      <c r="O90" s="83"/>
      <c r="P90" s="83"/>
      <c r="Q90" s="83"/>
      <c r="R90" s="83"/>
      <c r="S90" s="83"/>
      <c r="T90" s="84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120</v>
      </c>
      <c r="AU90" s="15" t="s">
        <v>83</v>
      </c>
    </row>
    <row r="91" spans="1:47" s="2" customFormat="1" ht="12">
      <c r="A91" s="36"/>
      <c r="B91" s="37"/>
      <c r="C91" s="38"/>
      <c r="D91" s="230" t="s">
        <v>122</v>
      </c>
      <c r="E91" s="38"/>
      <c r="F91" s="231" t="s">
        <v>129</v>
      </c>
      <c r="G91" s="38"/>
      <c r="H91" s="38"/>
      <c r="I91" s="135"/>
      <c r="J91" s="38"/>
      <c r="K91" s="38"/>
      <c r="L91" s="42"/>
      <c r="M91" s="232"/>
      <c r="N91" s="233"/>
      <c r="O91" s="83"/>
      <c r="P91" s="83"/>
      <c r="Q91" s="83"/>
      <c r="R91" s="83"/>
      <c r="S91" s="83"/>
      <c r="T91" s="84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122</v>
      </c>
      <c r="AU91" s="15" t="s">
        <v>83</v>
      </c>
    </row>
    <row r="92" spans="1:63" s="12" customFormat="1" ht="25.9" customHeight="1">
      <c r="A92" s="12"/>
      <c r="B92" s="201"/>
      <c r="C92" s="202"/>
      <c r="D92" s="203" t="s">
        <v>73</v>
      </c>
      <c r="E92" s="204" t="s">
        <v>130</v>
      </c>
      <c r="F92" s="204" t="s">
        <v>131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</f>
        <v>0</v>
      </c>
      <c r="Q92" s="209"/>
      <c r="R92" s="210">
        <f>R93</f>
        <v>0</v>
      </c>
      <c r="S92" s="209"/>
      <c r="T92" s="21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79</v>
      </c>
      <c r="AT92" s="213" t="s">
        <v>73</v>
      </c>
      <c r="AU92" s="213" t="s">
        <v>74</v>
      </c>
      <c r="AY92" s="212" t="s">
        <v>112</v>
      </c>
      <c r="BK92" s="214">
        <f>BK93</f>
        <v>0</v>
      </c>
    </row>
    <row r="93" spans="1:63" s="12" customFormat="1" ht="22.8" customHeight="1">
      <c r="A93" s="12"/>
      <c r="B93" s="201"/>
      <c r="C93" s="202"/>
      <c r="D93" s="203" t="s">
        <v>73</v>
      </c>
      <c r="E93" s="215" t="s">
        <v>132</v>
      </c>
      <c r="F93" s="215" t="s">
        <v>133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SUM(P94:P95)</f>
        <v>0</v>
      </c>
      <c r="Q93" s="209"/>
      <c r="R93" s="210">
        <f>SUM(R94:R95)</f>
        <v>0</v>
      </c>
      <c r="S93" s="209"/>
      <c r="T93" s="211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79</v>
      </c>
      <c r="AT93" s="213" t="s">
        <v>73</v>
      </c>
      <c r="AU93" s="213" t="s">
        <v>79</v>
      </c>
      <c r="AY93" s="212" t="s">
        <v>112</v>
      </c>
      <c r="BK93" s="214">
        <f>SUM(BK94:BK95)</f>
        <v>0</v>
      </c>
    </row>
    <row r="94" spans="1:65" s="2" customFormat="1" ht="36" customHeight="1">
      <c r="A94" s="36"/>
      <c r="B94" s="37"/>
      <c r="C94" s="217" t="s">
        <v>134</v>
      </c>
      <c r="D94" s="217" t="s">
        <v>114</v>
      </c>
      <c r="E94" s="218" t="s">
        <v>135</v>
      </c>
      <c r="F94" s="219" t="s">
        <v>136</v>
      </c>
      <c r="G94" s="220" t="s">
        <v>137</v>
      </c>
      <c r="H94" s="221">
        <v>1</v>
      </c>
      <c r="I94" s="222"/>
      <c r="J94" s="223">
        <f>ROUND(I94*H94,2)</f>
        <v>0</v>
      </c>
      <c r="K94" s="219" t="s">
        <v>28</v>
      </c>
      <c r="L94" s="42"/>
      <c r="M94" s="224" t="s">
        <v>28</v>
      </c>
      <c r="N94" s="225" t="s">
        <v>47</v>
      </c>
      <c r="O94" s="8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8" t="s">
        <v>138</v>
      </c>
      <c r="AT94" s="228" t="s">
        <v>114</v>
      </c>
      <c r="AU94" s="228" t="s">
        <v>83</v>
      </c>
      <c r="AY94" s="15" t="s">
        <v>112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5" t="s">
        <v>118</v>
      </c>
      <c r="BK94" s="229">
        <f>ROUND(I94*H94,2)</f>
        <v>0</v>
      </c>
      <c r="BL94" s="15" t="s">
        <v>138</v>
      </c>
      <c r="BM94" s="228" t="s">
        <v>139</v>
      </c>
    </row>
    <row r="95" spans="1:47" s="2" customFormat="1" ht="12">
      <c r="A95" s="36"/>
      <c r="B95" s="37"/>
      <c r="C95" s="38"/>
      <c r="D95" s="230" t="s">
        <v>122</v>
      </c>
      <c r="E95" s="38"/>
      <c r="F95" s="231" t="s">
        <v>140</v>
      </c>
      <c r="G95" s="38"/>
      <c r="H95" s="38"/>
      <c r="I95" s="135"/>
      <c r="J95" s="38"/>
      <c r="K95" s="38"/>
      <c r="L95" s="42"/>
      <c r="M95" s="234"/>
      <c r="N95" s="235"/>
      <c r="O95" s="236"/>
      <c r="P95" s="236"/>
      <c r="Q95" s="236"/>
      <c r="R95" s="236"/>
      <c r="S95" s="236"/>
      <c r="T95" s="23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122</v>
      </c>
      <c r="AU95" s="15" t="s">
        <v>83</v>
      </c>
    </row>
    <row r="96" spans="1:31" s="2" customFormat="1" ht="6.95" customHeight="1">
      <c r="A96" s="36"/>
      <c r="B96" s="58"/>
      <c r="C96" s="59"/>
      <c r="D96" s="59"/>
      <c r="E96" s="59"/>
      <c r="F96" s="59"/>
      <c r="G96" s="59"/>
      <c r="H96" s="59"/>
      <c r="I96" s="165"/>
      <c r="J96" s="59"/>
      <c r="K96" s="59"/>
      <c r="L96" s="42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password="CC35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8"/>
      <c r="AT3" s="15" t="s">
        <v>83</v>
      </c>
    </row>
    <row r="4" spans="2:46" s="1" customFormat="1" ht="24.95" customHeight="1">
      <c r="B4" s="18"/>
      <c r="D4" s="131" t="s">
        <v>86</v>
      </c>
      <c r="I4" s="127"/>
      <c r="L4" s="18"/>
      <c r="M4" s="132" t="s">
        <v>10</v>
      </c>
      <c r="AT4" s="15" t="s">
        <v>35</v>
      </c>
    </row>
    <row r="5" spans="2:12" s="1" customFormat="1" ht="6.95" customHeight="1">
      <c r="B5" s="18"/>
      <c r="I5" s="127"/>
      <c r="L5" s="18"/>
    </row>
    <row r="6" spans="2:12" s="1" customFormat="1" ht="12" customHeight="1">
      <c r="B6" s="18"/>
      <c r="D6" s="133" t="s">
        <v>16</v>
      </c>
      <c r="I6" s="127"/>
      <c r="L6" s="18"/>
    </row>
    <row r="7" spans="2:12" s="1" customFormat="1" ht="16.5" customHeight="1">
      <c r="B7" s="18"/>
      <c r="E7" s="134" t="str">
        <f>'Rekapitulace stavby'!K6</f>
        <v>Labe a Úpa, Jaroměř, sečení břehových porostů, ř. km 1014,700 – 1016,500 a 0,000 - 0,260</v>
      </c>
      <c r="F7" s="133"/>
      <c r="G7" s="133"/>
      <c r="H7" s="133"/>
      <c r="I7" s="127"/>
      <c r="L7" s="18"/>
    </row>
    <row r="8" spans="1:31" s="2" customFormat="1" ht="12" customHeight="1">
      <c r="A8" s="36"/>
      <c r="B8" s="42"/>
      <c r="C8" s="36"/>
      <c r="D8" s="133" t="s">
        <v>87</v>
      </c>
      <c r="E8" s="36"/>
      <c r="F8" s="36"/>
      <c r="G8" s="36"/>
      <c r="H8" s="36"/>
      <c r="I8" s="135"/>
      <c r="J8" s="36"/>
      <c r="K8" s="36"/>
      <c r="L8" s="1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7" t="s">
        <v>141</v>
      </c>
      <c r="F9" s="36"/>
      <c r="G9" s="36"/>
      <c r="H9" s="36"/>
      <c r="I9" s="135"/>
      <c r="J9" s="36"/>
      <c r="K9" s="36"/>
      <c r="L9" s="1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5"/>
      <c r="J10" s="36"/>
      <c r="K10" s="36"/>
      <c r="L10" s="1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3" t="s">
        <v>18</v>
      </c>
      <c r="E11" s="36"/>
      <c r="F11" s="138" t="s">
        <v>19</v>
      </c>
      <c r="G11" s="36"/>
      <c r="H11" s="36"/>
      <c r="I11" s="139" t="s">
        <v>20</v>
      </c>
      <c r="J11" s="138" t="s">
        <v>28</v>
      </c>
      <c r="K11" s="36"/>
      <c r="L11" s="1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22</v>
      </c>
      <c r="E12" s="36"/>
      <c r="F12" s="138" t="s">
        <v>23</v>
      </c>
      <c r="G12" s="36"/>
      <c r="H12" s="36"/>
      <c r="I12" s="139" t="s">
        <v>24</v>
      </c>
      <c r="J12" s="140" t="str">
        <f>'Rekapitulace stavby'!AN8</f>
        <v>17.1.2020</v>
      </c>
      <c r="K12" s="36"/>
      <c r="L12" s="1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5"/>
      <c r="J13" s="36"/>
      <c r="K13" s="36"/>
      <c r="L13" s="1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3" t="s">
        <v>26</v>
      </c>
      <c r="E14" s="36"/>
      <c r="F14" s="36"/>
      <c r="G14" s="36"/>
      <c r="H14" s="36"/>
      <c r="I14" s="139" t="s">
        <v>27</v>
      </c>
      <c r="J14" s="138" t="s">
        <v>28</v>
      </c>
      <c r="K14" s="36"/>
      <c r="L14" s="1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8" t="s">
        <v>29</v>
      </c>
      <c r="F15" s="36"/>
      <c r="G15" s="36"/>
      <c r="H15" s="36"/>
      <c r="I15" s="139" t="s">
        <v>30</v>
      </c>
      <c r="J15" s="138" t="s">
        <v>28</v>
      </c>
      <c r="K15" s="36"/>
      <c r="L15" s="1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5"/>
      <c r="J16" s="36"/>
      <c r="K16" s="36"/>
      <c r="L16" s="1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3" t="s">
        <v>31</v>
      </c>
      <c r="E17" s="36"/>
      <c r="F17" s="36"/>
      <c r="G17" s="36"/>
      <c r="H17" s="36"/>
      <c r="I17" s="139" t="s">
        <v>27</v>
      </c>
      <c r="J17" s="31" t="str">
        <f>'Rekapitulace stavby'!AN13</f>
        <v>Vyplň údaj</v>
      </c>
      <c r="K17" s="36"/>
      <c r="L17" s="1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8"/>
      <c r="G18" s="138"/>
      <c r="H18" s="138"/>
      <c r="I18" s="139" t="s">
        <v>30</v>
      </c>
      <c r="J18" s="31" t="str">
        <f>'Rekapitulace stavby'!AN14</f>
        <v>Vyplň údaj</v>
      </c>
      <c r="K18" s="36"/>
      <c r="L18" s="1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5"/>
      <c r="J19" s="36"/>
      <c r="K19" s="36"/>
      <c r="L19" s="1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3" t="s">
        <v>33</v>
      </c>
      <c r="E20" s="36"/>
      <c r="F20" s="36"/>
      <c r="G20" s="36"/>
      <c r="H20" s="36"/>
      <c r="I20" s="139" t="s">
        <v>27</v>
      </c>
      <c r="J20" s="138" t="str">
        <f>IF('Rekapitulace stavby'!AN16="","",'Rekapitulace stavby'!AN16)</f>
        <v/>
      </c>
      <c r="K20" s="36"/>
      <c r="L20" s="1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8" t="str">
        <f>IF('Rekapitulace stavby'!E17="","",'Rekapitulace stavby'!E17)</f>
        <v xml:space="preserve"> </v>
      </c>
      <c r="F21" s="36"/>
      <c r="G21" s="36"/>
      <c r="H21" s="36"/>
      <c r="I21" s="139" t="s">
        <v>30</v>
      </c>
      <c r="J21" s="138" t="str">
        <f>IF('Rekapitulace stavby'!AN17="","",'Rekapitulace stavby'!AN17)</f>
        <v/>
      </c>
      <c r="K21" s="36"/>
      <c r="L21" s="1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5"/>
      <c r="J22" s="36"/>
      <c r="K22" s="36"/>
      <c r="L22" s="1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3" t="s">
        <v>36</v>
      </c>
      <c r="E23" s="36"/>
      <c r="F23" s="36"/>
      <c r="G23" s="36"/>
      <c r="H23" s="36"/>
      <c r="I23" s="139" t="s">
        <v>27</v>
      </c>
      <c r="J23" s="138" t="s">
        <v>28</v>
      </c>
      <c r="K23" s="36"/>
      <c r="L23" s="1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8" t="s">
        <v>37</v>
      </c>
      <c r="F24" s="36"/>
      <c r="G24" s="36"/>
      <c r="H24" s="36"/>
      <c r="I24" s="139" t="s">
        <v>30</v>
      </c>
      <c r="J24" s="138" t="s">
        <v>28</v>
      </c>
      <c r="K24" s="36"/>
      <c r="L24" s="1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5"/>
      <c r="J25" s="36"/>
      <c r="K25" s="36"/>
      <c r="L25" s="1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3" t="s">
        <v>38</v>
      </c>
      <c r="E26" s="36"/>
      <c r="F26" s="36"/>
      <c r="G26" s="36"/>
      <c r="H26" s="36"/>
      <c r="I26" s="135"/>
      <c r="J26" s="36"/>
      <c r="K26" s="36"/>
      <c r="L26" s="1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5"/>
      <c r="J28" s="36"/>
      <c r="K28" s="36"/>
      <c r="L28" s="1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1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40</v>
      </c>
      <c r="E30" s="36"/>
      <c r="F30" s="36"/>
      <c r="G30" s="36"/>
      <c r="H30" s="36"/>
      <c r="I30" s="135"/>
      <c r="J30" s="149">
        <f>ROUND(J83,2)</f>
        <v>0</v>
      </c>
      <c r="K30" s="36"/>
      <c r="L30" s="1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6"/>
      <c r="E31" s="146"/>
      <c r="F31" s="146"/>
      <c r="G31" s="146"/>
      <c r="H31" s="146"/>
      <c r="I31" s="147"/>
      <c r="J31" s="146"/>
      <c r="K31" s="146"/>
      <c r="L31" s="1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42</v>
      </c>
      <c r="G32" s="36"/>
      <c r="H32" s="36"/>
      <c r="I32" s="151" t="s">
        <v>41</v>
      </c>
      <c r="J32" s="150" t="s">
        <v>43</v>
      </c>
      <c r="K32" s="36"/>
      <c r="L32" s="1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44</v>
      </c>
      <c r="E33" s="133" t="s">
        <v>45</v>
      </c>
      <c r="F33" s="153">
        <f>ROUND((SUM(BE83:BE95)),2)</f>
        <v>0</v>
      </c>
      <c r="G33" s="36"/>
      <c r="H33" s="36"/>
      <c r="I33" s="154">
        <v>0.21</v>
      </c>
      <c r="J33" s="153">
        <f>ROUND(((SUM(BE83:BE95))*I33),2)</f>
        <v>0</v>
      </c>
      <c r="K33" s="36"/>
      <c r="L33" s="1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46</v>
      </c>
      <c r="F34" s="153">
        <f>ROUND((SUM(BF83:BF95)),2)</f>
        <v>0</v>
      </c>
      <c r="G34" s="36"/>
      <c r="H34" s="36"/>
      <c r="I34" s="154">
        <v>0.15</v>
      </c>
      <c r="J34" s="153">
        <f>ROUND(((SUM(BF83:BF95))*I34),2)</f>
        <v>0</v>
      </c>
      <c r="K34" s="36"/>
      <c r="L34" s="1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3" t="s">
        <v>44</v>
      </c>
      <c r="E35" s="133" t="s">
        <v>47</v>
      </c>
      <c r="F35" s="153">
        <f>ROUND((SUM(BG83:BG95)),2)</f>
        <v>0</v>
      </c>
      <c r="G35" s="36"/>
      <c r="H35" s="36"/>
      <c r="I35" s="154">
        <v>0.21</v>
      </c>
      <c r="J35" s="153">
        <f>0</f>
        <v>0</v>
      </c>
      <c r="K35" s="36"/>
      <c r="L35" s="1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3" t="s">
        <v>48</v>
      </c>
      <c r="F36" s="153">
        <f>ROUND((SUM(BH83:BH95)),2)</f>
        <v>0</v>
      </c>
      <c r="G36" s="36"/>
      <c r="H36" s="36"/>
      <c r="I36" s="154">
        <v>0.15</v>
      </c>
      <c r="J36" s="153">
        <f>0</f>
        <v>0</v>
      </c>
      <c r="K36" s="36"/>
      <c r="L36" s="1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3" t="s">
        <v>49</v>
      </c>
      <c r="F37" s="153">
        <f>ROUND((SUM(BI83:BI95)),2)</f>
        <v>0</v>
      </c>
      <c r="G37" s="36"/>
      <c r="H37" s="36"/>
      <c r="I37" s="154">
        <v>0</v>
      </c>
      <c r="J37" s="153">
        <f>0</f>
        <v>0</v>
      </c>
      <c r="K37" s="36"/>
      <c r="L37" s="1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5"/>
      <c r="J38" s="36"/>
      <c r="K38" s="36"/>
      <c r="L38" s="1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60"/>
      <c r="J39" s="161">
        <f>SUM(J30:J37)</f>
        <v>0</v>
      </c>
      <c r="K39" s="162"/>
      <c r="L39" s="1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89</v>
      </c>
      <c r="D45" s="38"/>
      <c r="E45" s="38"/>
      <c r="F45" s="38"/>
      <c r="G45" s="38"/>
      <c r="H45" s="38"/>
      <c r="I45" s="135"/>
      <c r="J45" s="38"/>
      <c r="K45" s="38"/>
      <c r="L45" s="1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35"/>
      <c r="J46" s="38"/>
      <c r="K46" s="38"/>
      <c r="L46" s="1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5"/>
      <c r="J47" s="38"/>
      <c r="K47" s="38"/>
      <c r="L47" s="1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9" t="str">
        <f>E7</f>
        <v>Labe a Úpa, Jaroměř, sečení břehových porostů, ř. km 1014,700 – 1016,500 a 0,000 - 0,260</v>
      </c>
      <c r="F48" s="30"/>
      <c r="G48" s="30"/>
      <c r="H48" s="30"/>
      <c r="I48" s="135"/>
      <c r="J48" s="38"/>
      <c r="K48" s="38"/>
      <c r="L48" s="1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87</v>
      </c>
      <c r="D49" s="38"/>
      <c r="E49" s="38"/>
      <c r="F49" s="38"/>
      <c r="G49" s="38"/>
      <c r="H49" s="38"/>
      <c r="I49" s="135"/>
      <c r="J49" s="38"/>
      <c r="K49" s="38"/>
      <c r="L49" s="1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8" t="str">
        <f>E9</f>
        <v>2 - 2 seč</v>
      </c>
      <c r="F50" s="38"/>
      <c r="G50" s="38"/>
      <c r="H50" s="38"/>
      <c r="I50" s="135"/>
      <c r="J50" s="38"/>
      <c r="K50" s="38"/>
      <c r="L50" s="1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35"/>
      <c r="J51" s="38"/>
      <c r="K51" s="38"/>
      <c r="L51" s="1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Jaroměř</v>
      </c>
      <c r="G52" s="38"/>
      <c r="H52" s="38"/>
      <c r="I52" s="139" t="s">
        <v>24</v>
      </c>
      <c r="J52" s="71" t="str">
        <f>IF(J12="","",J12)</f>
        <v>17.1.2020</v>
      </c>
      <c r="K52" s="38"/>
      <c r="L52" s="1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35"/>
      <c r="J53" s="38"/>
      <c r="K53" s="38"/>
      <c r="L53" s="1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podnik, PTÚ HK</v>
      </c>
      <c r="G54" s="38"/>
      <c r="H54" s="38"/>
      <c r="I54" s="139" t="s">
        <v>33</v>
      </c>
      <c r="J54" s="34" t="str">
        <f>E21</f>
        <v xml:space="preserve"> </v>
      </c>
      <c r="K54" s="38"/>
      <c r="L54" s="1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7.9" customHeight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139" t="s">
        <v>36</v>
      </c>
      <c r="J55" s="34" t="str">
        <f>E24</f>
        <v>Lukáš Táborský, DiS</v>
      </c>
      <c r="K55" s="38"/>
      <c r="L55" s="1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135"/>
      <c r="J56" s="38"/>
      <c r="K56" s="38"/>
      <c r="L56" s="1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70" t="s">
        <v>90</v>
      </c>
      <c r="D57" s="171"/>
      <c r="E57" s="171"/>
      <c r="F57" s="171"/>
      <c r="G57" s="171"/>
      <c r="H57" s="171"/>
      <c r="I57" s="172"/>
      <c r="J57" s="173" t="s">
        <v>91</v>
      </c>
      <c r="K57" s="171"/>
      <c r="L57" s="1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135"/>
      <c r="J58" s="38"/>
      <c r="K58" s="38"/>
      <c r="L58" s="1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74" t="s">
        <v>72</v>
      </c>
      <c r="D59" s="38"/>
      <c r="E59" s="38"/>
      <c r="F59" s="38"/>
      <c r="G59" s="38"/>
      <c r="H59" s="38"/>
      <c r="I59" s="135"/>
      <c r="J59" s="101">
        <f>J83</f>
        <v>0</v>
      </c>
      <c r="K59" s="38"/>
      <c r="L59" s="1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92</v>
      </c>
    </row>
    <row r="60" spans="1:31" s="9" customFormat="1" ht="24.95" customHeight="1">
      <c r="A60" s="9"/>
      <c r="B60" s="175"/>
      <c r="C60" s="176"/>
      <c r="D60" s="177" t="s">
        <v>93</v>
      </c>
      <c r="E60" s="178"/>
      <c r="F60" s="178"/>
      <c r="G60" s="178"/>
      <c r="H60" s="178"/>
      <c r="I60" s="179"/>
      <c r="J60" s="180">
        <f>J84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94</v>
      </c>
      <c r="E61" s="185"/>
      <c r="F61" s="185"/>
      <c r="G61" s="185"/>
      <c r="H61" s="185"/>
      <c r="I61" s="186"/>
      <c r="J61" s="187">
        <f>J85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5"/>
      <c r="C62" s="176"/>
      <c r="D62" s="177" t="s">
        <v>95</v>
      </c>
      <c r="E62" s="178"/>
      <c r="F62" s="178"/>
      <c r="G62" s="178"/>
      <c r="H62" s="178"/>
      <c r="I62" s="179"/>
      <c r="J62" s="180">
        <f>J92</f>
        <v>0</v>
      </c>
      <c r="K62" s="176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2"/>
      <c r="C63" s="183"/>
      <c r="D63" s="184" t="s">
        <v>96</v>
      </c>
      <c r="E63" s="185"/>
      <c r="F63" s="185"/>
      <c r="G63" s="185"/>
      <c r="H63" s="185"/>
      <c r="I63" s="186"/>
      <c r="J63" s="187">
        <f>J93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6"/>
      <c r="B64" s="37"/>
      <c r="C64" s="38"/>
      <c r="D64" s="38"/>
      <c r="E64" s="38"/>
      <c r="F64" s="38"/>
      <c r="G64" s="38"/>
      <c r="H64" s="38"/>
      <c r="I64" s="135"/>
      <c r="J64" s="38"/>
      <c r="K64" s="38"/>
      <c r="L64" s="1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58"/>
      <c r="C65" s="59"/>
      <c r="D65" s="59"/>
      <c r="E65" s="59"/>
      <c r="F65" s="59"/>
      <c r="G65" s="59"/>
      <c r="H65" s="59"/>
      <c r="I65" s="165"/>
      <c r="J65" s="59"/>
      <c r="K65" s="59"/>
      <c r="L65" s="1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60"/>
      <c r="C69" s="61"/>
      <c r="D69" s="61"/>
      <c r="E69" s="61"/>
      <c r="F69" s="61"/>
      <c r="G69" s="61"/>
      <c r="H69" s="61"/>
      <c r="I69" s="168"/>
      <c r="J69" s="61"/>
      <c r="K69" s="61"/>
      <c r="L69" s="1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1" t="s">
        <v>97</v>
      </c>
      <c r="D70" s="38"/>
      <c r="E70" s="38"/>
      <c r="F70" s="38"/>
      <c r="G70" s="38"/>
      <c r="H70" s="38"/>
      <c r="I70" s="135"/>
      <c r="J70" s="38"/>
      <c r="K70" s="38"/>
      <c r="L70" s="1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35"/>
      <c r="J71" s="38"/>
      <c r="K71" s="38"/>
      <c r="L71" s="1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35"/>
      <c r="J72" s="38"/>
      <c r="K72" s="38"/>
      <c r="L72" s="1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169" t="str">
        <f>E7</f>
        <v>Labe a Úpa, Jaroměř, sečení břehových porostů, ř. km 1014,700 – 1016,500 a 0,000 - 0,260</v>
      </c>
      <c r="F73" s="30"/>
      <c r="G73" s="30"/>
      <c r="H73" s="30"/>
      <c r="I73" s="135"/>
      <c r="J73" s="38"/>
      <c r="K73" s="38"/>
      <c r="L73" s="1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87</v>
      </c>
      <c r="D74" s="38"/>
      <c r="E74" s="38"/>
      <c r="F74" s="38"/>
      <c r="G74" s="38"/>
      <c r="H74" s="38"/>
      <c r="I74" s="135"/>
      <c r="J74" s="38"/>
      <c r="K74" s="38"/>
      <c r="L74" s="1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68" t="str">
        <f>E9</f>
        <v>2 - 2 seč</v>
      </c>
      <c r="F75" s="38"/>
      <c r="G75" s="38"/>
      <c r="H75" s="38"/>
      <c r="I75" s="135"/>
      <c r="J75" s="38"/>
      <c r="K75" s="38"/>
      <c r="L75" s="1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35"/>
      <c r="J76" s="38"/>
      <c r="K76" s="38"/>
      <c r="L76" s="1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5" t="str">
        <f>F12</f>
        <v>Jaroměř</v>
      </c>
      <c r="G77" s="38"/>
      <c r="H77" s="38"/>
      <c r="I77" s="139" t="s">
        <v>24</v>
      </c>
      <c r="J77" s="71" t="str">
        <f>IF(J12="","",J12)</f>
        <v>17.1.2020</v>
      </c>
      <c r="K77" s="38"/>
      <c r="L77" s="1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35"/>
      <c r="J78" s="38"/>
      <c r="K78" s="38"/>
      <c r="L78" s="1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0" t="s">
        <v>26</v>
      </c>
      <c r="D79" s="38"/>
      <c r="E79" s="38"/>
      <c r="F79" s="25" t="str">
        <f>E15</f>
        <v>Povodí Labe, státní podnik, PTÚ HK</v>
      </c>
      <c r="G79" s="38"/>
      <c r="H79" s="38"/>
      <c r="I79" s="139" t="s">
        <v>33</v>
      </c>
      <c r="J79" s="34" t="str">
        <f>E21</f>
        <v xml:space="preserve"> </v>
      </c>
      <c r="K79" s="38"/>
      <c r="L79" s="1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7.9" customHeight="1">
      <c r="A80" s="36"/>
      <c r="B80" s="37"/>
      <c r="C80" s="30" t="s">
        <v>31</v>
      </c>
      <c r="D80" s="38"/>
      <c r="E80" s="38"/>
      <c r="F80" s="25" t="str">
        <f>IF(E18="","",E18)</f>
        <v>Vyplň údaj</v>
      </c>
      <c r="G80" s="38"/>
      <c r="H80" s="38"/>
      <c r="I80" s="139" t="s">
        <v>36</v>
      </c>
      <c r="J80" s="34" t="str">
        <f>E24</f>
        <v>Lukáš Táborský, DiS</v>
      </c>
      <c r="K80" s="38"/>
      <c r="L80" s="1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" customHeight="1">
      <c r="A81" s="36"/>
      <c r="B81" s="37"/>
      <c r="C81" s="38"/>
      <c r="D81" s="38"/>
      <c r="E81" s="38"/>
      <c r="F81" s="38"/>
      <c r="G81" s="38"/>
      <c r="H81" s="38"/>
      <c r="I81" s="135"/>
      <c r="J81" s="38"/>
      <c r="K81" s="38"/>
      <c r="L81" s="1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89"/>
      <c r="B82" s="190"/>
      <c r="C82" s="191" t="s">
        <v>98</v>
      </c>
      <c r="D82" s="192" t="s">
        <v>59</v>
      </c>
      <c r="E82" s="192" t="s">
        <v>55</v>
      </c>
      <c r="F82" s="192" t="s">
        <v>56</v>
      </c>
      <c r="G82" s="192" t="s">
        <v>99</v>
      </c>
      <c r="H82" s="192" t="s">
        <v>100</v>
      </c>
      <c r="I82" s="193" t="s">
        <v>101</v>
      </c>
      <c r="J82" s="192" t="s">
        <v>91</v>
      </c>
      <c r="K82" s="194" t="s">
        <v>102</v>
      </c>
      <c r="L82" s="195"/>
      <c r="M82" s="91" t="s">
        <v>28</v>
      </c>
      <c r="N82" s="92" t="s">
        <v>44</v>
      </c>
      <c r="O82" s="92" t="s">
        <v>103</v>
      </c>
      <c r="P82" s="92" t="s">
        <v>104</v>
      </c>
      <c r="Q82" s="92" t="s">
        <v>105</v>
      </c>
      <c r="R82" s="92" t="s">
        <v>106</v>
      </c>
      <c r="S82" s="92" t="s">
        <v>107</v>
      </c>
      <c r="T82" s="93" t="s">
        <v>108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</row>
    <row r="83" spans="1:63" s="2" customFormat="1" ht="22.8" customHeight="1">
      <c r="A83" s="36"/>
      <c r="B83" s="37"/>
      <c r="C83" s="98" t="s">
        <v>109</v>
      </c>
      <c r="D83" s="38"/>
      <c r="E83" s="38"/>
      <c r="F83" s="38"/>
      <c r="G83" s="38"/>
      <c r="H83" s="38"/>
      <c r="I83" s="135"/>
      <c r="J83" s="196">
        <f>BK83</f>
        <v>0</v>
      </c>
      <c r="K83" s="38"/>
      <c r="L83" s="42"/>
      <c r="M83" s="94"/>
      <c r="N83" s="197"/>
      <c r="O83" s="95"/>
      <c r="P83" s="198">
        <f>P84+P92</f>
        <v>0</v>
      </c>
      <c r="Q83" s="95"/>
      <c r="R83" s="198">
        <f>R84+R92</f>
        <v>0</v>
      </c>
      <c r="S83" s="95"/>
      <c r="T83" s="199">
        <f>T84+T92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73</v>
      </c>
      <c r="AU83" s="15" t="s">
        <v>92</v>
      </c>
      <c r="BK83" s="200">
        <f>BK84+BK92</f>
        <v>0</v>
      </c>
    </row>
    <row r="84" spans="1:63" s="12" customFormat="1" ht="25.9" customHeight="1">
      <c r="A84" s="12"/>
      <c r="B84" s="201"/>
      <c r="C84" s="202"/>
      <c r="D84" s="203" t="s">
        <v>73</v>
      </c>
      <c r="E84" s="204" t="s">
        <v>110</v>
      </c>
      <c r="F84" s="204" t="s">
        <v>111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</f>
        <v>0</v>
      </c>
      <c r="Q84" s="209"/>
      <c r="R84" s="210">
        <f>R85</f>
        <v>0</v>
      </c>
      <c r="S84" s="209"/>
      <c r="T84" s="2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79</v>
      </c>
      <c r="AT84" s="213" t="s">
        <v>73</v>
      </c>
      <c r="AU84" s="213" t="s">
        <v>74</v>
      </c>
      <c r="AY84" s="212" t="s">
        <v>112</v>
      </c>
      <c r="BK84" s="214">
        <f>BK85</f>
        <v>0</v>
      </c>
    </row>
    <row r="85" spans="1:63" s="12" customFormat="1" ht="22.8" customHeight="1">
      <c r="A85" s="12"/>
      <c r="B85" s="201"/>
      <c r="C85" s="202"/>
      <c r="D85" s="203" t="s">
        <v>73</v>
      </c>
      <c r="E85" s="215" t="s">
        <v>79</v>
      </c>
      <c r="F85" s="215" t="s">
        <v>113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SUM(P86:P91)</f>
        <v>0</v>
      </c>
      <c r="Q85" s="209"/>
      <c r="R85" s="210">
        <f>SUM(R86:R91)</f>
        <v>0</v>
      </c>
      <c r="S85" s="209"/>
      <c r="T85" s="211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79</v>
      </c>
      <c r="AT85" s="213" t="s">
        <v>73</v>
      </c>
      <c r="AU85" s="213" t="s">
        <v>79</v>
      </c>
      <c r="AY85" s="212" t="s">
        <v>112</v>
      </c>
      <c r="BK85" s="214">
        <f>SUM(BK86:BK91)</f>
        <v>0</v>
      </c>
    </row>
    <row r="86" spans="1:65" s="2" customFormat="1" ht="24" customHeight="1">
      <c r="A86" s="36"/>
      <c r="B86" s="37"/>
      <c r="C86" s="217" t="s">
        <v>79</v>
      </c>
      <c r="D86" s="217" t="s">
        <v>114</v>
      </c>
      <c r="E86" s="218" t="s">
        <v>115</v>
      </c>
      <c r="F86" s="219" t="s">
        <v>116</v>
      </c>
      <c r="G86" s="220" t="s">
        <v>117</v>
      </c>
      <c r="H86" s="221">
        <v>2.04</v>
      </c>
      <c r="I86" s="222"/>
      <c r="J86" s="223">
        <f>ROUND(I86*H86,2)</f>
        <v>0</v>
      </c>
      <c r="K86" s="219" t="s">
        <v>28</v>
      </c>
      <c r="L86" s="42"/>
      <c r="M86" s="224" t="s">
        <v>28</v>
      </c>
      <c r="N86" s="225" t="s">
        <v>47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28" t="s">
        <v>118</v>
      </c>
      <c r="AT86" s="228" t="s">
        <v>114</v>
      </c>
      <c r="AU86" s="228" t="s">
        <v>83</v>
      </c>
      <c r="AY86" s="15" t="s">
        <v>112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5" t="s">
        <v>118</v>
      </c>
      <c r="BK86" s="229">
        <f>ROUND(I86*H86,2)</f>
        <v>0</v>
      </c>
      <c r="BL86" s="15" t="s">
        <v>118</v>
      </c>
      <c r="BM86" s="228" t="s">
        <v>119</v>
      </c>
    </row>
    <row r="87" spans="1:47" s="2" customFormat="1" ht="12">
      <c r="A87" s="36"/>
      <c r="B87" s="37"/>
      <c r="C87" s="38"/>
      <c r="D87" s="230" t="s">
        <v>120</v>
      </c>
      <c r="E87" s="38"/>
      <c r="F87" s="231" t="s">
        <v>121</v>
      </c>
      <c r="G87" s="38"/>
      <c r="H87" s="38"/>
      <c r="I87" s="135"/>
      <c r="J87" s="38"/>
      <c r="K87" s="38"/>
      <c r="L87" s="42"/>
      <c r="M87" s="232"/>
      <c r="N87" s="233"/>
      <c r="O87" s="83"/>
      <c r="P87" s="83"/>
      <c r="Q87" s="83"/>
      <c r="R87" s="83"/>
      <c r="S87" s="83"/>
      <c r="T87" s="84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120</v>
      </c>
      <c r="AU87" s="15" t="s">
        <v>83</v>
      </c>
    </row>
    <row r="88" spans="1:47" s="2" customFormat="1" ht="12">
      <c r="A88" s="36"/>
      <c r="B88" s="37"/>
      <c r="C88" s="38"/>
      <c r="D88" s="230" t="s">
        <v>122</v>
      </c>
      <c r="E88" s="38"/>
      <c r="F88" s="231" t="s">
        <v>123</v>
      </c>
      <c r="G88" s="38"/>
      <c r="H88" s="38"/>
      <c r="I88" s="135"/>
      <c r="J88" s="38"/>
      <c r="K88" s="38"/>
      <c r="L88" s="42"/>
      <c r="M88" s="232"/>
      <c r="N88" s="233"/>
      <c r="O88" s="83"/>
      <c r="P88" s="83"/>
      <c r="Q88" s="83"/>
      <c r="R88" s="83"/>
      <c r="S88" s="83"/>
      <c r="T88" s="84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122</v>
      </c>
      <c r="AU88" s="15" t="s">
        <v>83</v>
      </c>
    </row>
    <row r="89" spans="1:65" s="2" customFormat="1" ht="16.5" customHeight="1">
      <c r="A89" s="36"/>
      <c r="B89" s="37"/>
      <c r="C89" s="217" t="s">
        <v>83</v>
      </c>
      <c r="D89" s="217" t="s">
        <v>114</v>
      </c>
      <c r="E89" s="218" t="s">
        <v>124</v>
      </c>
      <c r="F89" s="219" t="s">
        <v>125</v>
      </c>
      <c r="G89" s="220" t="s">
        <v>126</v>
      </c>
      <c r="H89" s="221">
        <v>1</v>
      </c>
      <c r="I89" s="222"/>
      <c r="J89" s="223">
        <f>ROUND(I89*H89,2)</f>
        <v>0</v>
      </c>
      <c r="K89" s="219" t="s">
        <v>28</v>
      </c>
      <c r="L89" s="42"/>
      <c r="M89" s="224" t="s">
        <v>28</v>
      </c>
      <c r="N89" s="225" t="s">
        <v>47</v>
      </c>
      <c r="O89" s="8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28" t="s">
        <v>118</v>
      </c>
      <c r="AT89" s="228" t="s">
        <v>114</v>
      </c>
      <c r="AU89" s="228" t="s">
        <v>83</v>
      </c>
      <c r="AY89" s="15" t="s">
        <v>112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5" t="s">
        <v>118</v>
      </c>
      <c r="BK89" s="229">
        <f>ROUND(I89*H89,2)</f>
        <v>0</v>
      </c>
      <c r="BL89" s="15" t="s">
        <v>118</v>
      </c>
      <c r="BM89" s="228" t="s">
        <v>127</v>
      </c>
    </row>
    <row r="90" spans="1:47" s="2" customFormat="1" ht="12">
      <c r="A90" s="36"/>
      <c r="B90" s="37"/>
      <c r="C90" s="38"/>
      <c r="D90" s="230" t="s">
        <v>120</v>
      </c>
      <c r="E90" s="38"/>
      <c r="F90" s="231" t="s">
        <v>128</v>
      </c>
      <c r="G90" s="38"/>
      <c r="H90" s="38"/>
      <c r="I90" s="135"/>
      <c r="J90" s="38"/>
      <c r="K90" s="38"/>
      <c r="L90" s="42"/>
      <c r="M90" s="232"/>
      <c r="N90" s="233"/>
      <c r="O90" s="83"/>
      <c r="P90" s="83"/>
      <c r="Q90" s="83"/>
      <c r="R90" s="83"/>
      <c r="S90" s="83"/>
      <c r="T90" s="84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120</v>
      </c>
      <c r="AU90" s="15" t="s">
        <v>83</v>
      </c>
    </row>
    <row r="91" spans="1:47" s="2" customFormat="1" ht="12">
      <c r="A91" s="36"/>
      <c r="B91" s="37"/>
      <c r="C91" s="38"/>
      <c r="D91" s="230" t="s">
        <v>122</v>
      </c>
      <c r="E91" s="38"/>
      <c r="F91" s="231" t="s">
        <v>129</v>
      </c>
      <c r="G91" s="38"/>
      <c r="H91" s="38"/>
      <c r="I91" s="135"/>
      <c r="J91" s="38"/>
      <c r="K91" s="38"/>
      <c r="L91" s="42"/>
      <c r="M91" s="232"/>
      <c r="N91" s="233"/>
      <c r="O91" s="83"/>
      <c r="P91" s="83"/>
      <c r="Q91" s="83"/>
      <c r="R91" s="83"/>
      <c r="S91" s="83"/>
      <c r="T91" s="84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122</v>
      </c>
      <c r="AU91" s="15" t="s">
        <v>83</v>
      </c>
    </row>
    <row r="92" spans="1:63" s="12" customFormat="1" ht="25.9" customHeight="1">
      <c r="A92" s="12"/>
      <c r="B92" s="201"/>
      <c r="C92" s="202"/>
      <c r="D92" s="203" t="s">
        <v>73</v>
      </c>
      <c r="E92" s="204" t="s">
        <v>130</v>
      </c>
      <c r="F92" s="204" t="s">
        <v>131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</f>
        <v>0</v>
      </c>
      <c r="Q92" s="209"/>
      <c r="R92" s="210">
        <f>R93</f>
        <v>0</v>
      </c>
      <c r="S92" s="209"/>
      <c r="T92" s="21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79</v>
      </c>
      <c r="AT92" s="213" t="s">
        <v>73</v>
      </c>
      <c r="AU92" s="213" t="s">
        <v>74</v>
      </c>
      <c r="AY92" s="212" t="s">
        <v>112</v>
      </c>
      <c r="BK92" s="214">
        <f>BK93</f>
        <v>0</v>
      </c>
    </row>
    <row r="93" spans="1:63" s="12" customFormat="1" ht="22.8" customHeight="1">
      <c r="A93" s="12"/>
      <c r="B93" s="201"/>
      <c r="C93" s="202"/>
      <c r="D93" s="203" t="s">
        <v>73</v>
      </c>
      <c r="E93" s="215" t="s">
        <v>132</v>
      </c>
      <c r="F93" s="215" t="s">
        <v>133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SUM(P94:P95)</f>
        <v>0</v>
      </c>
      <c r="Q93" s="209"/>
      <c r="R93" s="210">
        <f>SUM(R94:R95)</f>
        <v>0</v>
      </c>
      <c r="S93" s="209"/>
      <c r="T93" s="211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79</v>
      </c>
      <c r="AT93" s="213" t="s">
        <v>73</v>
      </c>
      <c r="AU93" s="213" t="s">
        <v>79</v>
      </c>
      <c r="AY93" s="212" t="s">
        <v>112</v>
      </c>
      <c r="BK93" s="214">
        <f>SUM(BK94:BK95)</f>
        <v>0</v>
      </c>
    </row>
    <row r="94" spans="1:65" s="2" customFormat="1" ht="36" customHeight="1">
      <c r="A94" s="36"/>
      <c r="B94" s="37"/>
      <c r="C94" s="217" t="s">
        <v>134</v>
      </c>
      <c r="D94" s="217" t="s">
        <v>114</v>
      </c>
      <c r="E94" s="218" t="s">
        <v>135</v>
      </c>
      <c r="F94" s="219" t="s">
        <v>136</v>
      </c>
      <c r="G94" s="220" t="s">
        <v>137</v>
      </c>
      <c r="H94" s="221">
        <v>1</v>
      </c>
      <c r="I94" s="222"/>
      <c r="J94" s="223">
        <f>ROUND(I94*H94,2)</f>
        <v>0</v>
      </c>
      <c r="K94" s="219" t="s">
        <v>28</v>
      </c>
      <c r="L94" s="42"/>
      <c r="M94" s="224" t="s">
        <v>28</v>
      </c>
      <c r="N94" s="225" t="s">
        <v>47</v>
      </c>
      <c r="O94" s="8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8" t="s">
        <v>138</v>
      </c>
      <c r="AT94" s="228" t="s">
        <v>114</v>
      </c>
      <c r="AU94" s="228" t="s">
        <v>83</v>
      </c>
      <c r="AY94" s="15" t="s">
        <v>112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5" t="s">
        <v>118</v>
      </c>
      <c r="BK94" s="229">
        <f>ROUND(I94*H94,2)</f>
        <v>0</v>
      </c>
      <c r="BL94" s="15" t="s">
        <v>138</v>
      </c>
      <c r="BM94" s="228" t="s">
        <v>139</v>
      </c>
    </row>
    <row r="95" spans="1:47" s="2" customFormat="1" ht="12">
      <c r="A95" s="36"/>
      <c r="B95" s="37"/>
      <c r="C95" s="38"/>
      <c r="D95" s="230" t="s">
        <v>122</v>
      </c>
      <c r="E95" s="38"/>
      <c r="F95" s="231" t="s">
        <v>140</v>
      </c>
      <c r="G95" s="38"/>
      <c r="H95" s="38"/>
      <c r="I95" s="135"/>
      <c r="J95" s="38"/>
      <c r="K95" s="38"/>
      <c r="L95" s="42"/>
      <c r="M95" s="234"/>
      <c r="N95" s="235"/>
      <c r="O95" s="236"/>
      <c r="P95" s="236"/>
      <c r="Q95" s="236"/>
      <c r="R95" s="236"/>
      <c r="S95" s="236"/>
      <c r="T95" s="23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122</v>
      </c>
      <c r="AU95" s="15" t="s">
        <v>83</v>
      </c>
    </row>
    <row r="96" spans="1:31" s="2" customFormat="1" ht="6.95" customHeight="1">
      <c r="A96" s="36"/>
      <c r="B96" s="58"/>
      <c r="C96" s="59"/>
      <c r="D96" s="59"/>
      <c r="E96" s="59"/>
      <c r="F96" s="59"/>
      <c r="G96" s="59"/>
      <c r="H96" s="59"/>
      <c r="I96" s="165"/>
      <c r="J96" s="59"/>
      <c r="K96" s="59"/>
      <c r="L96" s="42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password="CC35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3" customFormat="1" ht="45" customHeight="1">
      <c r="B3" s="242"/>
      <c r="C3" s="243" t="s">
        <v>142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143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144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145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146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147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148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149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150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151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152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81</v>
      </c>
      <c r="F18" s="249" t="s">
        <v>153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154</v>
      </c>
      <c r="F19" s="249" t="s">
        <v>155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156</v>
      </c>
      <c r="F20" s="249" t="s">
        <v>157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158</v>
      </c>
      <c r="F21" s="249" t="s">
        <v>159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160</v>
      </c>
      <c r="F22" s="249" t="s">
        <v>161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162</v>
      </c>
      <c r="F23" s="249" t="s">
        <v>163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164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165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166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167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168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169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170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171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172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98</v>
      </c>
      <c r="F36" s="249"/>
      <c r="G36" s="249" t="s">
        <v>173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174</v>
      </c>
      <c r="F37" s="249"/>
      <c r="G37" s="249" t="s">
        <v>175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55</v>
      </c>
      <c r="F38" s="249"/>
      <c r="G38" s="249" t="s">
        <v>176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56</v>
      </c>
      <c r="F39" s="249"/>
      <c r="G39" s="249" t="s">
        <v>177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99</v>
      </c>
      <c r="F40" s="249"/>
      <c r="G40" s="249" t="s">
        <v>178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100</v>
      </c>
      <c r="F41" s="249"/>
      <c r="G41" s="249" t="s">
        <v>179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180</v>
      </c>
      <c r="F42" s="249"/>
      <c r="G42" s="249" t="s">
        <v>181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182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183</v>
      </c>
      <c r="F44" s="249"/>
      <c r="G44" s="249" t="s">
        <v>184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102</v>
      </c>
      <c r="F45" s="249"/>
      <c r="G45" s="249" t="s">
        <v>185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186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187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188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189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190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191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192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193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194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195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196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197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198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199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200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201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202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203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204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205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206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207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208</v>
      </c>
      <c r="D76" s="267"/>
      <c r="E76" s="267"/>
      <c r="F76" s="267" t="s">
        <v>209</v>
      </c>
      <c r="G76" s="268"/>
      <c r="H76" s="267" t="s">
        <v>56</v>
      </c>
      <c r="I76" s="267" t="s">
        <v>59</v>
      </c>
      <c r="J76" s="267" t="s">
        <v>210</v>
      </c>
      <c r="K76" s="266"/>
    </row>
    <row r="77" spans="2:11" s="1" customFormat="1" ht="17.25" customHeight="1">
      <c r="B77" s="264"/>
      <c r="C77" s="269" t="s">
        <v>211</v>
      </c>
      <c r="D77" s="269"/>
      <c r="E77" s="269"/>
      <c r="F77" s="270" t="s">
        <v>212</v>
      </c>
      <c r="G77" s="271"/>
      <c r="H77" s="269"/>
      <c r="I77" s="269"/>
      <c r="J77" s="269" t="s">
        <v>213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55</v>
      </c>
      <c r="D79" s="272"/>
      <c r="E79" s="272"/>
      <c r="F79" s="274" t="s">
        <v>214</v>
      </c>
      <c r="G79" s="273"/>
      <c r="H79" s="252" t="s">
        <v>215</v>
      </c>
      <c r="I79" s="252" t="s">
        <v>216</v>
      </c>
      <c r="J79" s="252">
        <v>20</v>
      </c>
      <c r="K79" s="266"/>
    </row>
    <row r="80" spans="2:11" s="1" customFormat="1" ht="15" customHeight="1">
      <c r="B80" s="264"/>
      <c r="C80" s="252" t="s">
        <v>217</v>
      </c>
      <c r="D80" s="252"/>
      <c r="E80" s="252"/>
      <c r="F80" s="274" t="s">
        <v>214</v>
      </c>
      <c r="G80" s="273"/>
      <c r="H80" s="252" t="s">
        <v>218</v>
      </c>
      <c r="I80" s="252" t="s">
        <v>216</v>
      </c>
      <c r="J80" s="252">
        <v>120</v>
      </c>
      <c r="K80" s="266"/>
    </row>
    <row r="81" spans="2:11" s="1" customFormat="1" ht="15" customHeight="1">
      <c r="B81" s="275"/>
      <c r="C81" s="252" t="s">
        <v>219</v>
      </c>
      <c r="D81" s="252"/>
      <c r="E81" s="252"/>
      <c r="F81" s="274" t="s">
        <v>220</v>
      </c>
      <c r="G81" s="273"/>
      <c r="H81" s="252" t="s">
        <v>221</v>
      </c>
      <c r="I81" s="252" t="s">
        <v>216</v>
      </c>
      <c r="J81" s="252">
        <v>50</v>
      </c>
      <c r="K81" s="266"/>
    </row>
    <row r="82" spans="2:11" s="1" customFormat="1" ht="15" customHeight="1">
      <c r="B82" s="275"/>
      <c r="C82" s="252" t="s">
        <v>222</v>
      </c>
      <c r="D82" s="252"/>
      <c r="E82" s="252"/>
      <c r="F82" s="274" t="s">
        <v>214</v>
      </c>
      <c r="G82" s="273"/>
      <c r="H82" s="252" t="s">
        <v>223</v>
      </c>
      <c r="I82" s="252" t="s">
        <v>224</v>
      </c>
      <c r="J82" s="252"/>
      <c r="K82" s="266"/>
    </row>
    <row r="83" spans="2:11" s="1" customFormat="1" ht="15" customHeight="1">
      <c r="B83" s="275"/>
      <c r="C83" s="276" t="s">
        <v>225</v>
      </c>
      <c r="D83" s="276"/>
      <c r="E83" s="276"/>
      <c r="F83" s="277" t="s">
        <v>220</v>
      </c>
      <c r="G83" s="276"/>
      <c r="H83" s="276" t="s">
        <v>226</v>
      </c>
      <c r="I83" s="276" t="s">
        <v>216</v>
      </c>
      <c r="J83" s="276">
        <v>15</v>
      </c>
      <c r="K83" s="266"/>
    </row>
    <row r="84" spans="2:11" s="1" customFormat="1" ht="15" customHeight="1">
      <c r="B84" s="275"/>
      <c r="C84" s="276" t="s">
        <v>227</v>
      </c>
      <c r="D84" s="276"/>
      <c r="E84" s="276"/>
      <c r="F84" s="277" t="s">
        <v>220</v>
      </c>
      <c r="G84" s="276"/>
      <c r="H84" s="276" t="s">
        <v>228</v>
      </c>
      <c r="I84" s="276" t="s">
        <v>216</v>
      </c>
      <c r="J84" s="276">
        <v>15</v>
      </c>
      <c r="K84" s="266"/>
    </row>
    <row r="85" spans="2:11" s="1" customFormat="1" ht="15" customHeight="1">
      <c r="B85" s="275"/>
      <c r="C85" s="276" t="s">
        <v>229</v>
      </c>
      <c r="D85" s="276"/>
      <c r="E85" s="276"/>
      <c r="F85" s="277" t="s">
        <v>220</v>
      </c>
      <c r="G85" s="276"/>
      <c r="H85" s="276" t="s">
        <v>230</v>
      </c>
      <c r="I85" s="276" t="s">
        <v>216</v>
      </c>
      <c r="J85" s="276">
        <v>20</v>
      </c>
      <c r="K85" s="266"/>
    </row>
    <row r="86" spans="2:11" s="1" customFormat="1" ht="15" customHeight="1">
      <c r="B86" s="275"/>
      <c r="C86" s="276" t="s">
        <v>231</v>
      </c>
      <c r="D86" s="276"/>
      <c r="E86" s="276"/>
      <c r="F86" s="277" t="s">
        <v>220</v>
      </c>
      <c r="G86" s="276"/>
      <c r="H86" s="276" t="s">
        <v>232</v>
      </c>
      <c r="I86" s="276" t="s">
        <v>216</v>
      </c>
      <c r="J86" s="276">
        <v>20</v>
      </c>
      <c r="K86" s="266"/>
    </row>
    <row r="87" spans="2:11" s="1" customFormat="1" ht="15" customHeight="1">
      <c r="B87" s="275"/>
      <c r="C87" s="252" t="s">
        <v>233</v>
      </c>
      <c r="D87" s="252"/>
      <c r="E87" s="252"/>
      <c r="F87" s="274" t="s">
        <v>220</v>
      </c>
      <c r="G87" s="273"/>
      <c r="H87" s="252" t="s">
        <v>234</v>
      </c>
      <c r="I87" s="252" t="s">
        <v>216</v>
      </c>
      <c r="J87" s="252">
        <v>50</v>
      </c>
      <c r="K87" s="266"/>
    </row>
    <row r="88" spans="2:11" s="1" customFormat="1" ht="15" customHeight="1">
      <c r="B88" s="275"/>
      <c r="C88" s="252" t="s">
        <v>235</v>
      </c>
      <c r="D88" s="252"/>
      <c r="E88" s="252"/>
      <c r="F88" s="274" t="s">
        <v>220</v>
      </c>
      <c r="G88" s="273"/>
      <c r="H88" s="252" t="s">
        <v>236</v>
      </c>
      <c r="I88" s="252" t="s">
        <v>216</v>
      </c>
      <c r="J88" s="252">
        <v>20</v>
      </c>
      <c r="K88" s="266"/>
    </row>
    <row r="89" spans="2:11" s="1" customFormat="1" ht="15" customHeight="1">
      <c r="B89" s="275"/>
      <c r="C89" s="252" t="s">
        <v>237</v>
      </c>
      <c r="D89" s="252"/>
      <c r="E89" s="252"/>
      <c r="F89" s="274" t="s">
        <v>220</v>
      </c>
      <c r="G89" s="273"/>
      <c r="H89" s="252" t="s">
        <v>238</v>
      </c>
      <c r="I89" s="252" t="s">
        <v>216</v>
      </c>
      <c r="J89" s="252">
        <v>20</v>
      </c>
      <c r="K89" s="266"/>
    </row>
    <row r="90" spans="2:11" s="1" customFormat="1" ht="15" customHeight="1">
      <c r="B90" s="275"/>
      <c r="C90" s="252" t="s">
        <v>239</v>
      </c>
      <c r="D90" s="252"/>
      <c r="E90" s="252"/>
      <c r="F90" s="274" t="s">
        <v>220</v>
      </c>
      <c r="G90" s="273"/>
      <c r="H90" s="252" t="s">
        <v>240</v>
      </c>
      <c r="I90" s="252" t="s">
        <v>216</v>
      </c>
      <c r="J90" s="252">
        <v>50</v>
      </c>
      <c r="K90" s="266"/>
    </row>
    <row r="91" spans="2:11" s="1" customFormat="1" ht="15" customHeight="1">
      <c r="B91" s="275"/>
      <c r="C91" s="252" t="s">
        <v>241</v>
      </c>
      <c r="D91" s="252"/>
      <c r="E91" s="252"/>
      <c r="F91" s="274" t="s">
        <v>220</v>
      </c>
      <c r="G91" s="273"/>
      <c r="H91" s="252" t="s">
        <v>241</v>
      </c>
      <c r="I91" s="252" t="s">
        <v>216</v>
      </c>
      <c r="J91" s="252">
        <v>50</v>
      </c>
      <c r="K91" s="266"/>
    </row>
    <row r="92" spans="2:11" s="1" customFormat="1" ht="15" customHeight="1">
      <c r="B92" s="275"/>
      <c r="C92" s="252" t="s">
        <v>242</v>
      </c>
      <c r="D92" s="252"/>
      <c r="E92" s="252"/>
      <c r="F92" s="274" t="s">
        <v>220</v>
      </c>
      <c r="G92" s="273"/>
      <c r="H92" s="252" t="s">
        <v>243</v>
      </c>
      <c r="I92" s="252" t="s">
        <v>216</v>
      </c>
      <c r="J92" s="252">
        <v>255</v>
      </c>
      <c r="K92" s="266"/>
    </row>
    <row r="93" spans="2:11" s="1" customFormat="1" ht="15" customHeight="1">
      <c r="B93" s="275"/>
      <c r="C93" s="252" t="s">
        <v>244</v>
      </c>
      <c r="D93" s="252"/>
      <c r="E93" s="252"/>
      <c r="F93" s="274" t="s">
        <v>214</v>
      </c>
      <c r="G93" s="273"/>
      <c r="H93" s="252" t="s">
        <v>245</v>
      </c>
      <c r="I93" s="252" t="s">
        <v>246</v>
      </c>
      <c r="J93" s="252"/>
      <c r="K93" s="266"/>
    </row>
    <row r="94" spans="2:11" s="1" customFormat="1" ht="15" customHeight="1">
      <c r="B94" s="275"/>
      <c r="C94" s="252" t="s">
        <v>247</v>
      </c>
      <c r="D94" s="252"/>
      <c r="E94" s="252"/>
      <c r="F94" s="274" t="s">
        <v>214</v>
      </c>
      <c r="G94" s="273"/>
      <c r="H94" s="252" t="s">
        <v>248</v>
      </c>
      <c r="I94" s="252" t="s">
        <v>249</v>
      </c>
      <c r="J94" s="252"/>
      <c r="K94" s="266"/>
    </row>
    <row r="95" spans="2:11" s="1" customFormat="1" ht="15" customHeight="1">
      <c r="B95" s="275"/>
      <c r="C95" s="252" t="s">
        <v>250</v>
      </c>
      <c r="D95" s="252"/>
      <c r="E95" s="252"/>
      <c r="F95" s="274" t="s">
        <v>214</v>
      </c>
      <c r="G95" s="273"/>
      <c r="H95" s="252" t="s">
        <v>250</v>
      </c>
      <c r="I95" s="252" t="s">
        <v>249</v>
      </c>
      <c r="J95" s="252"/>
      <c r="K95" s="266"/>
    </row>
    <row r="96" spans="2:11" s="1" customFormat="1" ht="15" customHeight="1">
      <c r="B96" s="275"/>
      <c r="C96" s="252" t="s">
        <v>40</v>
      </c>
      <c r="D96" s="252"/>
      <c r="E96" s="252"/>
      <c r="F96" s="274" t="s">
        <v>214</v>
      </c>
      <c r="G96" s="273"/>
      <c r="H96" s="252" t="s">
        <v>251</v>
      </c>
      <c r="I96" s="252" t="s">
        <v>249</v>
      </c>
      <c r="J96" s="252"/>
      <c r="K96" s="266"/>
    </row>
    <row r="97" spans="2:11" s="1" customFormat="1" ht="15" customHeight="1">
      <c r="B97" s="275"/>
      <c r="C97" s="252" t="s">
        <v>50</v>
      </c>
      <c r="D97" s="252"/>
      <c r="E97" s="252"/>
      <c r="F97" s="274" t="s">
        <v>214</v>
      </c>
      <c r="G97" s="273"/>
      <c r="H97" s="252" t="s">
        <v>252</v>
      </c>
      <c r="I97" s="252" t="s">
        <v>249</v>
      </c>
      <c r="J97" s="252"/>
      <c r="K97" s="266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253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208</v>
      </c>
      <c r="D103" s="267"/>
      <c r="E103" s="267"/>
      <c r="F103" s="267" t="s">
        <v>209</v>
      </c>
      <c r="G103" s="268"/>
      <c r="H103" s="267" t="s">
        <v>56</v>
      </c>
      <c r="I103" s="267" t="s">
        <v>59</v>
      </c>
      <c r="J103" s="267" t="s">
        <v>210</v>
      </c>
      <c r="K103" s="266"/>
    </row>
    <row r="104" spans="2:11" s="1" customFormat="1" ht="17.25" customHeight="1">
      <c r="B104" s="264"/>
      <c r="C104" s="269" t="s">
        <v>211</v>
      </c>
      <c r="D104" s="269"/>
      <c r="E104" s="269"/>
      <c r="F104" s="270" t="s">
        <v>212</v>
      </c>
      <c r="G104" s="271"/>
      <c r="H104" s="269"/>
      <c r="I104" s="269"/>
      <c r="J104" s="269" t="s">
        <v>213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3"/>
      <c r="H105" s="267"/>
      <c r="I105" s="267"/>
      <c r="J105" s="267"/>
      <c r="K105" s="266"/>
    </row>
    <row r="106" spans="2:11" s="1" customFormat="1" ht="15" customHeight="1">
      <c r="B106" s="264"/>
      <c r="C106" s="252" t="s">
        <v>55</v>
      </c>
      <c r="D106" s="272"/>
      <c r="E106" s="272"/>
      <c r="F106" s="274" t="s">
        <v>214</v>
      </c>
      <c r="G106" s="283"/>
      <c r="H106" s="252" t="s">
        <v>254</v>
      </c>
      <c r="I106" s="252" t="s">
        <v>216</v>
      </c>
      <c r="J106" s="252">
        <v>20</v>
      </c>
      <c r="K106" s="266"/>
    </row>
    <row r="107" spans="2:11" s="1" customFormat="1" ht="15" customHeight="1">
      <c r="B107" s="264"/>
      <c r="C107" s="252" t="s">
        <v>217</v>
      </c>
      <c r="D107" s="252"/>
      <c r="E107" s="252"/>
      <c r="F107" s="274" t="s">
        <v>214</v>
      </c>
      <c r="G107" s="252"/>
      <c r="H107" s="252" t="s">
        <v>254</v>
      </c>
      <c r="I107" s="252" t="s">
        <v>216</v>
      </c>
      <c r="J107" s="252">
        <v>120</v>
      </c>
      <c r="K107" s="266"/>
    </row>
    <row r="108" spans="2:11" s="1" customFormat="1" ht="15" customHeight="1">
      <c r="B108" s="275"/>
      <c r="C108" s="252" t="s">
        <v>219</v>
      </c>
      <c r="D108" s="252"/>
      <c r="E108" s="252"/>
      <c r="F108" s="274" t="s">
        <v>220</v>
      </c>
      <c r="G108" s="252"/>
      <c r="H108" s="252" t="s">
        <v>254</v>
      </c>
      <c r="I108" s="252" t="s">
        <v>216</v>
      </c>
      <c r="J108" s="252">
        <v>50</v>
      </c>
      <c r="K108" s="266"/>
    </row>
    <row r="109" spans="2:11" s="1" customFormat="1" ht="15" customHeight="1">
      <c r="B109" s="275"/>
      <c r="C109" s="252" t="s">
        <v>222</v>
      </c>
      <c r="D109" s="252"/>
      <c r="E109" s="252"/>
      <c r="F109" s="274" t="s">
        <v>214</v>
      </c>
      <c r="G109" s="252"/>
      <c r="H109" s="252" t="s">
        <v>254</v>
      </c>
      <c r="I109" s="252" t="s">
        <v>224</v>
      </c>
      <c r="J109" s="252"/>
      <c r="K109" s="266"/>
    </row>
    <row r="110" spans="2:11" s="1" customFormat="1" ht="15" customHeight="1">
      <c r="B110" s="275"/>
      <c r="C110" s="252" t="s">
        <v>233</v>
      </c>
      <c r="D110" s="252"/>
      <c r="E110" s="252"/>
      <c r="F110" s="274" t="s">
        <v>220</v>
      </c>
      <c r="G110" s="252"/>
      <c r="H110" s="252" t="s">
        <v>254</v>
      </c>
      <c r="I110" s="252" t="s">
        <v>216</v>
      </c>
      <c r="J110" s="252">
        <v>50</v>
      </c>
      <c r="K110" s="266"/>
    </row>
    <row r="111" spans="2:11" s="1" customFormat="1" ht="15" customHeight="1">
      <c r="B111" s="275"/>
      <c r="C111" s="252" t="s">
        <v>241</v>
      </c>
      <c r="D111" s="252"/>
      <c r="E111" s="252"/>
      <c r="F111" s="274" t="s">
        <v>220</v>
      </c>
      <c r="G111" s="252"/>
      <c r="H111" s="252" t="s">
        <v>254</v>
      </c>
      <c r="I111" s="252" t="s">
        <v>216</v>
      </c>
      <c r="J111" s="252">
        <v>50</v>
      </c>
      <c r="K111" s="266"/>
    </row>
    <row r="112" spans="2:11" s="1" customFormat="1" ht="15" customHeight="1">
      <c r="B112" s="275"/>
      <c r="C112" s="252" t="s">
        <v>239</v>
      </c>
      <c r="D112" s="252"/>
      <c r="E112" s="252"/>
      <c r="F112" s="274" t="s">
        <v>220</v>
      </c>
      <c r="G112" s="252"/>
      <c r="H112" s="252" t="s">
        <v>254</v>
      </c>
      <c r="I112" s="252" t="s">
        <v>216</v>
      </c>
      <c r="J112" s="252">
        <v>50</v>
      </c>
      <c r="K112" s="266"/>
    </row>
    <row r="113" spans="2:11" s="1" customFormat="1" ht="15" customHeight="1">
      <c r="B113" s="275"/>
      <c r="C113" s="252" t="s">
        <v>55</v>
      </c>
      <c r="D113" s="252"/>
      <c r="E113" s="252"/>
      <c r="F113" s="274" t="s">
        <v>214</v>
      </c>
      <c r="G113" s="252"/>
      <c r="H113" s="252" t="s">
        <v>255</v>
      </c>
      <c r="I113" s="252" t="s">
        <v>216</v>
      </c>
      <c r="J113" s="252">
        <v>20</v>
      </c>
      <c r="K113" s="266"/>
    </row>
    <row r="114" spans="2:11" s="1" customFormat="1" ht="15" customHeight="1">
      <c r="B114" s="275"/>
      <c r="C114" s="252" t="s">
        <v>256</v>
      </c>
      <c r="D114" s="252"/>
      <c r="E114" s="252"/>
      <c r="F114" s="274" t="s">
        <v>214</v>
      </c>
      <c r="G114" s="252"/>
      <c r="H114" s="252" t="s">
        <v>257</v>
      </c>
      <c r="I114" s="252" t="s">
        <v>216</v>
      </c>
      <c r="J114" s="252">
        <v>120</v>
      </c>
      <c r="K114" s="266"/>
    </row>
    <row r="115" spans="2:11" s="1" customFormat="1" ht="15" customHeight="1">
      <c r="B115" s="275"/>
      <c r="C115" s="252" t="s">
        <v>40</v>
      </c>
      <c r="D115" s="252"/>
      <c r="E115" s="252"/>
      <c r="F115" s="274" t="s">
        <v>214</v>
      </c>
      <c r="G115" s="252"/>
      <c r="H115" s="252" t="s">
        <v>258</v>
      </c>
      <c r="I115" s="252" t="s">
        <v>249</v>
      </c>
      <c r="J115" s="252"/>
      <c r="K115" s="266"/>
    </row>
    <row r="116" spans="2:11" s="1" customFormat="1" ht="15" customHeight="1">
      <c r="B116" s="275"/>
      <c r="C116" s="252" t="s">
        <v>50</v>
      </c>
      <c r="D116" s="252"/>
      <c r="E116" s="252"/>
      <c r="F116" s="274" t="s">
        <v>214</v>
      </c>
      <c r="G116" s="252"/>
      <c r="H116" s="252" t="s">
        <v>259</v>
      </c>
      <c r="I116" s="252" t="s">
        <v>249</v>
      </c>
      <c r="J116" s="252"/>
      <c r="K116" s="266"/>
    </row>
    <row r="117" spans="2:11" s="1" customFormat="1" ht="15" customHeight="1">
      <c r="B117" s="275"/>
      <c r="C117" s="252" t="s">
        <v>59</v>
      </c>
      <c r="D117" s="252"/>
      <c r="E117" s="252"/>
      <c r="F117" s="274" t="s">
        <v>214</v>
      </c>
      <c r="G117" s="252"/>
      <c r="H117" s="252" t="s">
        <v>260</v>
      </c>
      <c r="I117" s="252" t="s">
        <v>261</v>
      </c>
      <c r="J117" s="252"/>
      <c r="K117" s="266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49"/>
      <c r="D119" s="249"/>
      <c r="E119" s="249"/>
      <c r="F119" s="286"/>
      <c r="G119" s="249"/>
      <c r="H119" s="249"/>
      <c r="I119" s="249"/>
      <c r="J119" s="249"/>
      <c r="K119" s="285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243" t="s">
        <v>262</v>
      </c>
      <c r="D122" s="243"/>
      <c r="E122" s="243"/>
      <c r="F122" s="243"/>
      <c r="G122" s="243"/>
      <c r="H122" s="243"/>
      <c r="I122" s="243"/>
      <c r="J122" s="243"/>
      <c r="K122" s="291"/>
    </row>
    <row r="123" spans="2:11" s="1" customFormat="1" ht="17.25" customHeight="1">
      <c r="B123" s="292"/>
      <c r="C123" s="267" t="s">
        <v>208</v>
      </c>
      <c r="D123" s="267"/>
      <c r="E123" s="267"/>
      <c r="F123" s="267" t="s">
        <v>209</v>
      </c>
      <c r="G123" s="268"/>
      <c r="H123" s="267" t="s">
        <v>56</v>
      </c>
      <c r="I123" s="267" t="s">
        <v>59</v>
      </c>
      <c r="J123" s="267" t="s">
        <v>210</v>
      </c>
      <c r="K123" s="293"/>
    </row>
    <row r="124" spans="2:11" s="1" customFormat="1" ht="17.25" customHeight="1">
      <c r="B124" s="292"/>
      <c r="C124" s="269" t="s">
        <v>211</v>
      </c>
      <c r="D124" s="269"/>
      <c r="E124" s="269"/>
      <c r="F124" s="270" t="s">
        <v>212</v>
      </c>
      <c r="G124" s="271"/>
      <c r="H124" s="269"/>
      <c r="I124" s="269"/>
      <c r="J124" s="269" t="s">
        <v>213</v>
      </c>
      <c r="K124" s="293"/>
    </row>
    <row r="125" spans="2:11" s="1" customFormat="1" ht="5.25" customHeight="1">
      <c r="B125" s="294"/>
      <c r="C125" s="272"/>
      <c r="D125" s="272"/>
      <c r="E125" s="272"/>
      <c r="F125" s="272"/>
      <c r="G125" s="252"/>
      <c r="H125" s="272"/>
      <c r="I125" s="272"/>
      <c r="J125" s="272"/>
      <c r="K125" s="295"/>
    </row>
    <row r="126" spans="2:11" s="1" customFormat="1" ht="15" customHeight="1">
      <c r="B126" s="294"/>
      <c r="C126" s="252" t="s">
        <v>217</v>
      </c>
      <c r="D126" s="272"/>
      <c r="E126" s="272"/>
      <c r="F126" s="274" t="s">
        <v>214</v>
      </c>
      <c r="G126" s="252"/>
      <c r="H126" s="252" t="s">
        <v>254</v>
      </c>
      <c r="I126" s="252" t="s">
        <v>216</v>
      </c>
      <c r="J126" s="252">
        <v>120</v>
      </c>
      <c r="K126" s="296"/>
    </row>
    <row r="127" spans="2:11" s="1" customFormat="1" ht="15" customHeight="1">
      <c r="B127" s="294"/>
      <c r="C127" s="252" t="s">
        <v>263</v>
      </c>
      <c r="D127" s="252"/>
      <c r="E127" s="252"/>
      <c r="F127" s="274" t="s">
        <v>214</v>
      </c>
      <c r="G127" s="252"/>
      <c r="H127" s="252" t="s">
        <v>264</v>
      </c>
      <c r="I127" s="252" t="s">
        <v>216</v>
      </c>
      <c r="J127" s="252" t="s">
        <v>265</v>
      </c>
      <c r="K127" s="296"/>
    </row>
    <row r="128" spans="2:11" s="1" customFormat="1" ht="15" customHeight="1">
      <c r="B128" s="294"/>
      <c r="C128" s="252" t="s">
        <v>162</v>
      </c>
      <c r="D128" s="252"/>
      <c r="E128" s="252"/>
      <c r="F128" s="274" t="s">
        <v>214</v>
      </c>
      <c r="G128" s="252"/>
      <c r="H128" s="252" t="s">
        <v>266</v>
      </c>
      <c r="I128" s="252" t="s">
        <v>216</v>
      </c>
      <c r="J128" s="252" t="s">
        <v>265</v>
      </c>
      <c r="K128" s="296"/>
    </row>
    <row r="129" spans="2:11" s="1" customFormat="1" ht="15" customHeight="1">
      <c r="B129" s="294"/>
      <c r="C129" s="252" t="s">
        <v>225</v>
      </c>
      <c r="D129" s="252"/>
      <c r="E129" s="252"/>
      <c r="F129" s="274" t="s">
        <v>220</v>
      </c>
      <c r="G129" s="252"/>
      <c r="H129" s="252" t="s">
        <v>226</v>
      </c>
      <c r="I129" s="252" t="s">
        <v>216</v>
      </c>
      <c r="J129" s="252">
        <v>15</v>
      </c>
      <c r="K129" s="296"/>
    </row>
    <row r="130" spans="2:11" s="1" customFormat="1" ht="15" customHeight="1">
      <c r="B130" s="294"/>
      <c r="C130" s="276" t="s">
        <v>227</v>
      </c>
      <c r="D130" s="276"/>
      <c r="E130" s="276"/>
      <c r="F130" s="277" t="s">
        <v>220</v>
      </c>
      <c r="G130" s="276"/>
      <c r="H130" s="276" t="s">
        <v>228</v>
      </c>
      <c r="I130" s="276" t="s">
        <v>216</v>
      </c>
      <c r="J130" s="276">
        <v>15</v>
      </c>
      <c r="K130" s="296"/>
    </row>
    <row r="131" spans="2:11" s="1" customFormat="1" ht="15" customHeight="1">
      <c r="B131" s="294"/>
      <c r="C131" s="276" t="s">
        <v>229</v>
      </c>
      <c r="D131" s="276"/>
      <c r="E131" s="276"/>
      <c r="F131" s="277" t="s">
        <v>220</v>
      </c>
      <c r="G131" s="276"/>
      <c r="H131" s="276" t="s">
        <v>230</v>
      </c>
      <c r="I131" s="276" t="s">
        <v>216</v>
      </c>
      <c r="J131" s="276">
        <v>20</v>
      </c>
      <c r="K131" s="296"/>
    </row>
    <row r="132" spans="2:11" s="1" customFormat="1" ht="15" customHeight="1">
      <c r="B132" s="294"/>
      <c r="C132" s="276" t="s">
        <v>231</v>
      </c>
      <c r="D132" s="276"/>
      <c r="E132" s="276"/>
      <c r="F132" s="277" t="s">
        <v>220</v>
      </c>
      <c r="G132" s="276"/>
      <c r="H132" s="276" t="s">
        <v>232</v>
      </c>
      <c r="I132" s="276" t="s">
        <v>216</v>
      </c>
      <c r="J132" s="276">
        <v>20</v>
      </c>
      <c r="K132" s="296"/>
    </row>
    <row r="133" spans="2:11" s="1" customFormat="1" ht="15" customHeight="1">
      <c r="B133" s="294"/>
      <c r="C133" s="252" t="s">
        <v>219</v>
      </c>
      <c r="D133" s="252"/>
      <c r="E133" s="252"/>
      <c r="F133" s="274" t="s">
        <v>220</v>
      </c>
      <c r="G133" s="252"/>
      <c r="H133" s="252" t="s">
        <v>254</v>
      </c>
      <c r="I133" s="252" t="s">
        <v>216</v>
      </c>
      <c r="J133" s="252">
        <v>50</v>
      </c>
      <c r="K133" s="296"/>
    </row>
    <row r="134" spans="2:11" s="1" customFormat="1" ht="15" customHeight="1">
      <c r="B134" s="294"/>
      <c r="C134" s="252" t="s">
        <v>233</v>
      </c>
      <c r="D134" s="252"/>
      <c r="E134" s="252"/>
      <c r="F134" s="274" t="s">
        <v>220</v>
      </c>
      <c r="G134" s="252"/>
      <c r="H134" s="252" t="s">
        <v>254</v>
      </c>
      <c r="I134" s="252" t="s">
        <v>216</v>
      </c>
      <c r="J134" s="252">
        <v>50</v>
      </c>
      <c r="K134" s="296"/>
    </row>
    <row r="135" spans="2:11" s="1" customFormat="1" ht="15" customHeight="1">
      <c r="B135" s="294"/>
      <c r="C135" s="252" t="s">
        <v>239</v>
      </c>
      <c r="D135" s="252"/>
      <c r="E135" s="252"/>
      <c r="F135" s="274" t="s">
        <v>220</v>
      </c>
      <c r="G135" s="252"/>
      <c r="H135" s="252" t="s">
        <v>254</v>
      </c>
      <c r="I135" s="252" t="s">
        <v>216</v>
      </c>
      <c r="J135" s="252">
        <v>50</v>
      </c>
      <c r="K135" s="296"/>
    </row>
    <row r="136" spans="2:11" s="1" customFormat="1" ht="15" customHeight="1">
      <c r="B136" s="294"/>
      <c r="C136" s="252" t="s">
        <v>241</v>
      </c>
      <c r="D136" s="252"/>
      <c r="E136" s="252"/>
      <c r="F136" s="274" t="s">
        <v>220</v>
      </c>
      <c r="G136" s="252"/>
      <c r="H136" s="252" t="s">
        <v>254</v>
      </c>
      <c r="I136" s="252" t="s">
        <v>216</v>
      </c>
      <c r="J136" s="252">
        <v>50</v>
      </c>
      <c r="K136" s="296"/>
    </row>
    <row r="137" spans="2:11" s="1" customFormat="1" ht="15" customHeight="1">
      <c r="B137" s="294"/>
      <c r="C137" s="252" t="s">
        <v>242</v>
      </c>
      <c r="D137" s="252"/>
      <c r="E137" s="252"/>
      <c r="F137" s="274" t="s">
        <v>220</v>
      </c>
      <c r="G137" s="252"/>
      <c r="H137" s="252" t="s">
        <v>267</v>
      </c>
      <c r="I137" s="252" t="s">
        <v>216</v>
      </c>
      <c r="J137" s="252">
        <v>255</v>
      </c>
      <c r="K137" s="296"/>
    </row>
    <row r="138" spans="2:11" s="1" customFormat="1" ht="15" customHeight="1">
      <c r="B138" s="294"/>
      <c r="C138" s="252" t="s">
        <v>244</v>
      </c>
      <c r="D138" s="252"/>
      <c r="E138" s="252"/>
      <c r="F138" s="274" t="s">
        <v>214</v>
      </c>
      <c r="G138" s="252"/>
      <c r="H138" s="252" t="s">
        <v>268</v>
      </c>
      <c r="I138" s="252" t="s">
        <v>246</v>
      </c>
      <c r="J138" s="252"/>
      <c r="K138" s="296"/>
    </row>
    <row r="139" spans="2:11" s="1" customFormat="1" ht="15" customHeight="1">
      <c r="B139" s="294"/>
      <c r="C139" s="252" t="s">
        <v>247</v>
      </c>
      <c r="D139" s="252"/>
      <c r="E139" s="252"/>
      <c r="F139" s="274" t="s">
        <v>214</v>
      </c>
      <c r="G139" s="252"/>
      <c r="H139" s="252" t="s">
        <v>269</v>
      </c>
      <c r="I139" s="252" t="s">
        <v>249</v>
      </c>
      <c r="J139" s="252"/>
      <c r="K139" s="296"/>
    </row>
    <row r="140" spans="2:11" s="1" customFormat="1" ht="15" customHeight="1">
      <c r="B140" s="294"/>
      <c r="C140" s="252" t="s">
        <v>250</v>
      </c>
      <c r="D140" s="252"/>
      <c r="E140" s="252"/>
      <c r="F140" s="274" t="s">
        <v>214</v>
      </c>
      <c r="G140" s="252"/>
      <c r="H140" s="252" t="s">
        <v>250</v>
      </c>
      <c r="I140" s="252" t="s">
        <v>249</v>
      </c>
      <c r="J140" s="252"/>
      <c r="K140" s="296"/>
    </row>
    <row r="141" spans="2:11" s="1" customFormat="1" ht="15" customHeight="1">
      <c r="B141" s="294"/>
      <c r="C141" s="252" t="s">
        <v>40</v>
      </c>
      <c r="D141" s="252"/>
      <c r="E141" s="252"/>
      <c r="F141" s="274" t="s">
        <v>214</v>
      </c>
      <c r="G141" s="252"/>
      <c r="H141" s="252" t="s">
        <v>270</v>
      </c>
      <c r="I141" s="252" t="s">
        <v>249</v>
      </c>
      <c r="J141" s="252"/>
      <c r="K141" s="296"/>
    </row>
    <row r="142" spans="2:11" s="1" customFormat="1" ht="15" customHeight="1">
      <c r="B142" s="294"/>
      <c r="C142" s="252" t="s">
        <v>271</v>
      </c>
      <c r="D142" s="252"/>
      <c r="E142" s="252"/>
      <c r="F142" s="274" t="s">
        <v>214</v>
      </c>
      <c r="G142" s="252"/>
      <c r="H142" s="252" t="s">
        <v>272</v>
      </c>
      <c r="I142" s="252" t="s">
        <v>249</v>
      </c>
      <c r="J142" s="252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49"/>
      <c r="C144" s="249"/>
      <c r="D144" s="249"/>
      <c r="E144" s="249"/>
      <c r="F144" s="286"/>
      <c r="G144" s="249"/>
      <c r="H144" s="249"/>
      <c r="I144" s="249"/>
      <c r="J144" s="249"/>
      <c r="K144" s="249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273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208</v>
      </c>
      <c r="D148" s="267"/>
      <c r="E148" s="267"/>
      <c r="F148" s="267" t="s">
        <v>209</v>
      </c>
      <c r="G148" s="268"/>
      <c r="H148" s="267" t="s">
        <v>56</v>
      </c>
      <c r="I148" s="267" t="s">
        <v>59</v>
      </c>
      <c r="J148" s="267" t="s">
        <v>210</v>
      </c>
      <c r="K148" s="266"/>
    </row>
    <row r="149" spans="2:11" s="1" customFormat="1" ht="17.25" customHeight="1">
      <c r="B149" s="264"/>
      <c r="C149" s="269" t="s">
        <v>211</v>
      </c>
      <c r="D149" s="269"/>
      <c r="E149" s="269"/>
      <c r="F149" s="270" t="s">
        <v>212</v>
      </c>
      <c r="G149" s="271"/>
      <c r="H149" s="269"/>
      <c r="I149" s="269"/>
      <c r="J149" s="269" t="s">
        <v>213</v>
      </c>
      <c r="K149" s="266"/>
    </row>
    <row r="150" spans="2:11" s="1" customFormat="1" ht="5.25" customHeight="1">
      <c r="B150" s="275"/>
      <c r="C150" s="272"/>
      <c r="D150" s="272"/>
      <c r="E150" s="272"/>
      <c r="F150" s="272"/>
      <c r="G150" s="273"/>
      <c r="H150" s="272"/>
      <c r="I150" s="272"/>
      <c r="J150" s="272"/>
      <c r="K150" s="296"/>
    </row>
    <row r="151" spans="2:11" s="1" customFormat="1" ht="15" customHeight="1">
      <c r="B151" s="275"/>
      <c r="C151" s="300" t="s">
        <v>217</v>
      </c>
      <c r="D151" s="252"/>
      <c r="E151" s="252"/>
      <c r="F151" s="301" t="s">
        <v>214</v>
      </c>
      <c r="G151" s="252"/>
      <c r="H151" s="300" t="s">
        <v>254</v>
      </c>
      <c r="I151" s="300" t="s">
        <v>216</v>
      </c>
      <c r="J151" s="300">
        <v>120</v>
      </c>
      <c r="K151" s="296"/>
    </row>
    <row r="152" spans="2:11" s="1" customFormat="1" ht="15" customHeight="1">
      <c r="B152" s="275"/>
      <c r="C152" s="300" t="s">
        <v>263</v>
      </c>
      <c r="D152" s="252"/>
      <c r="E152" s="252"/>
      <c r="F152" s="301" t="s">
        <v>214</v>
      </c>
      <c r="G152" s="252"/>
      <c r="H152" s="300" t="s">
        <v>274</v>
      </c>
      <c r="I152" s="300" t="s">
        <v>216</v>
      </c>
      <c r="J152" s="300" t="s">
        <v>265</v>
      </c>
      <c r="K152" s="296"/>
    </row>
    <row r="153" spans="2:11" s="1" customFormat="1" ht="15" customHeight="1">
      <c r="B153" s="275"/>
      <c r="C153" s="300" t="s">
        <v>162</v>
      </c>
      <c r="D153" s="252"/>
      <c r="E153" s="252"/>
      <c r="F153" s="301" t="s">
        <v>214</v>
      </c>
      <c r="G153" s="252"/>
      <c r="H153" s="300" t="s">
        <v>275</v>
      </c>
      <c r="I153" s="300" t="s">
        <v>216</v>
      </c>
      <c r="J153" s="300" t="s">
        <v>265</v>
      </c>
      <c r="K153" s="296"/>
    </row>
    <row r="154" spans="2:11" s="1" customFormat="1" ht="15" customHeight="1">
      <c r="B154" s="275"/>
      <c r="C154" s="300" t="s">
        <v>219</v>
      </c>
      <c r="D154" s="252"/>
      <c r="E154" s="252"/>
      <c r="F154" s="301" t="s">
        <v>220</v>
      </c>
      <c r="G154" s="252"/>
      <c r="H154" s="300" t="s">
        <v>254</v>
      </c>
      <c r="I154" s="300" t="s">
        <v>216</v>
      </c>
      <c r="J154" s="300">
        <v>50</v>
      </c>
      <c r="K154" s="296"/>
    </row>
    <row r="155" spans="2:11" s="1" customFormat="1" ht="15" customHeight="1">
      <c r="B155" s="275"/>
      <c r="C155" s="300" t="s">
        <v>222</v>
      </c>
      <c r="D155" s="252"/>
      <c r="E155" s="252"/>
      <c r="F155" s="301" t="s">
        <v>214</v>
      </c>
      <c r="G155" s="252"/>
      <c r="H155" s="300" t="s">
        <v>254</v>
      </c>
      <c r="I155" s="300" t="s">
        <v>224</v>
      </c>
      <c r="J155" s="300"/>
      <c r="K155" s="296"/>
    </row>
    <row r="156" spans="2:11" s="1" customFormat="1" ht="15" customHeight="1">
      <c r="B156" s="275"/>
      <c r="C156" s="300" t="s">
        <v>233</v>
      </c>
      <c r="D156" s="252"/>
      <c r="E156" s="252"/>
      <c r="F156" s="301" t="s">
        <v>220</v>
      </c>
      <c r="G156" s="252"/>
      <c r="H156" s="300" t="s">
        <v>254</v>
      </c>
      <c r="I156" s="300" t="s">
        <v>216</v>
      </c>
      <c r="J156" s="300">
        <v>50</v>
      </c>
      <c r="K156" s="296"/>
    </row>
    <row r="157" spans="2:11" s="1" customFormat="1" ht="15" customHeight="1">
      <c r="B157" s="275"/>
      <c r="C157" s="300" t="s">
        <v>241</v>
      </c>
      <c r="D157" s="252"/>
      <c r="E157" s="252"/>
      <c r="F157" s="301" t="s">
        <v>220</v>
      </c>
      <c r="G157" s="252"/>
      <c r="H157" s="300" t="s">
        <v>254</v>
      </c>
      <c r="I157" s="300" t="s">
        <v>216</v>
      </c>
      <c r="J157" s="300">
        <v>50</v>
      </c>
      <c r="K157" s="296"/>
    </row>
    <row r="158" spans="2:11" s="1" customFormat="1" ht="15" customHeight="1">
      <c r="B158" s="275"/>
      <c r="C158" s="300" t="s">
        <v>239</v>
      </c>
      <c r="D158" s="252"/>
      <c r="E158" s="252"/>
      <c r="F158" s="301" t="s">
        <v>220</v>
      </c>
      <c r="G158" s="252"/>
      <c r="H158" s="300" t="s">
        <v>254</v>
      </c>
      <c r="I158" s="300" t="s">
        <v>216</v>
      </c>
      <c r="J158" s="300">
        <v>50</v>
      </c>
      <c r="K158" s="296"/>
    </row>
    <row r="159" spans="2:11" s="1" customFormat="1" ht="15" customHeight="1">
      <c r="B159" s="275"/>
      <c r="C159" s="300" t="s">
        <v>90</v>
      </c>
      <c r="D159" s="252"/>
      <c r="E159" s="252"/>
      <c r="F159" s="301" t="s">
        <v>214</v>
      </c>
      <c r="G159" s="252"/>
      <c r="H159" s="300" t="s">
        <v>276</v>
      </c>
      <c r="I159" s="300" t="s">
        <v>216</v>
      </c>
      <c r="J159" s="300" t="s">
        <v>277</v>
      </c>
      <c r="K159" s="296"/>
    </row>
    <row r="160" spans="2:11" s="1" customFormat="1" ht="15" customHeight="1">
      <c r="B160" s="275"/>
      <c r="C160" s="300" t="s">
        <v>278</v>
      </c>
      <c r="D160" s="252"/>
      <c r="E160" s="252"/>
      <c r="F160" s="301" t="s">
        <v>214</v>
      </c>
      <c r="G160" s="252"/>
      <c r="H160" s="300" t="s">
        <v>279</v>
      </c>
      <c r="I160" s="300" t="s">
        <v>249</v>
      </c>
      <c r="J160" s="300"/>
      <c r="K160" s="296"/>
    </row>
    <row r="161" spans="2:11" s="1" customFormat="1" ht="15" customHeight="1">
      <c r="B161" s="302"/>
      <c r="C161" s="284"/>
      <c r="D161" s="284"/>
      <c r="E161" s="284"/>
      <c r="F161" s="284"/>
      <c r="G161" s="284"/>
      <c r="H161" s="284"/>
      <c r="I161" s="284"/>
      <c r="J161" s="284"/>
      <c r="K161" s="303"/>
    </row>
    <row r="162" spans="2:11" s="1" customFormat="1" ht="18.75" customHeight="1">
      <c r="B162" s="249"/>
      <c r="C162" s="252"/>
      <c r="D162" s="252"/>
      <c r="E162" s="252"/>
      <c r="F162" s="274"/>
      <c r="G162" s="252"/>
      <c r="H162" s="252"/>
      <c r="I162" s="252"/>
      <c r="J162" s="252"/>
      <c r="K162" s="249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280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208</v>
      </c>
      <c r="D166" s="267"/>
      <c r="E166" s="267"/>
      <c r="F166" s="267" t="s">
        <v>209</v>
      </c>
      <c r="G166" s="304"/>
      <c r="H166" s="305" t="s">
        <v>56</v>
      </c>
      <c r="I166" s="305" t="s">
        <v>59</v>
      </c>
      <c r="J166" s="267" t="s">
        <v>210</v>
      </c>
      <c r="K166" s="244"/>
    </row>
    <row r="167" spans="2:11" s="1" customFormat="1" ht="17.25" customHeight="1">
      <c r="B167" s="245"/>
      <c r="C167" s="269" t="s">
        <v>211</v>
      </c>
      <c r="D167" s="269"/>
      <c r="E167" s="269"/>
      <c r="F167" s="270" t="s">
        <v>212</v>
      </c>
      <c r="G167" s="306"/>
      <c r="H167" s="307"/>
      <c r="I167" s="307"/>
      <c r="J167" s="269" t="s">
        <v>213</v>
      </c>
      <c r="K167" s="247"/>
    </row>
    <row r="168" spans="2:11" s="1" customFormat="1" ht="5.25" customHeight="1">
      <c r="B168" s="275"/>
      <c r="C168" s="272"/>
      <c r="D168" s="272"/>
      <c r="E168" s="272"/>
      <c r="F168" s="272"/>
      <c r="G168" s="273"/>
      <c r="H168" s="272"/>
      <c r="I168" s="272"/>
      <c r="J168" s="272"/>
      <c r="K168" s="296"/>
    </row>
    <row r="169" spans="2:11" s="1" customFormat="1" ht="15" customHeight="1">
      <c r="B169" s="275"/>
      <c r="C169" s="252" t="s">
        <v>217</v>
      </c>
      <c r="D169" s="252"/>
      <c r="E169" s="252"/>
      <c r="F169" s="274" t="s">
        <v>214</v>
      </c>
      <c r="G169" s="252"/>
      <c r="H169" s="252" t="s">
        <v>254</v>
      </c>
      <c r="I169" s="252" t="s">
        <v>216</v>
      </c>
      <c r="J169" s="252">
        <v>120</v>
      </c>
      <c r="K169" s="296"/>
    </row>
    <row r="170" spans="2:11" s="1" customFormat="1" ht="15" customHeight="1">
      <c r="B170" s="275"/>
      <c r="C170" s="252" t="s">
        <v>263</v>
      </c>
      <c r="D170" s="252"/>
      <c r="E170" s="252"/>
      <c r="F170" s="274" t="s">
        <v>214</v>
      </c>
      <c r="G170" s="252"/>
      <c r="H170" s="252" t="s">
        <v>264</v>
      </c>
      <c r="I170" s="252" t="s">
        <v>216</v>
      </c>
      <c r="J170" s="252" t="s">
        <v>265</v>
      </c>
      <c r="K170" s="296"/>
    </row>
    <row r="171" spans="2:11" s="1" customFormat="1" ht="15" customHeight="1">
      <c r="B171" s="275"/>
      <c r="C171" s="252" t="s">
        <v>162</v>
      </c>
      <c r="D171" s="252"/>
      <c r="E171" s="252"/>
      <c r="F171" s="274" t="s">
        <v>214</v>
      </c>
      <c r="G171" s="252"/>
      <c r="H171" s="252" t="s">
        <v>281</v>
      </c>
      <c r="I171" s="252" t="s">
        <v>216</v>
      </c>
      <c r="J171" s="252" t="s">
        <v>265</v>
      </c>
      <c r="K171" s="296"/>
    </row>
    <row r="172" spans="2:11" s="1" customFormat="1" ht="15" customHeight="1">
      <c r="B172" s="275"/>
      <c r="C172" s="252" t="s">
        <v>219</v>
      </c>
      <c r="D172" s="252"/>
      <c r="E172" s="252"/>
      <c r="F172" s="274" t="s">
        <v>220</v>
      </c>
      <c r="G172" s="252"/>
      <c r="H172" s="252" t="s">
        <v>281</v>
      </c>
      <c r="I172" s="252" t="s">
        <v>216</v>
      </c>
      <c r="J172" s="252">
        <v>50</v>
      </c>
      <c r="K172" s="296"/>
    </row>
    <row r="173" spans="2:11" s="1" customFormat="1" ht="15" customHeight="1">
      <c r="B173" s="275"/>
      <c r="C173" s="252" t="s">
        <v>222</v>
      </c>
      <c r="D173" s="252"/>
      <c r="E173" s="252"/>
      <c r="F173" s="274" t="s">
        <v>214</v>
      </c>
      <c r="G173" s="252"/>
      <c r="H173" s="252" t="s">
        <v>281</v>
      </c>
      <c r="I173" s="252" t="s">
        <v>224</v>
      </c>
      <c r="J173" s="252"/>
      <c r="K173" s="296"/>
    </row>
    <row r="174" spans="2:11" s="1" customFormat="1" ht="15" customHeight="1">
      <c r="B174" s="275"/>
      <c r="C174" s="252" t="s">
        <v>233</v>
      </c>
      <c r="D174" s="252"/>
      <c r="E174" s="252"/>
      <c r="F174" s="274" t="s">
        <v>220</v>
      </c>
      <c r="G174" s="252"/>
      <c r="H174" s="252" t="s">
        <v>281</v>
      </c>
      <c r="I174" s="252" t="s">
        <v>216</v>
      </c>
      <c r="J174" s="252">
        <v>50</v>
      </c>
      <c r="K174" s="296"/>
    </row>
    <row r="175" spans="2:11" s="1" customFormat="1" ht="15" customHeight="1">
      <c r="B175" s="275"/>
      <c r="C175" s="252" t="s">
        <v>241</v>
      </c>
      <c r="D175" s="252"/>
      <c r="E175" s="252"/>
      <c r="F175" s="274" t="s">
        <v>220</v>
      </c>
      <c r="G175" s="252"/>
      <c r="H175" s="252" t="s">
        <v>281</v>
      </c>
      <c r="I175" s="252" t="s">
        <v>216</v>
      </c>
      <c r="J175" s="252">
        <v>50</v>
      </c>
      <c r="K175" s="296"/>
    </row>
    <row r="176" spans="2:11" s="1" customFormat="1" ht="15" customHeight="1">
      <c r="B176" s="275"/>
      <c r="C176" s="252" t="s">
        <v>239</v>
      </c>
      <c r="D176" s="252"/>
      <c r="E176" s="252"/>
      <c r="F176" s="274" t="s">
        <v>220</v>
      </c>
      <c r="G176" s="252"/>
      <c r="H176" s="252" t="s">
        <v>281</v>
      </c>
      <c r="I176" s="252" t="s">
        <v>216</v>
      </c>
      <c r="J176" s="252">
        <v>50</v>
      </c>
      <c r="K176" s="296"/>
    </row>
    <row r="177" spans="2:11" s="1" customFormat="1" ht="15" customHeight="1">
      <c r="B177" s="275"/>
      <c r="C177" s="252" t="s">
        <v>98</v>
      </c>
      <c r="D177" s="252"/>
      <c r="E177" s="252"/>
      <c r="F177" s="274" t="s">
        <v>214</v>
      </c>
      <c r="G177" s="252"/>
      <c r="H177" s="252" t="s">
        <v>282</v>
      </c>
      <c r="I177" s="252" t="s">
        <v>283</v>
      </c>
      <c r="J177" s="252"/>
      <c r="K177" s="296"/>
    </row>
    <row r="178" spans="2:11" s="1" customFormat="1" ht="15" customHeight="1">
      <c r="B178" s="275"/>
      <c r="C178" s="252" t="s">
        <v>59</v>
      </c>
      <c r="D178" s="252"/>
      <c r="E178" s="252"/>
      <c r="F178" s="274" t="s">
        <v>214</v>
      </c>
      <c r="G178" s="252"/>
      <c r="H178" s="252" t="s">
        <v>284</v>
      </c>
      <c r="I178" s="252" t="s">
        <v>285</v>
      </c>
      <c r="J178" s="252">
        <v>1</v>
      </c>
      <c r="K178" s="296"/>
    </row>
    <row r="179" spans="2:11" s="1" customFormat="1" ht="15" customHeight="1">
      <c r="B179" s="275"/>
      <c r="C179" s="252" t="s">
        <v>55</v>
      </c>
      <c r="D179" s="252"/>
      <c r="E179" s="252"/>
      <c r="F179" s="274" t="s">
        <v>214</v>
      </c>
      <c r="G179" s="252"/>
      <c r="H179" s="252" t="s">
        <v>286</v>
      </c>
      <c r="I179" s="252" t="s">
        <v>216</v>
      </c>
      <c r="J179" s="252">
        <v>20</v>
      </c>
      <c r="K179" s="296"/>
    </row>
    <row r="180" spans="2:11" s="1" customFormat="1" ht="15" customHeight="1">
      <c r="B180" s="275"/>
      <c r="C180" s="252" t="s">
        <v>56</v>
      </c>
      <c r="D180" s="252"/>
      <c r="E180" s="252"/>
      <c r="F180" s="274" t="s">
        <v>214</v>
      </c>
      <c r="G180" s="252"/>
      <c r="H180" s="252" t="s">
        <v>287</v>
      </c>
      <c r="I180" s="252" t="s">
        <v>216</v>
      </c>
      <c r="J180" s="252">
        <v>255</v>
      </c>
      <c r="K180" s="296"/>
    </row>
    <row r="181" spans="2:11" s="1" customFormat="1" ht="15" customHeight="1">
      <c r="B181" s="275"/>
      <c r="C181" s="252" t="s">
        <v>99</v>
      </c>
      <c r="D181" s="252"/>
      <c r="E181" s="252"/>
      <c r="F181" s="274" t="s">
        <v>214</v>
      </c>
      <c r="G181" s="252"/>
      <c r="H181" s="252" t="s">
        <v>178</v>
      </c>
      <c r="I181" s="252" t="s">
        <v>216</v>
      </c>
      <c r="J181" s="252">
        <v>10</v>
      </c>
      <c r="K181" s="296"/>
    </row>
    <row r="182" spans="2:11" s="1" customFormat="1" ht="15" customHeight="1">
      <c r="B182" s="275"/>
      <c r="C182" s="252" t="s">
        <v>100</v>
      </c>
      <c r="D182" s="252"/>
      <c r="E182" s="252"/>
      <c r="F182" s="274" t="s">
        <v>214</v>
      </c>
      <c r="G182" s="252"/>
      <c r="H182" s="252" t="s">
        <v>288</v>
      </c>
      <c r="I182" s="252" t="s">
        <v>249</v>
      </c>
      <c r="J182" s="252"/>
      <c r="K182" s="296"/>
    </row>
    <row r="183" spans="2:11" s="1" customFormat="1" ht="15" customHeight="1">
      <c r="B183" s="275"/>
      <c r="C183" s="252" t="s">
        <v>289</v>
      </c>
      <c r="D183" s="252"/>
      <c r="E183" s="252"/>
      <c r="F183" s="274" t="s">
        <v>214</v>
      </c>
      <c r="G183" s="252"/>
      <c r="H183" s="252" t="s">
        <v>290</v>
      </c>
      <c r="I183" s="252" t="s">
        <v>249</v>
      </c>
      <c r="J183" s="252"/>
      <c r="K183" s="296"/>
    </row>
    <row r="184" spans="2:11" s="1" customFormat="1" ht="15" customHeight="1">
      <c r="B184" s="275"/>
      <c r="C184" s="252" t="s">
        <v>278</v>
      </c>
      <c r="D184" s="252"/>
      <c r="E184" s="252"/>
      <c r="F184" s="274" t="s">
        <v>214</v>
      </c>
      <c r="G184" s="252"/>
      <c r="H184" s="252" t="s">
        <v>291</v>
      </c>
      <c r="I184" s="252" t="s">
        <v>249</v>
      </c>
      <c r="J184" s="252"/>
      <c r="K184" s="296"/>
    </row>
    <row r="185" spans="2:11" s="1" customFormat="1" ht="15" customHeight="1">
      <c r="B185" s="275"/>
      <c r="C185" s="252" t="s">
        <v>102</v>
      </c>
      <c r="D185" s="252"/>
      <c r="E185" s="252"/>
      <c r="F185" s="274" t="s">
        <v>220</v>
      </c>
      <c r="G185" s="252"/>
      <c r="H185" s="252" t="s">
        <v>292</v>
      </c>
      <c r="I185" s="252" t="s">
        <v>216</v>
      </c>
      <c r="J185" s="252">
        <v>50</v>
      </c>
      <c r="K185" s="296"/>
    </row>
    <row r="186" spans="2:11" s="1" customFormat="1" ht="15" customHeight="1">
      <c r="B186" s="275"/>
      <c r="C186" s="252" t="s">
        <v>293</v>
      </c>
      <c r="D186" s="252"/>
      <c r="E186" s="252"/>
      <c r="F186" s="274" t="s">
        <v>220</v>
      </c>
      <c r="G186" s="252"/>
      <c r="H186" s="252" t="s">
        <v>294</v>
      </c>
      <c r="I186" s="252" t="s">
        <v>295</v>
      </c>
      <c r="J186" s="252"/>
      <c r="K186" s="296"/>
    </row>
    <row r="187" spans="2:11" s="1" customFormat="1" ht="15" customHeight="1">
      <c r="B187" s="275"/>
      <c r="C187" s="252" t="s">
        <v>296</v>
      </c>
      <c r="D187" s="252"/>
      <c r="E187" s="252"/>
      <c r="F187" s="274" t="s">
        <v>220</v>
      </c>
      <c r="G187" s="252"/>
      <c r="H187" s="252" t="s">
        <v>297</v>
      </c>
      <c r="I187" s="252" t="s">
        <v>295</v>
      </c>
      <c r="J187" s="252"/>
      <c r="K187" s="296"/>
    </row>
    <row r="188" spans="2:11" s="1" customFormat="1" ht="15" customHeight="1">
      <c r="B188" s="275"/>
      <c r="C188" s="252" t="s">
        <v>298</v>
      </c>
      <c r="D188" s="252"/>
      <c r="E188" s="252"/>
      <c r="F188" s="274" t="s">
        <v>220</v>
      </c>
      <c r="G188" s="252"/>
      <c r="H188" s="252" t="s">
        <v>299</v>
      </c>
      <c r="I188" s="252" t="s">
        <v>295</v>
      </c>
      <c r="J188" s="252"/>
      <c r="K188" s="296"/>
    </row>
    <row r="189" spans="2:11" s="1" customFormat="1" ht="15" customHeight="1">
      <c r="B189" s="275"/>
      <c r="C189" s="308" t="s">
        <v>300</v>
      </c>
      <c r="D189" s="252"/>
      <c r="E189" s="252"/>
      <c r="F189" s="274" t="s">
        <v>220</v>
      </c>
      <c r="G189" s="252"/>
      <c r="H189" s="252" t="s">
        <v>301</v>
      </c>
      <c r="I189" s="252" t="s">
        <v>302</v>
      </c>
      <c r="J189" s="309" t="s">
        <v>303</v>
      </c>
      <c r="K189" s="296"/>
    </row>
    <row r="190" spans="2:11" s="1" customFormat="1" ht="15" customHeight="1">
      <c r="B190" s="275"/>
      <c r="C190" s="259" t="s">
        <v>44</v>
      </c>
      <c r="D190" s="252"/>
      <c r="E190" s="252"/>
      <c r="F190" s="274" t="s">
        <v>214</v>
      </c>
      <c r="G190" s="252"/>
      <c r="H190" s="249" t="s">
        <v>304</v>
      </c>
      <c r="I190" s="252" t="s">
        <v>305</v>
      </c>
      <c r="J190" s="252"/>
      <c r="K190" s="296"/>
    </row>
    <row r="191" spans="2:11" s="1" customFormat="1" ht="15" customHeight="1">
      <c r="B191" s="275"/>
      <c r="C191" s="259" t="s">
        <v>306</v>
      </c>
      <c r="D191" s="252"/>
      <c r="E191" s="252"/>
      <c r="F191" s="274" t="s">
        <v>214</v>
      </c>
      <c r="G191" s="252"/>
      <c r="H191" s="252" t="s">
        <v>307</v>
      </c>
      <c r="I191" s="252" t="s">
        <v>249</v>
      </c>
      <c r="J191" s="252"/>
      <c r="K191" s="296"/>
    </row>
    <row r="192" spans="2:11" s="1" customFormat="1" ht="15" customHeight="1">
      <c r="B192" s="275"/>
      <c r="C192" s="259" t="s">
        <v>308</v>
      </c>
      <c r="D192" s="252"/>
      <c r="E192" s="252"/>
      <c r="F192" s="274" t="s">
        <v>214</v>
      </c>
      <c r="G192" s="252"/>
      <c r="H192" s="252" t="s">
        <v>309</v>
      </c>
      <c r="I192" s="252" t="s">
        <v>249</v>
      </c>
      <c r="J192" s="252"/>
      <c r="K192" s="296"/>
    </row>
    <row r="193" spans="2:11" s="1" customFormat="1" ht="15" customHeight="1">
      <c r="B193" s="275"/>
      <c r="C193" s="259" t="s">
        <v>310</v>
      </c>
      <c r="D193" s="252"/>
      <c r="E193" s="252"/>
      <c r="F193" s="274" t="s">
        <v>220</v>
      </c>
      <c r="G193" s="252"/>
      <c r="H193" s="252" t="s">
        <v>311</v>
      </c>
      <c r="I193" s="252" t="s">
        <v>249</v>
      </c>
      <c r="J193" s="252"/>
      <c r="K193" s="296"/>
    </row>
    <row r="194" spans="2:11" s="1" customFormat="1" ht="15" customHeight="1">
      <c r="B194" s="302"/>
      <c r="C194" s="310"/>
      <c r="D194" s="284"/>
      <c r="E194" s="284"/>
      <c r="F194" s="284"/>
      <c r="G194" s="284"/>
      <c r="H194" s="284"/>
      <c r="I194" s="284"/>
      <c r="J194" s="284"/>
      <c r="K194" s="303"/>
    </row>
    <row r="195" spans="2:11" s="1" customFormat="1" ht="18.75" customHeight="1">
      <c r="B195" s="249"/>
      <c r="C195" s="252"/>
      <c r="D195" s="252"/>
      <c r="E195" s="252"/>
      <c r="F195" s="274"/>
      <c r="G195" s="252"/>
      <c r="H195" s="252"/>
      <c r="I195" s="252"/>
      <c r="J195" s="252"/>
      <c r="K195" s="249"/>
    </row>
    <row r="196" spans="2:11" s="1" customFormat="1" ht="18.75" customHeight="1">
      <c r="B196" s="249"/>
      <c r="C196" s="252"/>
      <c r="D196" s="252"/>
      <c r="E196" s="252"/>
      <c r="F196" s="274"/>
      <c r="G196" s="252"/>
      <c r="H196" s="252"/>
      <c r="I196" s="252"/>
      <c r="J196" s="252"/>
      <c r="K196" s="249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312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1" t="s">
        <v>313</v>
      </c>
      <c r="D200" s="311"/>
      <c r="E200" s="311"/>
      <c r="F200" s="311" t="s">
        <v>314</v>
      </c>
      <c r="G200" s="312"/>
      <c r="H200" s="311" t="s">
        <v>315</v>
      </c>
      <c r="I200" s="311"/>
      <c r="J200" s="311"/>
      <c r="K200" s="244"/>
    </row>
    <row r="201" spans="2:11" s="1" customFormat="1" ht="5.25" customHeight="1">
      <c r="B201" s="275"/>
      <c r="C201" s="272"/>
      <c r="D201" s="272"/>
      <c r="E201" s="272"/>
      <c r="F201" s="272"/>
      <c r="G201" s="252"/>
      <c r="H201" s="272"/>
      <c r="I201" s="272"/>
      <c r="J201" s="272"/>
      <c r="K201" s="296"/>
    </row>
    <row r="202" spans="2:11" s="1" customFormat="1" ht="15" customHeight="1">
      <c r="B202" s="275"/>
      <c r="C202" s="252" t="s">
        <v>305</v>
      </c>
      <c r="D202" s="252"/>
      <c r="E202" s="252"/>
      <c r="F202" s="274" t="s">
        <v>45</v>
      </c>
      <c r="G202" s="252"/>
      <c r="H202" s="252" t="s">
        <v>316</v>
      </c>
      <c r="I202" s="252"/>
      <c r="J202" s="252"/>
      <c r="K202" s="296"/>
    </row>
    <row r="203" spans="2:11" s="1" customFormat="1" ht="15" customHeight="1">
      <c r="B203" s="275"/>
      <c r="C203" s="281"/>
      <c r="D203" s="252"/>
      <c r="E203" s="252"/>
      <c r="F203" s="274" t="s">
        <v>46</v>
      </c>
      <c r="G203" s="252"/>
      <c r="H203" s="252" t="s">
        <v>317</v>
      </c>
      <c r="I203" s="252"/>
      <c r="J203" s="252"/>
      <c r="K203" s="296"/>
    </row>
    <row r="204" spans="2:11" s="1" customFormat="1" ht="15" customHeight="1">
      <c r="B204" s="275"/>
      <c r="C204" s="281"/>
      <c r="D204" s="252"/>
      <c r="E204" s="252"/>
      <c r="F204" s="274" t="s">
        <v>49</v>
      </c>
      <c r="G204" s="252"/>
      <c r="H204" s="252" t="s">
        <v>318</v>
      </c>
      <c r="I204" s="252"/>
      <c r="J204" s="252"/>
      <c r="K204" s="296"/>
    </row>
    <row r="205" spans="2:11" s="1" customFormat="1" ht="15" customHeight="1">
      <c r="B205" s="275"/>
      <c r="C205" s="252"/>
      <c r="D205" s="252"/>
      <c r="E205" s="252"/>
      <c r="F205" s="274" t="s">
        <v>47</v>
      </c>
      <c r="G205" s="252"/>
      <c r="H205" s="252" t="s">
        <v>319</v>
      </c>
      <c r="I205" s="252"/>
      <c r="J205" s="252"/>
      <c r="K205" s="296"/>
    </row>
    <row r="206" spans="2:11" s="1" customFormat="1" ht="15" customHeight="1">
      <c r="B206" s="275"/>
      <c r="C206" s="252"/>
      <c r="D206" s="252"/>
      <c r="E206" s="252"/>
      <c r="F206" s="274" t="s">
        <v>48</v>
      </c>
      <c r="G206" s="252"/>
      <c r="H206" s="252" t="s">
        <v>320</v>
      </c>
      <c r="I206" s="252"/>
      <c r="J206" s="252"/>
      <c r="K206" s="296"/>
    </row>
    <row r="207" spans="2:11" s="1" customFormat="1" ht="15" customHeight="1">
      <c r="B207" s="275"/>
      <c r="C207" s="252"/>
      <c r="D207" s="252"/>
      <c r="E207" s="252"/>
      <c r="F207" s="274"/>
      <c r="G207" s="252"/>
      <c r="H207" s="252"/>
      <c r="I207" s="252"/>
      <c r="J207" s="252"/>
      <c r="K207" s="296"/>
    </row>
    <row r="208" spans="2:11" s="1" customFormat="1" ht="15" customHeight="1">
      <c r="B208" s="275"/>
      <c r="C208" s="252" t="s">
        <v>261</v>
      </c>
      <c r="D208" s="252"/>
      <c r="E208" s="252"/>
      <c r="F208" s="274" t="s">
        <v>81</v>
      </c>
      <c r="G208" s="252"/>
      <c r="H208" s="252" t="s">
        <v>321</v>
      </c>
      <c r="I208" s="252"/>
      <c r="J208" s="252"/>
      <c r="K208" s="296"/>
    </row>
    <row r="209" spans="2:11" s="1" customFormat="1" ht="15" customHeight="1">
      <c r="B209" s="275"/>
      <c r="C209" s="281"/>
      <c r="D209" s="252"/>
      <c r="E209" s="252"/>
      <c r="F209" s="274" t="s">
        <v>156</v>
      </c>
      <c r="G209" s="252"/>
      <c r="H209" s="252" t="s">
        <v>157</v>
      </c>
      <c r="I209" s="252"/>
      <c r="J209" s="252"/>
      <c r="K209" s="296"/>
    </row>
    <row r="210" spans="2:11" s="1" customFormat="1" ht="15" customHeight="1">
      <c r="B210" s="275"/>
      <c r="C210" s="252"/>
      <c r="D210" s="252"/>
      <c r="E210" s="252"/>
      <c r="F210" s="274" t="s">
        <v>154</v>
      </c>
      <c r="G210" s="252"/>
      <c r="H210" s="252" t="s">
        <v>322</v>
      </c>
      <c r="I210" s="252"/>
      <c r="J210" s="252"/>
      <c r="K210" s="296"/>
    </row>
    <row r="211" spans="2:11" s="1" customFormat="1" ht="15" customHeight="1">
      <c r="B211" s="313"/>
      <c r="C211" s="281"/>
      <c r="D211" s="281"/>
      <c r="E211" s="281"/>
      <c r="F211" s="274" t="s">
        <v>158</v>
      </c>
      <c r="G211" s="259"/>
      <c r="H211" s="300" t="s">
        <v>159</v>
      </c>
      <c r="I211" s="300"/>
      <c r="J211" s="300"/>
      <c r="K211" s="314"/>
    </row>
    <row r="212" spans="2:11" s="1" customFormat="1" ht="15" customHeight="1">
      <c r="B212" s="313"/>
      <c r="C212" s="281"/>
      <c r="D212" s="281"/>
      <c r="E212" s="281"/>
      <c r="F212" s="274" t="s">
        <v>160</v>
      </c>
      <c r="G212" s="259"/>
      <c r="H212" s="300" t="s">
        <v>133</v>
      </c>
      <c r="I212" s="300"/>
      <c r="J212" s="300"/>
      <c r="K212" s="314"/>
    </row>
    <row r="213" spans="2:11" s="1" customFormat="1" ht="15" customHeight="1">
      <c r="B213" s="313"/>
      <c r="C213" s="281"/>
      <c r="D213" s="281"/>
      <c r="E213" s="281"/>
      <c r="F213" s="315"/>
      <c r="G213" s="259"/>
      <c r="H213" s="316"/>
      <c r="I213" s="316"/>
      <c r="J213" s="316"/>
      <c r="K213" s="314"/>
    </row>
    <row r="214" spans="2:11" s="1" customFormat="1" ht="15" customHeight="1">
      <c r="B214" s="313"/>
      <c r="C214" s="252" t="s">
        <v>285</v>
      </c>
      <c r="D214" s="281"/>
      <c r="E214" s="281"/>
      <c r="F214" s="274">
        <v>1</v>
      </c>
      <c r="G214" s="259"/>
      <c r="H214" s="300" t="s">
        <v>323</v>
      </c>
      <c r="I214" s="300"/>
      <c r="J214" s="300"/>
      <c r="K214" s="314"/>
    </row>
    <row r="215" spans="2:11" s="1" customFormat="1" ht="15" customHeight="1">
      <c r="B215" s="313"/>
      <c r="C215" s="281"/>
      <c r="D215" s="281"/>
      <c r="E215" s="281"/>
      <c r="F215" s="274">
        <v>2</v>
      </c>
      <c r="G215" s="259"/>
      <c r="H215" s="300" t="s">
        <v>324</v>
      </c>
      <c r="I215" s="300"/>
      <c r="J215" s="300"/>
      <c r="K215" s="314"/>
    </row>
    <row r="216" spans="2:11" s="1" customFormat="1" ht="15" customHeight="1">
      <c r="B216" s="313"/>
      <c r="C216" s="281"/>
      <c r="D216" s="281"/>
      <c r="E216" s="281"/>
      <c r="F216" s="274">
        <v>3</v>
      </c>
      <c r="G216" s="259"/>
      <c r="H216" s="300" t="s">
        <v>325</v>
      </c>
      <c r="I216" s="300"/>
      <c r="J216" s="300"/>
      <c r="K216" s="314"/>
    </row>
    <row r="217" spans="2:11" s="1" customFormat="1" ht="15" customHeight="1">
      <c r="B217" s="313"/>
      <c r="C217" s="281"/>
      <c r="D217" s="281"/>
      <c r="E217" s="281"/>
      <c r="F217" s="274">
        <v>4</v>
      </c>
      <c r="G217" s="259"/>
      <c r="H217" s="300" t="s">
        <v>326</v>
      </c>
      <c r="I217" s="300"/>
      <c r="J217" s="300"/>
      <c r="K217" s="314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2020-01-17T11:35:25Z</dcterms:created>
  <dcterms:modified xsi:type="dcterms:W3CDTF">2020-01-17T11:35:27Z</dcterms:modified>
  <cp:category/>
  <cp:version/>
  <cp:contentType/>
  <cp:contentStatus/>
</cp:coreProperties>
</file>