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81\Desktop\"/>
    </mc:Choice>
  </mc:AlternateContent>
  <xr:revisionPtr revIDLastSave="0" documentId="13_ncr:1_{9155EF01-2622-4C9C-BF0D-BE6B7A966DEE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Kryci list" sheetId="1" r:id="rId1"/>
    <sheet name="Zakazka" sheetId="3" r:id="rId2"/>
  </sheets>
  <definedNames>
    <definedName name="__CENA__">Zakazka!$H$5:$H$22</definedName>
    <definedName name="__MAIN__">Zakazka!$A$1:$CW$22</definedName>
    <definedName name="__MAIN2__">#REF!</definedName>
    <definedName name="__MAIN3__">'Kryci list'!$B$2:$D$13</definedName>
    <definedName name="__SAZBA__">Zakazka!$M$5:$M$22</definedName>
    <definedName name="__T0__">Zakazka!$A$5:$U$22</definedName>
    <definedName name="__T1__">Zakazka!$A$5:$U$16</definedName>
    <definedName name="__T2__">Zakazka!$A$5:$CW$5</definedName>
    <definedName name="__T3__">Zakazka!#REF!</definedName>
    <definedName name="__TE0__">'Kryci list'!$B$4:$I$8</definedName>
    <definedName name="__TE1__">'Kryci list'!#REF!</definedName>
    <definedName name="__TE2__">'Kryci list'!$B$13:$C$13</definedName>
    <definedName name="__TR0__">#REF!</definedName>
    <definedName name="__TR1__">#REF!</definedName>
    <definedName name="_xlnm.Print_Titles" localSheetId="1">Zakazka!$3:$4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3" l="1"/>
  <c r="H7" i="3"/>
  <c r="H8" i="3"/>
  <c r="H9" i="3"/>
  <c r="H10" i="3"/>
  <c r="H11" i="3"/>
  <c r="H12" i="3"/>
  <c r="H13" i="3"/>
  <c r="H14" i="3"/>
  <c r="H15" i="3"/>
  <c r="H16" i="3"/>
  <c r="H17" i="3"/>
  <c r="H5" i="3"/>
  <c r="J16" i="3" l="1"/>
  <c r="L16" i="3"/>
  <c r="A2" i="1" l="1" a="1"/>
  <c r="A2" i="1" s="1"/>
  <c r="A3" i="1" s="1" a="1"/>
  <c r="A3" i="1" s="1"/>
  <c r="A4" i="1" s="1" a="1"/>
  <c r="A4" i="1" s="1"/>
  <c r="A18" i="1" s="1"/>
  <c r="J5" i="3"/>
  <c r="J7" i="3"/>
  <c r="L9" i="3"/>
  <c r="J9" i="3"/>
  <c r="J10" i="3"/>
  <c r="J11" i="3"/>
  <c r="L12" i="3"/>
  <c r="J13" i="3"/>
  <c r="J14" i="3"/>
  <c r="J15" i="3"/>
  <c r="J18" i="3"/>
  <c r="J19" i="3"/>
  <c r="L19" i="3"/>
  <c r="J20" i="3"/>
  <c r="L20" i="3"/>
  <c r="L21" i="3"/>
  <c r="J22" i="3"/>
  <c r="L13" i="3"/>
  <c r="N11" i="3"/>
  <c r="O11" i="3" s="1"/>
  <c r="L11" i="3"/>
  <c r="N9" i="3"/>
  <c r="N5" i="3"/>
  <c r="L5" i="3"/>
  <c r="N10" i="3"/>
  <c r="O10" i="3" s="1"/>
  <c r="L10" i="3"/>
  <c r="N13" i="3" l="1"/>
  <c r="O13" i="3" s="1"/>
  <c r="L7" i="3"/>
  <c r="L15" i="3"/>
  <c r="N14" i="3"/>
  <c r="N15" i="3"/>
  <c r="O15" i="3" s="1"/>
  <c r="O9" i="3"/>
  <c r="L22" i="3"/>
  <c r="L18" i="3"/>
  <c r="O5" i="3"/>
  <c r="B18" i="1"/>
  <c r="D18" i="1"/>
  <c r="N18" i="3"/>
  <c r="O18" i="3" s="1"/>
  <c r="J6" i="3"/>
  <c r="L6" i="3"/>
  <c r="J17" i="3"/>
  <c r="L17" i="3"/>
  <c r="J8" i="3"/>
  <c r="J21" i="3"/>
  <c r="L8" i="3"/>
  <c r="L14" i="3"/>
  <c r="N22" i="3"/>
  <c r="O22" i="3" s="1"/>
  <c r="J12" i="3"/>
  <c r="H19" i="3" l="1"/>
  <c r="O14" i="3"/>
  <c r="N7" i="3"/>
  <c r="O7" i="3" s="1"/>
  <c r="N21" i="3"/>
  <c r="O21" i="3" s="1"/>
  <c r="N6" i="3"/>
  <c r="O6" i="3" s="1"/>
  <c r="N12" i="3"/>
  <c r="O12" i="3" s="1"/>
  <c r="N8" i="3"/>
  <c r="O8" i="3" s="1"/>
  <c r="N17" i="3"/>
  <c r="A17" i="1"/>
  <c r="N19" i="3" l="1"/>
  <c r="O19" i="3" s="1"/>
  <c r="D16" i="1"/>
  <c r="D17" i="1" s="1"/>
  <c r="H20" i="3"/>
  <c r="N20" i="3" s="1"/>
  <c r="O20" i="3" s="1"/>
  <c r="A16" i="1"/>
  <c r="O17" i="3"/>
  <c r="D19" i="1" l="1"/>
</calcChain>
</file>

<file path=xl/sharedStrings.xml><?xml version="1.0" encoding="utf-8"?>
<sst xmlns="http://schemas.openxmlformats.org/spreadsheetml/2006/main" count="99" uniqueCount="59">
  <si>
    <t>_</t>
  </si>
  <si>
    <t>MJ</t>
  </si>
  <si>
    <t>m2</t>
  </si>
  <si>
    <t>001</t>
  </si>
  <si>
    <t>002</t>
  </si>
  <si>
    <t>009</t>
  </si>
  <si>
    <t>DPH</t>
  </si>
  <si>
    <t>Cena</t>
  </si>
  <si>
    <t>Název</t>
  </si>
  <si>
    <t>Oddíl</t>
  </si>
  <si>
    <t>Popis</t>
  </si>
  <si>
    <t>SO_01</t>
  </si>
  <si>
    <t>Suť</t>
  </si>
  <si>
    <t>Objekt</t>
  </si>
  <si>
    <t>Zakázka</t>
  </si>
  <si>
    <t>Ztratné</t>
  </si>
  <si>
    <t>Poř.</t>
  </si>
  <si>
    <t>Hmotnost</t>
  </si>
  <si>
    <t>Sazba DPH</t>
  </si>
  <si>
    <t>Cena s DPH</t>
  </si>
  <si>
    <t>Jedn. cena</t>
  </si>
  <si>
    <t>Zpracovatel</t>
  </si>
  <si>
    <t>Výměra</t>
  </si>
  <si>
    <t>Jedn. hmotn.</t>
  </si>
  <si>
    <t>Rekapitulace</t>
  </si>
  <si>
    <t>Komentář</t>
  </si>
  <si>
    <t>Celkem (bez DPH)</t>
  </si>
  <si>
    <t>Jedn. suť</t>
  </si>
  <si>
    <t>Výměra bez ztr.</t>
  </si>
  <si>
    <t>Nabídkový rozpočet</t>
  </si>
  <si>
    <t>Celkem (včetně DPH)</t>
  </si>
  <si>
    <t>Zhotovitel</t>
  </si>
  <si>
    <t>Sídlo</t>
  </si>
  <si>
    <t>zástupce</t>
  </si>
  <si>
    <t>BEZ DPH</t>
  </si>
  <si>
    <t>ks</t>
  </si>
  <si>
    <t>Poznámky:</t>
  </si>
  <si>
    <t>Zadavatel</t>
  </si>
  <si>
    <t>Místo plnění</t>
  </si>
  <si>
    <t>bm</t>
  </si>
  <si>
    <t>ZS Chrlice, U jezu 390/3, 66442 Brno</t>
  </si>
  <si>
    <t>Montáž výztuhy</t>
  </si>
  <si>
    <t>Dodávka výztuhy střechy (např. fošny 50/150 dl. 5 m, chemicky ošetřené) včetně případných držáků</t>
  </si>
  <si>
    <t xml:space="preserve">Spojovací materiál na střechu </t>
  </si>
  <si>
    <t>kpt</t>
  </si>
  <si>
    <t>Dodávka pozinkovaného trapézového plechu o tloušťce min. 0,7 mm, výška V vlny 40 mm (±5 mm), barevný polyesterový povrch o síle 25 μm</t>
  </si>
  <si>
    <t>Montáž trapézového plechu</t>
  </si>
  <si>
    <t>Dodávka a montáž okapů RŠ 330 mm, pozink do háků</t>
  </si>
  <si>
    <t>Dodávka a montáž svodů, pr. 120 mm, pozink</t>
  </si>
  <si>
    <t>Dodávka a montáž hřebene trapézových plechů</t>
  </si>
  <si>
    <t>Dodávka a montáž závětrné lišty</t>
  </si>
  <si>
    <t xml:space="preserve">Lešení montážní pomocné </t>
  </si>
  <si>
    <t>den</t>
  </si>
  <si>
    <t xml:space="preserve">Další nespecifikované náklady </t>
  </si>
  <si>
    <t xml:space="preserve">Výměna plechové střechy skladovací haly ZS Chrlice II 2020 </t>
  </si>
  <si>
    <r>
      <rPr>
        <b/>
        <sz val="10"/>
        <rFont val="Arial"/>
        <family val="2"/>
        <charset val="238"/>
      </rPr>
      <t>Česká republika – Ústřední kontrolní a zkušební ústav zemědělský, organizační složka státu</t>
    </r>
    <r>
      <rPr>
        <sz val="10"/>
        <rFont val="Arial"/>
        <family val="2"/>
        <charset val="238"/>
      </rPr>
      <t xml:space="preserve">
se sídlem Hroznová 63/2, 656 06 Brno
IČO 00020338, DIČ CZ00020338
</t>
    </r>
  </si>
  <si>
    <t>IČO</t>
  </si>
  <si>
    <t>Demontáž a likvidace stávající plechové střechy - trapézové plechy</t>
  </si>
  <si>
    <t>Demontáž a likvidace svodů, okapů a háků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</si>
</sst>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69" formatCode="_(#,##0.0_);[Red]\-\ #,##0.0_);&quot;–&quot;??;_(@_)"/>
    <numFmt numFmtId="170" formatCode="#"/>
  </numFmts>
  <fonts count="26" x14ac:knownFonts="1"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b/>
      <sz val="12"/>
      <color indexed="25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 CE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b/>
      <sz val="18"/>
      <color indexed="18"/>
      <name val="Arial"/>
      <family val="2"/>
      <charset val="238"/>
    </font>
    <font>
      <b/>
      <sz val="15"/>
      <color indexed="18"/>
      <name val="Calibri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8"/>
      <color indexed="1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i/>
      <sz val="1"/>
      <color theme="0"/>
      <name val="Calibri"/>
      <family val="2"/>
      <charset val="238"/>
      <scheme val="minor"/>
    </font>
    <font>
      <b/>
      <sz val="20"/>
      <color rgb="FF00008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23"/>
      </left>
      <right/>
      <top style="thin">
        <color indexed="23"/>
      </top>
      <bottom style="hair">
        <color indexed="23"/>
      </bottom>
      <diagonal/>
    </border>
    <border>
      <left/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22" fillId="0" borderId="20" applyNumberFormat="0" applyFill="0" applyAlignment="0" applyProtection="0"/>
    <xf numFmtId="0" fontId="23" fillId="0" borderId="0" applyNumberFormat="0" applyFill="0" applyBorder="0" applyAlignment="0" applyProtection="0"/>
  </cellStyleXfs>
  <cellXfs count="87">
    <xf numFmtId="0" fontId="0" fillId="0" borderId="0" xfId="0"/>
    <xf numFmtId="164" fontId="1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/>
    </xf>
    <xf numFmtId="165" fontId="3" fillId="0" borderId="0" xfId="0" applyNumberFormat="1" applyFont="1" applyFill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7" fontId="1" fillId="0" borderId="0" xfId="0" applyNumberFormat="1" applyFont="1" applyAlignment="1">
      <alignment horizontal="right" vertical="top"/>
    </xf>
    <xf numFmtId="168" fontId="1" fillId="0" borderId="0" xfId="0" applyNumberFormat="1" applyFont="1" applyAlignment="1">
      <alignment horizontal="right" vertical="top"/>
    </xf>
    <xf numFmtId="164" fontId="4" fillId="0" borderId="0" xfId="0" applyNumberFormat="1" applyFont="1" applyAlignment="1"/>
    <xf numFmtId="49" fontId="4" fillId="0" borderId="0" xfId="0" applyNumberFormat="1" applyFont="1" applyAlignment="1"/>
    <xf numFmtId="165" fontId="4" fillId="0" borderId="0" xfId="0" applyNumberFormat="1" applyFont="1" applyFill="1" applyBorder="1" applyAlignment="1"/>
    <xf numFmtId="166" fontId="4" fillId="0" borderId="0" xfId="0" applyNumberFormat="1" applyFont="1" applyAlignment="1"/>
    <xf numFmtId="167" fontId="4" fillId="0" borderId="0" xfId="0" applyNumberFormat="1" applyFont="1" applyAlignment="1"/>
    <xf numFmtId="168" fontId="4" fillId="0" borderId="0" xfId="0" applyNumberFormat="1" applyFont="1" applyAlignment="1"/>
    <xf numFmtId="164" fontId="6" fillId="0" borderId="2" xfId="0" applyNumberFormat="1" applyFont="1" applyBorder="1" applyAlignment="1">
      <alignment horizontal="right" vertical="top"/>
    </xf>
    <xf numFmtId="49" fontId="6" fillId="0" borderId="2" xfId="0" applyNumberFormat="1" applyFont="1" applyBorder="1" applyAlignment="1">
      <alignment horizontal="center" vertical="top"/>
    </xf>
    <xf numFmtId="0" fontId="7" fillId="0" borderId="0" xfId="0" applyFont="1"/>
    <xf numFmtId="0" fontId="8" fillId="0" borderId="0" xfId="0" applyFont="1"/>
    <xf numFmtId="167" fontId="6" fillId="0" borderId="2" xfId="0" applyNumberFormat="1" applyFont="1" applyBorder="1" applyAlignment="1">
      <alignment horizontal="right" vertical="top"/>
    </xf>
    <xf numFmtId="0" fontId="23" fillId="0" borderId="0" xfId="2"/>
    <xf numFmtId="0" fontId="10" fillId="0" borderId="0" xfId="0" applyFont="1"/>
    <xf numFmtId="49" fontId="11" fillId="0" borderId="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right"/>
    </xf>
    <xf numFmtId="0" fontId="12" fillId="0" borderId="0" xfId="0" applyFont="1"/>
    <xf numFmtId="49" fontId="6" fillId="0" borderId="2" xfId="0" applyNumberFormat="1" applyFont="1" applyBorder="1" applyAlignment="1">
      <alignment horizontal="left" vertical="top"/>
    </xf>
    <xf numFmtId="0" fontId="6" fillId="0" borderId="2" xfId="0" applyNumberFormat="1" applyFont="1" applyBorder="1" applyAlignment="1">
      <alignment horizontal="left" vertical="top" wrapText="1"/>
    </xf>
    <xf numFmtId="165" fontId="13" fillId="0" borderId="2" xfId="0" applyNumberFormat="1" applyFont="1" applyFill="1" applyBorder="1" applyAlignment="1">
      <alignment horizontal="right" vertical="top"/>
    </xf>
    <xf numFmtId="168" fontId="6" fillId="0" borderId="2" xfId="0" applyNumberFormat="1" applyFont="1" applyBorder="1" applyAlignment="1">
      <alignment horizontal="right" vertical="top"/>
    </xf>
    <xf numFmtId="169" fontId="6" fillId="0" borderId="2" xfId="0" applyNumberFormat="1" applyFont="1" applyBorder="1" applyAlignment="1">
      <alignment horizontal="right" vertical="top"/>
    </xf>
    <xf numFmtId="0" fontId="14" fillId="0" borderId="0" xfId="0" applyFont="1"/>
    <xf numFmtId="0" fontId="16" fillId="0" borderId="0" xfId="0" applyFont="1"/>
    <xf numFmtId="0" fontId="17" fillId="0" borderId="0" xfId="2" applyNumberFormat="1" applyFont="1" applyBorder="1" applyAlignment="1">
      <alignment horizontal="left"/>
    </xf>
    <xf numFmtId="0" fontId="0" fillId="0" borderId="0" xfId="0" applyNumberFormat="1" applyAlignment="1">
      <alignment horizontal="left" wrapText="1"/>
    </xf>
    <xf numFmtId="0" fontId="18" fillId="0" borderId="0" xfId="1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 vertical="top"/>
    </xf>
    <xf numFmtId="0" fontId="24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168" fontId="24" fillId="0" borderId="0" xfId="0" applyNumberFormat="1" applyFont="1" applyAlignment="1">
      <alignment horizontal="center" vertical="center"/>
    </xf>
    <xf numFmtId="170" fontId="24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top"/>
    </xf>
    <xf numFmtId="0" fontId="11" fillId="0" borderId="3" xfId="0" applyNumberFormat="1" applyFont="1" applyBorder="1" applyAlignment="1">
      <alignment horizontal="center"/>
    </xf>
    <xf numFmtId="164" fontId="5" fillId="0" borderId="0" xfId="0" applyNumberFormat="1" applyFont="1" applyAlignment="1"/>
    <xf numFmtId="0" fontId="0" fillId="0" borderId="0" xfId="0" applyBorder="1"/>
    <xf numFmtId="167" fontId="5" fillId="0" borderId="7" xfId="0" applyNumberFormat="1" applyFont="1" applyBorder="1" applyAlignment="1"/>
    <xf numFmtId="166" fontId="6" fillId="0" borderId="2" xfId="0" applyNumberFormat="1" applyFont="1" applyBorder="1" applyAlignment="1" applyProtection="1">
      <alignment horizontal="right" vertical="top"/>
      <protection locked="0"/>
    </xf>
    <xf numFmtId="49" fontId="6" fillId="0" borderId="2" xfId="0" applyNumberFormat="1" applyFont="1" applyBorder="1" applyAlignment="1" applyProtection="1">
      <alignment horizontal="center" vertical="top"/>
      <protection locked="0"/>
    </xf>
    <xf numFmtId="165" fontId="13" fillId="0" borderId="2" xfId="0" applyNumberFormat="1" applyFont="1" applyFill="1" applyBorder="1" applyAlignment="1" applyProtection="1">
      <alignment horizontal="right" vertical="top"/>
      <protection locked="0"/>
    </xf>
    <xf numFmtId="169" fontId="6" fillId="0" borderId="2" xfId="0" applyNumberFormat="1" applyFont="1" applyBorder="1" applyAlignment="1" applyProtection="1">
      <alignment horizontal="right" vertical="top"/>
      <protection locked="0"/>
    </xf>
    <xf numFmtId="165" fontId="24" fillId="0" borderId="0" xfId="0" applyNumberFormat="1" applyFont="1" applyFill="1" applyBorder="1" applyAlignment="1" applyProtection="1">
      <alignment horizontal="center" vertical="center"/>
      <protection locked="0"/>
    </xf>
    <xf numFmtId="166" fontId="24" fillId="0" borderId="0" xfId="0" applyNumberFormat="1" applyFont="1" applyAlignment="1" applyProtection="1">
      <alignment horizontal="center" vertical="center"/>
      <protection locked="0"/>
    </xf>
    <xf numFmtId="166" fontId="15" fillId="0" borderId="6" xfId="0" applyNumberFormat="1" applyFont="1" applyBorder="1" applyAlignment="1"/>
    <xf numFmtId="166" fontId="5" fillId="0" borderId="7" xfId="0" applyNumberFormat="1" applyFont="1" applyBorder="1" applyAlignment="1"/>
    <xf numFmtId="166" fontId="15" fillId="0" borderId="5" xfId="0" applyNumberFormat="1" applyFont="1" applyBorder="1" applyAlignment="1"/>
    <xf numFmtId="166" fontId="6" fillId="0" borderId="2" xfId="0" applyNumberFormat="1" applyFont="1" applyBorder="1" applyAlignment="1">
      <alignment horizontal="right" vertical="top"/>
    </xf>
    <xf numFmtId="0" fontId="5" fillId="0" borderId="0" xfId="0" applyNumberFormat="1" applyFont="1" applyAlignment="1">
      <alignment horizontal="right" wrapText="1"/>
    </xf>
    <xf numFmtId="0" fontId="5" fillId="0" borderId="0" xfId="0" applyFont="1" applyAlignment="1">
      <alignment vertical="top" wrapText="1"/>
    </xf>
    <xf numFmtId="0" fontId="18" fillId="0" borderId="0" xfId="1" applyNumberFormat="1" applyFont="1" applyBorder="1" applyAlignment="1">
      <alignment horizontal="left" vertical="center"/>
    </xf>
    <xf numFmtId="0" fontId="9" fillId="0" borderId="0" xfId="0" applyNumberFormat="1" applyFont="1" applyFill="1" applyAlignment="1">
      <alignment horizontal="left"/>
    </xf>
    <xf numFmtId="49" fontId="2" fillId="0" borderId="0" xfId="0" applyNumberFormat="1" applyFont="1" applyAlignment="1" applyProtection="1">
      <alignment horizontal="right"/>
      <protection locked="0"/>
    </xf>
    <xf numFmtId="0" fontId="19" fillId="0" borderId="18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5" fillId="0" borderId="8" xfId="0" applyNumberFormat="1" applyFont="1" applyBorder="1" applyAlignment="1">
      <alignment horizontal="left" vertical="top" wrapText="1"/>
    </xf>
    <xf numFmtId="0" fontId="5" fillId="0" borderId="9" xfId="0" applyNumberFormat="1" applyFont="1" applyBorder="1" applyAlignment="1">
      <alignment horizontal="left" vertical="top" wrapText="1"/>
    </xf>
    <xf numFmtId="0" fontId="5" fillId="0" borderId="8" xfId="0" applyNumberFormat="1" applyFont="1" applyBorder="1" applyAlignment="1" applyProtection="1">
      <alignment horizontal="left" vertical="center" wrapText="1"/>
      <protection locked="0"/>
    </xf>
    <xf numFmtId="0" fontId="5" fillId="0" borderId="9" xfId="0" applyNumberFormat="1" applyFont="1" applyBorder="1" applyAlignment="1" applyProtection="1">
      <alignment horizontal="left" vertical="center" wrapText="1"/>
      <protection locked="0"/>
    </xf>
    <xf numFmtId="0" fontId="25" fillId="0" borderId="0" xfId="0" applyNumberFormat="1" applyFont="1" applyAlignment="1">
      <alignment horizontal="center" vertical="center"/>
    </xf>
    <xf numFmtId="0" fontId="21" fillId="0" borderId="0" xfId="1" applyNumberFormat="1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5" fillId="0" borderId="12" xfId="0" applyNumberFormat="1" applyFont="1" applyBorder="1" applyAlignment="1">
      <alignment horizontal="left" vertical="top" wrapText="1"/>
    </xf>
    <xf numFmtId="0" fontId="5" fillId="0" borderId="13" xfId="0" applyNumberFormat="1" applyFont="1" applyBorder="1" applyAlignment="1">
      <alignment horizontal="left" vertical="top" wrapText="1"/>
    </xf>
    <xf numFmtId="0" fontId="19" fillId="0" borderId="14" xfId="0" applyNumberFormat="1" applyFont="1" applyBorder="1" applyAlignment="1">
      <alignment horizontal="center" vertical="center" wrapText="1"/>
    </xf>
    <xf numFmtId="0" fontId="19" fillId="0" borderId="15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5" fillId="0" borderId="0" xfId="0" applyNumberFormat="1" applyFont="1" applyAlignment="1">
      <alignment horizontal="left" wrapText="1"/>
    </xf>
    <xf numFmtId="0" fontId="6" fillId="0" borderId="21" xfId="0" applyNumberFormat="1" applyFont="1" applyBorder="1" applyAlignment="1" applyProtection="1">
      <alignment horizontal="left" vertical="top" wrapText="1"/>
      <protection locked="0"/>
    </xf>
    <xf numFmtId="0" fontId="6" fillId="0" borderId="0" xfId="0" applyNumberFormat="1" applyFont="1" applyBorder="1" applyAlignment="1" applyProtection="1">
      <alignment horizontal="left" vertical="top" wrapText="1"/>
      <protection locked="0"/>
    </xf>
  </cellXfs>
  <cellStyles count="3">
    <cellStyle name="Nadpis 1" xfId="1" builtinId="16"/>
    <cellStyle name="Název" xfId="2" builtinId="15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B1" zoomScaleNormal="100" zoomScaleSheetLayoutView="100" workbookViewId="0">
      <selection activeCell="C12" sqref="C12:D12"/>
    </sheetView>
  </sheetViews>
  <sheetFormatPr defaultRowHeight="13.2" x14ac:dyDescent="0.25"/>
  <cols>
    <col min="1" max="1" width="30.5546875" hidden="1" customWidth="1"/>
    <col min="2" max="2" width="29.44140625" customWidth="1"/>
    <col min="3" max="3" width="48.88671875" customWidth="1"/>
    <col min="4" max="4" width="25.6640625" customWidth="1"/>
    <col min="5" max="5" width="15.6640625" customWidth="1"/>
    <col min="8" max="8" width="18" customWidth="1"/>
    <col min="9" max="9" width="27.44140625" bestFit="1" customWidth="1"/>
    <col min="10" max="10" width="20" customWidth="1"/>
  </cols>
  <sheetData>
    <row r="1" spans="1:8" s="22" customFormat="1" ht="22.8" x14ac:dyDescent="0.4">
      <c r="B1" s="36"/>
      <c r="C1" s="36"/>
    </row>
    <row r="2" spans="1:8" ht="30" customHeight="1" x14ac:dyDescent="0.25">
      <c r="A2">
        <f t="array" ref="A2">INDEX(__SAZBA__,MATCH(0,COUNTIF($A$1:A1,__SAZBA__),0))</f>
        <v>21</v>
      </c>
      <c r="B2" s="72" t="s">
        <v>29</v>
      </c>
      <c r="C2" s="72"/>
      <c r="D2" s="72"/>
    </row>
    <row r="3" spans="1:8" ht="19.8" x14ac:dyDescent="0.4">
      <c r="A3" t="str">
        <f t="array" ref="A3">INDEX(__SAZBA__,MATCH(0,COUNTIF($A$1:A2,__SAZBA__),0))</f>
        <v>_</v>
      </c>
      <c r="B3" s="38" t="s">
        <v>14</v>
      </c>
      <c r="C3" s="78" t="s">
        <v>54</v>
      </c>
      <c r="D3" s="79"/>
    </row>
    <row r="4" spans="1:8" x14ac:dyDescent="0.25">
      <c r="A4" t="e">
        <f t="array" ref="A4">INDEX(__SAZBA__,MATCH(0,COUNTIF($A$1:A3,__SAZBA__),0))</f>
        <v>#N/A</v>
      </c>
      <c r="B4" s="46"/>
      <c r="C4" s="76"/>
      <c r="D4" s="77"/>
    </row>
    <row r="5" spans="1:8" ht="52.5" customHeight="1" x14ac:dyDescent="0.25">
      <c r="B5" s="63" t="s">
        <v>37</v>
      </c>
      <c r="C5" s="62" t="s">
        <v>55</v>
      </c>
    </row>
    <row r="6" spans="1:8" ht="12.75" customHeight="1" x14ac:dyDescent="0.25">
      <c r="B6" s="64" t="s">
        <v>38</v>
      </c>
      <c r="C6" s="84" t="s">
        <v>40</v>
      </c>
      <c r="D6" s="84"/>
    </row>
    <row r="7" spans="1:8" ht="12.75" customHeight="1" x14ac:dyDescent="0.25">
      <c r="B7" s="64"/>
      <c r="C7" s="61"/>
    </row>
    <row r="8" spans="1:8" ht="19.5" customHeight="1" x14ac:dyDescent="0.4">
      <c r="B8" s="38" t="s">
        <v>31</v>
      </c>
      <c r="C8" s="37"/>
    </row>
    <row r="9" spans="1:8" ht="19.5" customHeight="1" x14ac:dyDescent="0.25">
      <c r="B9" s="45" t="s">
        <v>8</v>
      </c>
      <c r="C9" s="70"/>
      <c r="D9" s="71"/>
    </row>
    <row r="10" spans="1:8" ht="19.5" customHeight="1" x14ac:dyDescent="0.25">
      <c r="B10" s="45" t="s">
        <v>32</v>
      </c>
      <c r="C10" s="70"/>
      <c r="D10" s="71"/>
    </row>
    <row r="11" spans="1:8" ht="19.5" customHeight="1" x14ac:dyDescent="0.25">
      <c r="B11" s="45" t="s">
        <v>56</v>
      </c>
      <c r="C11" s="70"/>
      <c r="D11" s="71"/>
    </row>
    <row r="12" spans="1:8" x14ac:dyDescent="0.25">
      <c r="B12" s="45" t="s">
        <v>33</v>
      </c>
      <c r="C12" s="70"/>
      <c r="D12" s="71"/>
    </row>
    <row r="13" spans="1:8" ht="13.8" x14ac:dyDescent="0.25">
      <c r="B13" s="39" t="s">
        <v>21</v>
      </c>
      <c r="C13" s="68"/>
      <c r="D13" s="69"/>
      <c r="H13" s="20"/>
    </row>
    <row r="14" spans="1:8" ht="12.75" customHeight="1" x14ac:dyDescent="0.25">
      <c r="H14" s="20"/>
    </row>
    <row r="15" spans="1:8" ht="24" thickBot="1" x14ac:dyDescent="0.5">
      <c r="B15" s="73" t="s">
        <v>24</v>
      </c>
      <c r="C15" s="73"/>
      <c r="D15" s="49"/>
      <c r="H15" s="19"/>
    </row>
    <row r="16" spans="1:8" ht="13.8" x14ac:dyDescent="0.25">
      <c r="A16" s="34">
        <f>SUM(A17:A18)</f>
        <v>0</v>
      </c>
      <c r="B16" s="74" t="s">
        <v>26</v>
      </c>
      <c r="C16" s="75"/>
      <c r="D16" s="59">
        <f>Zakazka!H19</f>
        <v>0</v>
      </c>
      <c r="H16" s="19"/>
    </row>
    <row r="17" spans="1:8" ht="13.8" x14ac:dyDescent="0.25">
      <c r="A17" s="35">
        <f>IF(ISNUMBER(A3),SUMIF(__SAZBA__,A3,__CENA__),0)</f>
        <v>0</v>
      </c>
      <c r="B17" s="80" t="s">
        <v>6</v>
      </c>
      <c r="C17" s="81"/>
      <c r="D17" s="58">
        <f>D16*0.21</f>
        <v>0</v>
      </c>
      <c r="H17" s="20"/>
    </row>
    <row r="18" spans="1:8" x14ac:dyDescent="0.25">
      <c r="A18" s="35">
        <f>IF(ISNUMBER(A4),SUMIF(__SAZBA__,A4,__CENA__),0)</f>
        <v>0</v>
      </c>
      <c r="B18" s="82" t="str">
        <f>IF(A18=0,"","DPH " &amp; A4 &amp; " % ze základny: " &amp; TEXT(A18,"# ##0"))</f>
        <v/>
      </c>
      <c r="C18" s="83"/>
      <c r="D18" s="50" t="str">
        <f>IF(A18=0,"",A18*A4/100)</f>
        <v/>
      </c>
    </row>
    <row r="19" spans="1:8" ht="16.2" thickBot="1" x14ac:dyDescent="0.35">
      <c r="B19" s="66" t="s">
        <v>30</v>
      </c>
      <c r="C19" s="67"/>
      <c r="D19" s="57">
        <f>SUM(D16:D18)</f>
        <v>0</v>
      </c>
    </row>
  </sheetData>
  <sheetProtection selectLockedCells="1"/>
  <mergeCells count="14">
    <mergeCell ref="B19:C19"/>
    <mergeCell ref="C13:D13"/>
    <mergeCell ref="C12:D12"/>
    <mergeCell ref="B2:D2"/>
    <mergeCell ref="C9:D9"/>
    <mergeCell ref="B15:C15"/>
    <mergeCell ref="B16:C16"/>
    <mergeCell ref="C4:D4"/>
    <mergeCell ref="C3:D3"/>
    <mergeCell ref="C10:D10"/>
    <mergeCell ref="C11:D11"/>
    <mergeCell ref="B17:C17"/>
    <mergeCell ref="B18:C18"/>
    <mergeCell ref="C6:D6"/>
  </mergeCells>
  <phoneticPr fontId="0" type="noConversion"/>
  <pageMargins left="1.3779527559055118" right="0.78740157480314965" top="0.78740157480314965" bottom="0.78740157480314965" header="0.39370078740157483" footer="0.39370078740157483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R30"/>
  <sheetViews>
    <sheetView zoomScaleNormal="100" zoomScaleSheetLayoutView="100" workbookViewId="0">
      <pane ySplit="3" topLeftCell="A4" activePane="bottomLeft" state="frozen"/>
      <selection pane="bottomLeft" activeCell="B17" sqref="B17"/>
    </sheetView>
  </sheetViews>
  <sheetFormatPr defaultRowHeight="13.2" x14ac:dyDescent="0.25"/>
  <cols>
    <col min="1" max="1" width="8.44140625" style="1" customWidth="1"/>
    <col min="2" max="2" width="80.6640625" style="5" customWidth="1"/>
    <col min="3" max="3" width="4.33203125" style="4" customWidth="1"/>
    <col min="4" max="4" width="13.6640625" style="7" hidden="1" customWidth="1"/>
    <col min="5" max="5" width="6.88671875" style="8" hidden="1" customWidth="1"/>
    <col min="6" max="6" width="13.44140625" style="7" customWidth="1"/>
    <col min="7" max="7" width="12.44140625" style="8" customWidth="1"/>
    <col min="8" max="8" width="15.6640625" style="9" customWidth="1"/>
    <col min="9" max="9" width="11.44140625" style="10" hidden="1" customWidth="1"/>
    <col min="10" max="10" width="14.33203125" style="8" hidden="1" customWidth="1"/>
    <col min="11" max="11" width="11.44140625" style="8" hidden="1" customWidth="1"/>
    <col min="12" max="12" width="14.33203125" style="8" hidden="1" customWidth="1"/>
    <col min="13" max="13" width="9.6640625" style="8" hidden="1" customWidth="1"/>
    <col min="14" max="14" width="14.5546875" style="8" hidden="1" customWidth="1"/>
    <col min="15" max="15" width="15.6640625" style="8" hidden="1" customWidth="1"/>
    <col min="16" max="16" width="25.6640625" style="8" hidden="1" customWidth="1"/>
    <col min="17" max="18" width="10" style="3" hidden="1" customWidth="1"/>
    <col min="19" max="19" width="9.44140625" customWidth="1"/>
  </cols>
  <sheetData>
    <row r="1" spans="1:18" ht="21.6" customHeight="1" x14ac:dyDescent="0.3">
      <c r="A1" s="48"/>
      <c r="B1" s="12"/>
      <c r="C1" s="12"/>
      <c r="D1" s="13"/>
      <c r="E1" s="14"/>
      <c r="F1" s="13"/>
      <c r="G1" s="14"/>
      <c r="H1" s="15"/>
      <c r="I1" s="16"/>
      <c r="J1" s="14"/>
      <c r="K1" s="14"/>
      <c r="L1" s="14"/>
      <c r="M1" s="14"/>
      <c r="N1" s="14"/>
      <c r="O1" s="14"/>
      <c r="P1" s="14"/>
      <c r="Q1" s="12"/>
      <c r="R1" s="12"/>
    </row>
    <row r="2" spans="1:18" ht="21.6" customHeight="1" x14ac:dyDescent="0.3">
      <c r="A2" s="11"/>
      <c r="B2" s="12"/>
      <c r="C2" s="12"/>
      <c r="D2" s="13"/>
      <c r="E2" s="14"/>
      <c r="F2" s="13"/>
      <c r="G2" s="14"/>
      <c r="H2" s="15"/>
      <c r="I2" s="16"/>
      <c r="J2" s="14"/>
      <c r="K2" s="14"/>
      <c r="L2" s="14"/>
      <c r="M2" s="14"/>
      <c r="N2" s="14"/>
      <c r="O2" s="14"/>
      <c r="P2" s="14"/>
      <c r="Q2" s="12"/>
      <c r="R2" s="12"/>
    </row>
    <row r="3" spans="1:18" s="23" customFormat="1" ht="13.8" thickBot="1" x14ac:dyDescent="0.3">
      <c r="A3" s="24" t="s">
        <v>16</v>
      </c>
      <c r="B3" s="47" t="s">
        <v>10</v>
      </c>
      <c r="C3" s="24" t="s">
        <v>1</v>
      </c>
      <c r="D3" s="24" t="s">
        <v>28</v>
      </c>
      <c r="E3" s="24" t="s">
        <v>15</v>
      </c>
      <c r="F3" s="24" t="s">
        <v>22</v>
      </c>
      <c r="G3" s="24" t="s">
        <v>20</v>
      </c>
      <c r="H3" s="24" t="s">
        <v>7</v>
      </c>
      <c r="I3" s="24" t="s">
        <v>23</v>
      </c>
      <c r="J3" s="24" t="s">
        <v>17</v>
      </c>
      <c r="K3" s="24" t="s">
        <v>27</v>
      </c>
      <c r="L3" s="24" t="s">
        <v>12</v>
      </c>
      <c r="M3" s="24" t="s">
        <v>18</v>
      </c>
      <c r="N3" s="24" t="s">
        <v>6</v>
      </c>
      <c r="O3" s="24" t="s">
        <v>19</v>
      </c>
      <c r="P3" s="47" t="s">
        <v>25</v>
      </c>
      <c r="Q3" s="24" t="s">
        <v>13</v>
      </c>
      <c r="R3" s="24" t="s">
        <v>9</v>
      </c>
    </row>
    <row r="4" spans="1:18" ht="11.25" customHeight="1" x14ac:dyDescent="0.25">
      <c r="A4" s="2"/>
      <c r="B4" s="26"/>
      <c r="C4" s="6"/>
      <c r="D4" s="2"/>
      <c r="E4" s="2"/>
      <c r="F4" s="2"/>
      <c r="G4" s="65"/>
      <c r="H4" s="2"/>
      <c r="I4" s="2"/>
      <c r="J4" s="2"/>
      <c r="K4" s="2"/>
      <c r="L4" s="2"/>
      <c r="M4" s="2"/>
      <c r="N4" s="2"/>
      <c r="O4" s="2"/>
      <c r="P4" s="27"/>
      <c r="Q4" s="25"/>
      <c r="R4" s="25"/>
    </row>
    <row r="5" spans="1:18" s="28" customFormat="1" ht="11.4" x14ac:dyDescent="0.2">
      <c r="A5" s="17">
        <v>1</v>
      </c>
      <c r="B5" s="30" t="s">
        <v>57</v>
      </c>
      <c r="C5" s="52" t="s">
        <v>2</v>
      </c>
      <c r="D5" s="53">
        <v>15</v>
      </c>
      <c r="E5" s="54">
        <v>0</v>
      </c>
      <c r="F5" s="53">
        <v>650</v>
      </c>
      <c r="G5" s="51"/>
      <c r="H5" s="60">
        <f t="shared" ref="H5:H17" si="0">F5*G5</f>
        <v>0</v>
      </c>
      <c r="I5" s="32"/>
      <c r="J5" s="33">
        <f t="shared" ref="J5:J16" si="1">F5*I5</f>
        <v>0</v>
      </c>
      <c r="K5" s="32"/>
      <c r="L5" s="33">
        <f t="shared" ref="L5:L16" si="2">F5*K5</f>
        <v>0</v>
      </c>
      <c r="M5" s="21">
        <v>21</v>
      </c>
      <c r="N5" s="21">
        <f t="shared" ref="N5:N15" si="3">H5*(M5/100)</f>
        <v>0</v>
      </c>
      <c r="O5" s="21">
        <f t="shared" ref="O5:O15" si="4">H5+N5</f>
        <v>0</v>
      </c>
      <c r="P5" s="30"/>
      <c r="Q5" s="29" t="s">
        <v>11</v>
      </c>
      <c r="R5" s="29" t="s">
        <v>3</v>
      </c>
    </row>
    <row r="6" spans="1:18" s="28" customFormat="1" ht="11.4" x14ac:dyDescent="0.2">
      <c r="A6" s="17">
        <v>2</v>
      </c>
      <c r="B6" s="30" t="s">
        <v>58</v>
      </c>
      <c r="C6" s="52" t="s">
        <v>39</v>
      </c>
      <c r="D6" s="53">
        <v>15</v>
      </c>
      <c r="E6" s="54">
        <v>0</v>
      </c>
      <c r="F6" s="53">
        <v>140</v>
      </c>
      <c r="G6" s="51"/>
      <c r="H6" s="60">
        <f t="shared" si="0"/>
        <v>0</v>
      </c>
      <c r="I6" s="32"/>
      <c r="J6" s="33">
        <f t="shared" si="1"/>
        <v>0</v>
      </c>
      <c r="K6" s="32"/>
      <c r="L6" s="33">
        <f t="shared" si="2"/>
        <v>0</v>
      </c>
      <c r="M6" s="21">
        <v>21</v>
      </c>
      <c r="N6" s="21">
        <f t="shared" si="3"/>
        <v>0</v>
      </c>
      <c r="O6" s="21">
        <f t="shared" si="4"/>
        <v>0</v>
      </c>
      <c r="P6" s="30"/>
      <c r="Q6" s="29" t="s">
        <v>11</v>
      </c>
      <c r="R6" s="29" t="s">
        <v>3</v>
      </c>
    </row>
    <row r="7" spans="1:18" s="28" customFormat="1" ht="11.4" x14ac:dyDescent="0.2">
      <c r="A7" s="17">
        <v>3</v>
      </c>
      <c r="B7" s="30" t="s">
        <v>42</v>
      </c>
      <c r="C7" s="52" t="s">
        <v>35</v>
      </c>
      <c r="D7" s="53">
        <v>15.36</v>
      </c>
      <c r="E7" s="54">
        <v>0</v>
      </c>
      <c r="F7" s="53">
        <v>60</v>
      </c>
      <c r="G7" s="51"/>
      <c r="H7" s="60">
        <f t="shared" si="0"/>
        <v>0</v>
      </c>
      <c r="I7" s="32"/>
      <c r="J7" s="33">
        <f t="shared" si="1"/>
        <v>0</v>
      </c>
      <c r="K7" s="32"/>
      <c r="L7" s="33">
        <f t="shared" si="2"/>
        <v>0</v>
      </c>
      <c r="M7" s="21">
        <v>21</v>
      </c>
      <c r="N7" s="21">
        <f t="shared" si="3"/>
        <v>0</v>
      </c>
      <c r="O7" s="21">
        <f t="shared" si="4"/>
        <v>0</v>
      </c>
      <c r="P7" s="30"/>
      <c r="Q7" s="29" t="s">
        <v>11</v>
      </c>
      <c r="R7" s="29" t="s">
        <v>3</v>
      </c>
    </row>
    <row r="8" spans="1:18" s="28" customFormat="1" ht="11.4" x14ac:dyDescent="0.2">
      <c r="A8" s="17">
        <v>4</v>
      </c>
      <c r="B8" s="30" t="s">
        <v>41</v>
      </c>
      <c r="C8" s="52" t="s">
        <v>35</v>
      </c>
      <c r="D8" s="53">
        <v>15.36</v>
      </c>
      <c r="E8" s="54">
        <v>0</v>
      </c>
      <c r="F8" s="53">
        <v>60</v>
      </c>
      <c r="G8" s="51"/>
      <c r="H8" s="60">
        <f t="shared" si="0"/>
        <v>0</v>
      </c>
      <c r="I8" s="32"/>
      <c r="J8" s="33">
        <f t="shared" si="1"/>
        <v>0</v>
      </c>
      <c r="K8" s="32"/>
      <c r="L8" s="33">
        <f t="shared" si="2"/>
        <v>0</v>
      </c>
      <c r="M8" s="21">
        <v>21</v>
      </c>
      <c r="N8" s="21">
        <f t="shared" si="3"/>
        <v>0</v>
      </c>
      <c r="O8" s="21">
        <f t="shared" si="4"/>
        <v>0</v>
      </c>
      <c r="P8" s="30"/>
      <c r="Q8" s="29" t="s">
        <v>11</v>
      </c>
      <c r="R8" s="29" t="s">
        <v>3</v>
      </c>
    </row>
    <row r="9" spans="1:18" s="28" customFormat="1" ht="11.4" x14ac:dyDescent="0.2">
      <c r="A9" s="17">
        <v>5</v>
      </c>
      <c r="B9" s="30" t="s">
        <v>43</v>
      </c>
      <c r="C9" s="52" t="s">
        <v>44</v>
      </c>
      <c r="D9" s="53">
        <v>15</v>
      </c>
      <c r="E9" s="54">
        <v>0</v>
      </c>
      <c r="F9" s="53">
        <v>1</v>
      </c>
      <c r="G9" s="51"/>
      <c r="H9" s="60">
        <f t="shared" si="0"/>
        <v>0</v>
      </c>
      <c r="I9" s="32"/>
      <c r="J9" s="33">
        <f t="shared" si="1"/>
        <v>0</v>
      </c>
      <c r="K9" s="32"/>
      <c r="L9" s="33">
        <f t="shared" si="2"/>
        <v>0</v>
      </c>
      <c r="M9" s="21">
        <v>21</v>
      </c>
      <c r="N9" s="21">
        <f t="shared" si="3"/>
        <v>0</v>
      </c>
      <c r="O9" s="21">
        <f t="shared" si="4"/>
        <v>0</v>
      </c>
      <c r="P9" s="30"/>
      <c r="Q9" s="29" t="s">
        <v>11</v>
      </c>
      <c r="R9" s="29" t="s">
        <v>3</v>
      </c>
    </row>
    <row r="10" spans="1:18" s="28" customFormat="1" ht="22.8" x14ac:dyDescent="0.2">
      <c r="A10" s="17">
        <v>6</v>
      </c>
      <c r="B10" s="30" t="s">
        <v>45</v>
      </c>
      <c r="C10" s="52" t="s">
        <v>2</v>
      </c>
      <c r="D10" s="53">
        <v>5.1199999999999992</v>
      </c>
      <c r="E10" s="54">
        <v>0</v>
      </c>
      <c r="F10" s="53">
        <v>710</v>
      </c>
      <c r="G10" s="51"/>
      <c r="H10" s="60">
        <f t="shared" si="0"/>
        <v>0</v>
      </c>
      <c r="I10" s="32"/>
      <c r="J10" s="33">
        <f t="shared" si="1"/>
        <v>0</v>
      </c>
      <c r="K10" s="32"/>
      <c r="L10" s="33">
        <f t="shared" si="2"/>
        <v>0</v>
      </c>
      <c r="M10" s="21">
        <v>21</v>
      </c>
      <c r="N10" s="21">
        <f t="shared" si="3"/>
        <v>0</v>
      </c>
      <c r="O10" s="21">
        <f t="shared" si="4"/>
        <v>0</v>
      </c>
      <c r="P10" s="30"/>
      <c r="Q10" s="29" t="s">
        <v>11</v>
      </c>
      <c r="R10" s="29" t="s">
        <v>3</v>
      </c>
    </row>
    <row r="11" spans="1:18" s="28" customFormat="1" ht="11.4" x14ac:dyDescent="0.2">
      <c r="A11" s="17">
        <v>7</v>
      </c>
      <c r="B11" s="30" t="s">
        <v>46</v>
      </c>
      <c r="C11" s="52" t="s">
        <v>2</v>
      </c>
      <c r="D11" s="53">
        <v>30.36</v>
      </c>
      <c r="E11" s="54">
        <v>0</v>
      </c>
      <c r="F11" s="53">
        <v>650</v>
      </c>
      <c r="G11" s="51"/>
      <c r="H11" s="60">
        <f t="shared" si="0"/>
        <v>0</v>
      </c>
      <c r="I11" s="32"/>
      <c r="J11" s="33">
        <f t="shared" si="1"/>
        <v>0</v>
      </c>
      <c r="K11" s="32"/>
      <c r="L11" s="33">
        <f t="shared" si="2"/>
        <v>0</v>
      </c>
      <c r="M11" s="21">
        <v>21</v>
      </c>
      <c r="N11" s="21">
        <f t="shared" si="3"/>
        <v>0</v>
      </c>
      <c r="O11" s="21">
        <f t="shared" si="4"/>
        <v>0</v>
      </c>
      <c r="P11" s="30"/>
      <c r="Q11" s="29" t="s">
        <v>11</v>
      </c>
      <c r="R11" s="29" t="s">
        <v>3</v>
      </c>
    </row>
    <row r="12" spans="1:18" s="28" customFormat="1" ht="11.4" x14ac:dyDescent="0.2">
      <c r="A12" s="17">
        <v>8</v>
      </c>
      <c r="B12" s="30" t="s">
        <v>47</v>
      </c>
      <c r="C12" s="52" t="s">
        <v>39</v>
      </c>
      <c r="D12" s="53">
        <v>10.24</v>
      </c>
      <c r="E12" s="54">
        <v>0</v>
      </c>
      <c r="F12" s="53">
        <v>100</v>
      </c>
      <c r="G12" s="51"/>
      <c r="H12" s="60">
        <f t="shared" si="0"/>
        <v>0</v>
      </c>
      <c r="I12" s="32"/>
      <c r="J12" s="33">
        <f t="shared" si="1"/>
        <v>0</v>
      </c>
      <c r="K12" s="32"/>
      <c r="L12" s="33">
        <f t="shared" si="2"/>
        <v>0</v>
      </c>
      <c r="M12" s="21">
        <v>21</v>
      </c>
      <c r="N12" s="21">
        <f t="shared" si="3"/>
        <v>0</v>
      </c>
      <c r="O12" s="21">
        <f t="shared" si="4"/>
        <v>0</v>
      </c>
      <c r="P12" s="30"/>
      <c r="Q12" s="29" t="s">
        <v>11</v>
      </c>
      <c r="R12" s="29" t="s">
        <v>3</v>
      </c>
    </row>
    <row r="13" spans="1:18" s="28" customFormat="1" ht="11.4" x14ac:dyDescent="0.2">
      <c r="A13" s="17">
        <v>9</v>
      </c>
      <c r="B13" s="30" t="s">
        <v>48</v>
      </c>
      <c r="C13" s="52" t="s">
        <v>39</v>
      </c>
      <c r="D13" s="53">
        <v>10.24</v>
      </c>
      <c r="E13" s="54">
        <v>0</v>
      </c>
      <c r="F13" s="53">
        <v>36</v>
      </c>
      <c r="G13" s="51"/>
      <c r="H13" s="60">
        <f t="shared" si="0"/>
        <v>0</v>
      </c>
      <c r="I13" s="32"/>
      <c r="J13" s="33">
        <f t="shared" si="1"/>
        <v>0</v>
      </c>
      <c r="K13" s="32"/>
      <c r="L13" s="33">
        <f t="shared" si="2"/>
        <v>0</v>
      </c>
      <c r="M13" s="21">
        <v>21</v>
      </c>
      <c r="N13" s="21">
        <f t="shared" si="3"/>
        <v>0</v>
      </c>
      <c r="O13" s="21">
        <f t="shared" si="4"/>
        <v>0</v>
      </c>
      <c r="P13" s="30"/>
      <c r="Q13" s="29" t="s">
        <v>11</v>
      </c>
      <c r="R13" s="29" t="s">
        <v>3</v>
      </c>
    </row>
    <row r="14" spans="1:18" s="28" customFormat="1" ht="11.4" x14ac:dyDescent="0.2">
      <c r="A14" s="17">
        <v>10</v>
      </c>
      <c r="B14" s="30" t="s">
        <v>49</v>
      </c>
      <c r="C14" s="52" t="s">
        <v>35</v>
      </c>
      <c r="D14" s="53">
        <v>102.4</v>
      </c>
      <c r="E14" s="54">
        <v>0</v>
      </c>
      <c r="F14" s="53">
        <v>27</v>
      </c>
      <c r="G14" s="51"/>
      <c r="H14" s="60">
        <f t="shared" si="0"/>
        <v>0</v>
      </c>
      <c r="I14" s="32"/>
      <c r="J14" s="33">
        <f t="shared" si="1"/>
        <v>0</v>
      </c>
      <c r="K14" s="32"/>
      <c r="L14" s="33">
        <f t="shared" si="2"/>
        <v>0</v>
      </c>
      <c r="M14" s="21">
        <v>21</v>
      </c>
      <c r="N14" s="21">
        <f t="shared" si="3"/>
        <v>0</v>
      </c>
      <c r="O14" s="21">
        <f t="shared" si="4"/>
        <v>0</v>
      </c>
      <c r="P14" s="30"/>
      <c r="Q14" s="29" t="s">
        <v>11</v>
      </c>
      <c r="R14" s="29" t="s">
        <v>3</v>
      </c>
    </row>
    <row r="15" spans="1:18" s="28" customFormat="1" ht="11.4" x14ac:dyDescent="0.2">
      <c r="A15" s="17">
        <v>11</v>
      </c>
      <c r="B15" s="30" t="s">
        <v>50</v>
      </c>
      <c r="C15" s="52" t="s">
        <v>39</v>
      </c>
      <c r="D15" s="53">
        <v>16.384</v>
      </c>
      <c r="E15" s="54">
        <v>0</v>
      </c>
      <c r="F15" s="53">
        <v>26</v>
      </c>
      <c r="G15" s="51"/>
      <c r="H15" s="60">
        <f t="shared" si="0"/>
        <v>0</v>
      </c>
      <c r="I15" s="32"/>
      <c r="J15" s="33">
        <f t="shared" si="1"/>
        <v>0</v>
      </c>
      <c r="K15" s="32"/>
      <c r="L15" s="33">
        <f t="shared" si="2"/>
        <v>0</v>
      </c>
      <c r="M15" s="21">
        <v>21</v>
      </c>
      <c r="N15" s="21">
        <f t="shared" si="3"/>
        <v>0</v>
      </c>
      <c r="O15" s="21">
        <f t="shared" si="4"/>
        <v>0</v>
      </c>
      <c r="P15" s="30"/>
      <c r="Q15" s="29" t="s">
        <v>11</v>
      </c>
      <c r="R15" s="29" t="s">
        <v>3</v>
      </c>
    </row>
    <row r="16" spans="1:18" s="40" customFormat="1" ht="12.75" customHeight="1" x14ac:dyDescent="0.25">
      <c r="A16" s="17">
        <v>12</v>
      </c>
      <c r="B16" s="30" t="s">
        <v>51</v>
      </c>
      <c r="C16" s="52" t="s">
        <v>52</v>
      </c>
      <c r="D16" s="55"/>
      <c r="E16" s="56"/>
      <c r="F16" s="53">
        <v>20</v>
      </c>
      <c r="G16" s="51"/>
      <c r="H16" s="60">
        <f t="shared" si="0"/>
        <v>0</v>
      </c>
      <c r="I16" s="43"/>
      <c r="J16" s="42">
        <f t="shared" si="1"/>
        <v>0</v>
      </c>
      <c r="K16" s="42"/>
      <c r="L16" s="42">
        <f t="shared" si="2"/>
        <v>0</v>
      </c>
      <c r="M16" s="44" t="s">
        <v>0</v>
      </c>
      <c r="N16" s="42"/>
      <c r="O16" s="42"/>
      <c r="P16" s="42"/>
      <c r="Q16" s="41"/>
      <c r="R16" s="41"/>
    </row>
    <row r="17" spans="1:18" s="28" customFormat="1" ht="11.4" x14ac:dyDescent="0.2">
      <c r="A17" s="17">
        <v>13</v>
      </c>
      <c r="B17" s="30" t="s">
        <v>53</v>
      </c>
      <c r="C17" s="52" t="s">
        <v>44</v>
      </c>
      <c r="D17" s="53">
        <v>6.9264000000000006E-2</v>
      </c>
      <c r="E17" s="54">
        <v>0</v>
      </c>
      <c r="F17" s="53">
        <v>1</v>
      </c>
      <c r="G17" s="51"/>
      <c r="H17" s="60">
        <f t="shared" si="0"/>
        <v>0</v>
      </c>
      <c r="I17" s="32">
        <v>1.0530600000000001</v>
      </c>
      <c r="J17" s="33">
        <f>F17*I17</f>
        <v>1.0530600000000001</v>
      </c>
      <c r="K17" s="32"/>
      <c r="L17" s="33">
        <f t="shared" ref="L17" si="5">F17*K17</f>
        <v>0</v>
      </c>
      <c r="M17" s="21">
        <v>21</v>
      </c>
      <c r="N17" s="21">
        <f>H17*(M17/100)</f>
        <v>0</v>
      </c>
      <c r="O17" s="21">
        <f>H17+N17</f>
        <v>0</v>
      </c>
      <c r="P17" s="30"/>
      <c r="Q17" s="29" t="s">
        <v>11</v>
      </c>
      <c r="R17" s="29" t="s">
        <v>4</v>
      </c>
    </row>
    <row r="18" spans="1:18" s="28" customFormat="1" ht="11.4" x14ac:dyDescent="0.2">
      <c r="A18" s="17"/>
      <c r="B18" s="30"/>
      <c r="C18" s="18"/>
      <c r="D18" s="31">
        <v>110</v>
      </c>
      <c r="E18" s="33">
        <v>0</v>
      </c>
      <c r="F18" s="31"/>
      <c r="G18" s="51"/>
      <c r="H18" s="21"/>
      <c r="I18" s="32"/>
      <c r="J18" s="33">
        <f t="shared" ref="J18:J22" si="6">F18*I18</f>
        <v>0</v>
      </c>
      <c r="K18" s="32"/>
      <c r="L18" s="33">
        <f t="shared" ref="L18:L22" si="7">F18*K18</f>
        <v>0</v>
      </c>
      <c r="M18" s="21">
        <v>21</v>
      </c>
      <c r="N18" s="21">
        <f t="shared" ref="N18:N22" si="8">H18*(M18/100)</f>
        <v>0</v>
      </c>
      <c r="O18" s="21">
        <f t="shared" ref="O18:O22" si="9">H18+N18</f>
        <v>0</v>
      </c>
      <c r="P18" s="30"/>
      <c r="Q18" s="29" t="s">
        <v>11</v>
      </c>
      <c r="R18" s="29" t="s">
        <v>5</v>
      </c>
    </row>
    <row r="19" spans="1:18" s="28" customFormat="1" ht="11.4" x14ac:dyDescent="0.2">
      <c r="A19" s="17"/>
      <c r="B19" s="30"/>
      <c r="C19" s="18"/>
      <c r="D19" s="31">
        <v>22</v>
      </c>
      <c r="E19" s="33"/>
      <c r="F19" s="31" t="s">
        <v>34</v>
      </c>
      <c r="G19" s="51"/>
      <c r="H19" s="21">
        <f>SUM(H5:H18)</f>
        <v>0</v>
      </c>
      <c r="I19" s="32"/>
      <c r="J19" s="33" t="e">
        <f t="shared" si="6"/>
        <v>#VALUE!</v>
      </c>
      <c r="K19" s="32"/>
      <c r="L19" s="33" t="e">
        <f t="shared" si="7"/>
        <v>#VALUE!</v>
      </c>
      <c r="M19" s="21">
        <v>21</v>
      </c>
      <c r="N19" s="21">
        <f t="shared" si="8"/>
        <v>0</v>
      </c>
      <c r="O19" s="21">
        <f t="shared" si="9"/>
        <v>0</v>
      </c>
      <c r="P19" s="30"/>
      <c r="Q19" s="29" t="s">
        <v>11</v>
      </c>
      <c r="R19" s="29" t="s">
        <v>5</v>
      </c>
    </row>
    <row r="20" spans="1:18" s="28" customFormat="1" ht="11.4" x14ac:dyDescent="0.2">
      <c r="A20" s="17"/>
      <c r="B20" s="30"/>
      <c r="C20" s="18"/>
      <c r="D20" s="31">
        <v>22</v>
      </c>
      <c r="E20" s="33">
        <v>0</v>
      </c>
      <c r="F20" s="31" t="s">
        <v>6</v>
      </c>
      <c r="G20" s="51"/>
      <c r="H20" s="21">
        <f>H19*1.21</f>
        <v>0</v>
      </c>
      <c r="I20" s="32"/>
      <c r="J20" s="33" t="e">
        <f t="shared" si="6"/>
        <v>#VALUE!</v>
      </c>
      <c r="K20" s="32"/>
      <c r="L20" s="33" t="e">
        <f t="shared" si="7"/>
        <v>#VALUE!</v>
      </c>
      <c r="M20" s="21">
        <v>21</v>
      </c>
      <c r="N20" s="21">
        <f t="shared" si="8"/>
        <v>0</v>
      </c>
      <c r="O20" s="21">
        <f t="shared" si="9"/>
        <v>0</v>
      </c>
      <c r="P20" s="30"/>
      <c r="Q20" s="29" t="s">
        <v>11</v>
      </c>
      <c r="R20" s="29" t="s">
        <v>5</v>
      </c>
    </row>
    <row r="21" spans="1:18" s="28" customFormat="1" ht="11.4" x14ac:dyDescent="0.2">
      <c r="A21" s="17"/>
      <c r="B21" s="30"/>
      <c r="C21" s="18"/>
      <c r="D21" s="31">
        <v>220</v>
      </c>
      <c r="E21" s="33">
        <v>0</v>
      </c>
      <c r="F21" s="31"/>
      <c r="G21" s="51"/>
      <c r="H21" s="21"/>
      <c r="I21" s="32"/>
      <c r="J21" s="33">
        <f t="shared" si="6"/>
        <v>0</v>
      </c>
      <c r="K21" s="32"/>
      <c r="L21" s="33">
        <f t="shared" si="7"/>
        <v>0</v>
      </c>
      <c r="M21" s="21">
        <v>21</v>
      </c>
      <c r="N21" s="21">
        <f t="shared" si="8"/>
        <v>0</v>
      </c>
      <c r="O21" s="21">
        <f t="shared" si="9"/>
        <v>0</v>
      </c>
      <c r="P21" s="30"/>
      <c r="Q21" s="29" t="s">
        <v>11</v>
      </c>
      <c r="R21" s="29" t="s">
        <v>5</v>
      </c>
    </row>
    <row r="22" spans="1:18" s="28" customFormat="1" ht="11.4" x14ac:dyDescent="0.2">
      <c r="A22" s="17"/>
      <c r="B22" s="85" t="s">
        <v>36</v>
      </c>
      <c r="C22" s="18"/>
      <c r="D22" s="31">
        <v>22</v>
      </c>
      <c r="E22" s="33">
        <v>0</v>
      </c>
      <c r="F22" s="31"/>
      <c r="G22" s="51"/>
      <c r="H22" s="21"/>
      <c r="I22" s="32"/>
      <c r="J22" s="33">
        <f t="shared" si="6"/>
        <v>0</v>
      </c>
      <c r="K22" s="32"/>
      <c r="L22" s="33">
        <f t="shared" si="7"/>
        <v>0</v>
      </c>
      <c r="M22" s="21">
        <v>21</v>
      </c>
      <c r="N22" s="21">
        <f t="shared" si="8"/>
        <v>0</v>
      </c>
      <c r="O22" s="21">
        <f t="shared" si="9"/>
        <v>0</v>
      </c>
      <c r="P22" s="30"/>
      <c r="Q22" s="29" t="s">
        <v>11</v>
      </c>
      <c r="R22" s="29" t="s">
        <v>5</v>
      </c>
    </row>
    <row r="23" spans="1:18" x14ac:dyDescent="0.25">
      <c r="B23" s="86"/>
    </row>
    <row r="24" spans="1:18" x14ac:dyDescent="0.25">
      <c r="B24" s="86"/>
    </row>
    <row r="25" spans="1:18" x14ac:dyDescent="0.25">
      <c r="B25" s="86"/>
    </row>
    <row r="26" spans="1:18" x14ac:dyDescent="0.25">
      <c r="B26" s="86"/>
    </row>
    <row r="27" spans="1:18" x14ac:dyDescent="0.25">
      <c r="B27" s="86"/>
    </row>
    <row r="28" spans="1:18" x14ac:dyDescent="0.25">
      <c r="B28" s="86"/>
    </row>
    <row r="29" spans="1:18" x14ac:dyDescent="0.25">
      <c r="B29" s="86"/>
    </row>
    <row r="30" spans="1:18" x14ac:dyDescent="0.25">
      <c r="B30" s="86"/>
    </row>
  </sheetData>
  <sheetProtection selectLockedCells="1"/>
  <mergeCells count="1">
    <mergeCell ref="B22:B30"/>
  </mergeCells>
  <phoneticPr fontId="0" type="noConversion"/>
  <pageMargins left="0.78740157480314965" right="0.39370078740157483" top="0.59055118110236227" bottom="0.59055118110236227" header="0.39370078740157483" footer="0.39370078740157483"/>
  <pageSetup paperSize="9" scale="88" fitToHeight="9999" orientation="landscape" horizontalDpi="300" verticalDpi="300" r:id="rId1"/>
  <headerFooter alignWithMargins="0">
    <oddFooter>&amp;L&amp;8www.euroCALC.cz&amp;C&amp;8&amp;P z 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10</vt:i4>
      </vt:variant>
    </vt:vector>
  </HeadingPairs>
  <TitlesOfParts>
    <vt:vector size="12" baseType="lpstr">
      <vt:lpstr>Kryci list</vt:lpstr>
      <vt:lpstr>Zakazka</vt:lpstr>
      <vt:lpstr>__CENA__</vt:lpstr>
      <vt:lpstr>__MAIN__</vt:lpstr>
      <vt:lpstr>__MAIN3__</vt:lpstr>
      <vt:lpstr>__SAZBA__</vt:lpstr>
      <vt:lpstr>__T0__</vt:lpstr>
      <vt:lpstr>__T1__</vt:lpstr>
      <vt:lpstr>__T2__</vt:lpstr>
      <vt:lpstr>__TE0__</vt:lpstr>
      <vt:lpstr>__TE2__</vt:lpstr>
      <vt:lpstr>Zakazka!Názvy_tisku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Wágnerová Jana</cp:lastModifiedBy>
  <cp:lastPrinted>2018-04-19T07:23:39Z</cp:lastPrinted>
  <dcterms:created xsi:type="dcterms:W3CDTF">2007-10-16T11:08:58Z</dcterms:created>
  <dcterms:modified xsi:type="dcterms:W3CDTF">2020-07-07T07:17:42Z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60218@ukzuz.cz</vt:lpwstr>
  </property>
  <property fmtid="{D5CDD505-2E9C-101B-9397-08002B2CF9AE}" pid="5" name="MSIP_Label_ddfdcfce-ddd9-46fd-a41e-890a4587f248_SetDate">
    <vt:lpwstr>2020-05-12T11:50:54.1537091Z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9e77c348-68ed-4c78-8b1b-afee002e0477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</Properties>
</file>