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4100" activeTab="0"/>
  </bookViews>
  <sheets>
    <sheet name="Rozpocet" sheetId="2" r:id="rId1"/>
    <sheet name="PMO" sheetId="3" r:id="rId2"/>
    <sheet name="mimo PMO" sheetId="4" r:id="rId3"/>
  </sheets>
  <definedNames>
    <definedName name="_xlnm.Print_Area" localSheetId="0">'Rozpocet'!$A$1:$K$49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<sst xmlns="http://schemas.openxmlformats.org/spreadsheetml/2006/main" count="418" uniqueCount="112">
  <si>
    <t>ČÁST</t>
  </si>
  <si>
    <t>ČÁST DLE "POŽADAVKŮ NA PROJEKTOVOU DOKUMENTACI"</t>
  </si>
  <si>
    <t>NÁZEV KAPITOLY</t>
  </si>
  <si>
    <t>jednotka</t>
  </si>
  <si>
    <t>počet jednotek</t>
  </si>
  <si>
    <t>cena za jednotku [Kč]</t>
  </si>
  <si>
    <t>náklady bez DPH [Kč]</t>
  </si>
  <si>
    <t>DPH 21 % [Kč]</t>
  </si>
  <si>
    <t>náklady s DPH [Kč]</t>
  </si>
  <si>
    <t>textová část</t>
  </si>
  <si>
    <t>tabulkové a další přílohy</t>
  </si>
  <si>
    <t>grafická část</t>
  </si>
  <si>
    <t>A. Analytická část</t>
  </si>
  <si>
    <t>A.1.1 a A.1.2.</t>
  </si>
  <si>
    <t>A.3.4.</t>
  </si>
  <si>
    <t>Popis řešeného území a analýza územně technických limitů</t>
  </si>
  <si>
    <t>hod</t>
  </si>
  <si>
    <t>A.1.3.</t>
  </si>
  <si>
    <t>Biologický průzkum</t>
  </si>
  <si>
    <t>ha</t>
  </si>
  <si>
    <t>A.1.4.</t>
  </si>
  <si>
    <t>ks</t>
  </si>
  <si>
    <t>A.1.5.</t>
  </si>
  <si>
    <t>A.2.2. a A.2.3.</t>
  </si>
  <si>
    <t>A.3.2.</t>
  </si>
  <si>
    <t>Hydrotechnické posouzení stávajícícho stavu - hydrodynamické modely</t>
  </si>
  <si>
    <t>km</t>
  </si>
  <si>
    <t>A.1.6.</t>
  </si>
  <si>
    <t>A.2.5. a A.2.8.</t>
  </si>
  <si>
    <t>A.3.6.</t>
  </si>
  <si>
    <t>Splaveninová analýza</t>
  </si>
  <si>
    <t>počet KB</t>
  </si>
  <si>
    <t>A.1.7.</t>
  </si>
  <si>
    <t>Stanovení odtokových poměrů - kritické body</t>
  </si>
  <si>
    <t>A.1.11.</t>
  </si>
  <si>
    <t>A.3.8.</t>
  </si>
  <si>
    <t>Informace o KPÚ v řešeném území</t>
  </si>
  <si>
    <t>A.1.12.</t>
  </si>
  <si>
    <t>Terénní průzkum a fotodokumentace</t>
  </si>
  <si>
    <t>A.2.1.</t>
  </si>
  <si>
    <t>Geodetické zaměření pro potřeby studie:</t>
  </si>
  <si>
    <t xml:space="preserve">   - DMR 5G</t>
  </si>
  <si>
    <t xml:space="preserve">   - geodetické zaměření</t>
  </si>
  <si>
    <t>A.2.3. a A.2.4</t>
  </si>
  <si>
    <t>A.3.1.</t>
  </si>
  <si>
    <t>Hydromorfologická analýza</t>
  </si>
  <si>
    <t>A.2.6 a A.2.7 a A.2.9</t>
  </si>
  <si>
    <t xml:space="preserve"> A.3.3 a A.3.7</t>
  </si>
  <si>
    <t>Majetkoprávní analýza (tabulka vlastníků)</t>
  </si>
  <si>
    <t>Zajištění podkladových mapových děl</t>
  </si>
  <si>
    <t xml:space="preserve">   - ZM 10</t>
  </si>
  <si>
    <t xml:space="preserve">   - ortofoto</t>
  </si>
  <si>
    <t>B. Návrhová část</t>
  </si>
  <si>
    <t>B.1.1. A B.1.SO XX</t>
  </si>
  <si>
    <t>Návrh opatření</t>
  </si>
  <si>
    <t>B.3.1 a B.3.SO XX</t>
  </si>
  <si>
    <t>Výroba mapových podkladů, výkresů</t>
  </si>
  <si>
    <t>B.2.SO XX.1, D.2.1,</t>
  </si>
  <si>
    <t>Výpočty účinnosti navrhovaných opatření</t>
  </si>
  <si>
    <t>C. Majetkoprávní vypořádání</t>
  </si>
  <si>
    <t>C.1</t>
  </si>
  <si>
    <t>C.2</t>
  </si>
  <si>
    <t>C.3</t>
  </si>
  <si>
    <t>Projednání návrhu s dotčenými subjekty vč. dotčených vlastníků</t>
  </si>
  <si>
    <t>D .Vyhodnocení</t>
  </si>
  <si>
    <t>D.1.1</t>
  </si>
  <si>
    <t>D.3.5</t>
  </si>
  <si>
    <t>Zhodnocení realizovatelnosti opatření</t>
  </si>
  <si>
    <t>D.1.2</t>
  </si>
  <si>
    <t>Hodnocení územně technických limitů v zájmové lokalitě</t>
  </si>
  <si>
    <t>D.1.3</t>
  </si>
  <si>
    <t>D.2.1b</t>
  </si>
  <si>
    <t>D.3.1</t>
  </si>
  <si>
    <t>Hodnocení vlivu na hydromorfologický stav</t>
  </si>
  <si>
    <t>D.1.4.</t>
  </si>
  <si>
    <t>D.2.1a</t>
  </si>
  <si>
    <t>D.3.2.</t>
  </si>
  <si>
    <t>Hydrotechnické posouzení návrhového stavu</t>
  </si>
  <si>
    <t>D.1.5.</t>
  </si>
  <si>
    <t>Analýza odtokových poměrů vlivem navrhovaných opatření</t>
  </si>
  <si>
    <t xml:space="preserve">D.1.9 a D.1.10 </t>
  </si>
  <si>
    <t>D.3.6</t>
  </si>
  <si>
    <t>Výsledný návrh - definice výsledné skupiny opatření</t>
  </si>
  <si>
    <t>D.1.11</t>
  </si>
  <si>
    <t>D.2.3</t>
  </si>
  <si>
    <t>Návrh časového plánu realizace</t>
  </si>
  <si>
    <t>D.2.2</t>
  </si>
  <si>
    <t>Rozpočet pro navrhovaná opatření</t>
  </si>
  <si>
    <t>E. Koncept DUR</t>
  </si>
  <si>
    <t>koncept DUR</t>
  </si>
  <si>
    <t>koncept DUR dle vyhlášky č. 499/2006 Sb. o dokumentaci staveb</t>
  </si>
  <si>
    <t>F. Ostatní práce</t>
  </si>
  <si>
    <t>Prezentace studie</t>
  </si>
  <si>
    <t>Webové stránky projektu</t>
  </si>
  <si>
    <t>Kompletace</t>
  </si>
  <si>
    <t>Stanovení odtokových poměrů - hydrologický model</t>
  </si>
  <si>
    <t>Náklady celkem:</t>
  </si>
  <si>
    <t>Kumulativní rozpočet</t>
  </si>
  <si>
    <t>Část</t>
  </si>
  <si>
    <t>Cena bez DPH</t>
  </si>
  <si>
    <t>DPH 21 %</t>
  </si>
  <si>
    <t>Cena s DPH</t>
  </si>
  <si>
    <t>Soupis prací: Studie odtokových poměrů v povodí Kocáby - ORP Příbram, Dobříš, Černošice</t>
  </si>
  <si>
    <t>vyplnit</t>
  </si>
  <si>
    <t>Údaje o průtocích - zajištění hydrologických dat (988 111 13 1)</t>
  </si>
  <si>
    <t>Údaje o průtocích - zajištění hydrologických dat (988 111 13 2)</t>
  </si>
  <si>
    <t>počet jednotek mimo PMO</t>
  </si>
  <si>
    <t>počet jednotek PMO</t>
  </si>
  <si>
    <r>
      <rPr>
        <b/>
        <sz val="12"/>
        <rFont val="Calibri"/>
        <family val="2"/>
        <scheme val="minor"/>
      </rPr>
      <t>Soupis prací: Studie odtokových poměrů v povodí Kocáby - ORP Příbram, Dobříš, Černošice</t>
    </r>
    <r>
      <rPr>
        <b/>
        <sz val="12"/>
        <color rgb="FFFF0000"/>
        <rFont val="Calibri"/>
        <family val="2"/>
        <scheme val="minor"/>
      </rPr>
      <t xml:space="preserve"> - práce a činnosti na území PMO</t>
    </r>
  </si>
  <si>
    <r>
      <rPr>
        <b/>
        <sz val="12"/>
        <rFont val="Calibri"/>
        <family val="2"/>
        <scheme val="minor"/>
      </rPr>
      <t xml:space="preserve">Kumulativní rozpočet </t>
    </r>
    <r>
      <rPr>
        <b/>
        <sz val="12"/>
        <color rgb="FFFF0000"/>
        <rFont val="Calibri"/>
        <family val="2"/>
        <scheme val="minor"/>
      </rPr>
      <t>- PMO</t>
    </r>
  </si>
  <si>
    <r>
      <rPr>
        <b/>
        <sz val="12"/>
        <rFont val="Calibri"/>
        <family val="2"/>
        <scheme val="minor"/>
      </rPr>
      <t>Soupis prací: Studie odtokových poměrů v povodí Kocáby - ORP Příbram, Dobříš, Černošice</t>
    </r>
    <r>
      <rPr>
        <b/>
        <sz val="12"/>
        <color rgb="FFFF0000"/>
        <rFont val="Calibri"/>
        <family val="2"/>
        <scheme val="minor"/>
      </rPr>
      <t xml:space="preserve"> - práce a činnosti mimo PMO</t>
    </r>
  </si>
  <si>
    <r>
      <rPr>
        <b/>
        <sz val="12"/>
        <rFont val="Calibri"/>
        <family val="2"/>
        <scheme val="minor"/>
      </rPr>
      <t>Kumulativní rozpočet</t>
    </r>
    <r>
      <rPr>
        <b/>
        <sz val="12"/>
        <color rgb="FFFF0000"/>
        <rFont val="Calibri"/>
        <family val="2"/>
        <scheme val="minor"/>
      </rPr>
      <t xml:space="preserve"> - mimo PMO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</si>
</sst>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45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/>
    <xf numFmtId="0" fontId="10" fillId="2" borderId="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16" xfId="0" applyFill="1" applyBorder="1" applyProtection="1">
      <protection locked="0"/>
    </xf>
    <xf numFmtId="3" fontId="0" fillId="0" borderId="16" xfId="0" applyNumberFormat="1" applyFill="1" applyBorder="1" applyAlignment="1" applyProtection="1">
      <alignment horizontal="center"/>
      <protection locked="0"/>
    </xf>
    <xf numFmtId="164" fontId="0" fillId="0" borderId="0" xfId="20" applyNumberFormat="1" applyFont="1" applyProtection="1">
      <protection locked="0"/>
    </xf>
    <xf numFmtId="0" fontId="5" fillId="0" borderId="0" xfId="0" applyFont="1" applyProtection="1"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wrapText="1"/>
      <protection/>
    </xf>
    <xf numFmtId="0" fontId="4" fillId="0" borderId="19" xfId="0" applyFont="1" applyBorder="1" applyAlignment="1" applyProtection="1">
      <alignment horizontal="center"/>
      <protection/>
    </xf>
    <xf numFmtId="3" fontId="4" fillId="0" borderId="19" xfId="0" applyNumberFormat="1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wrapText="1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wrapText="1"/>
      <protection/>
    </xf>
    <xf numFmtId="0" fontId="0" fillId="0" borderId="23" xfId="0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wrapText="1"/>
      <protection/>
    </xf>
    <xf numFmtId="0" fontId="0" fillId="0" borderId="19" xfId="0" applyBorder="1" applyAlignment="1" applyProtection="1">
      <alignment horizontal="center"/>
      <protection/>
    </xf>
    <xf numFmtId="0" fontId="4" fillId="0" borderId="5" xfId="0" applyFont="1" applyBorder="1" applyAlignment="1" applyProtection="1">
      <alignment wrapText="1"/>
      <protection/>
    </xf>
    <xf numFmtId="0" fontId="0" fillId="0" borderId="5" xfId="0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wrapText="1"/>
      <protection/>
    </xf>
    <xf numFmtId="0" fontId="0" fillId="0" borderId="14" xfId="0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wrapText="1"/>
      <protection/>
    </xf>
    <xf numFmtId="3" fontId="0" fillId="0" borderId="19" xfId="0" applyNumberForma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0" fontId="6" fillId="2" borderId="19" xfId="0" applyFont="1" applyFill="1" applyBorder="1" applyAlignment="1" applyProtection="1">
      <alignment wrapText="1"/>
      <protection/>
    </xf>
    <xf numFmtId="0" fontId="6" fillId="2" borderId="19" xfId="0" applyFont="1" applyFill="1" applyBorder="1" applyAlignment="1" applyProtection="1">
      <alignment horizontal="center"/>
      <protection/>
    </xf>
    <xf numFmtId="0" fontId="7" fillId="2" borderId="19" xfId="0" applyFont="1" applyFill="1" applyBorder="1" applyAlignment="1" applyProtection="1">
      <alignment wrapText="1"/>
      <protection/>
    </xf>
    <xf numFmtId="0" fontId="10" fillId="2" borderId="5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/>
    </xf>
    <xf numFmtId="0" fontId="4" fillId="0" borderId="4" xfId="0" applyFont="1" applyBorder="1" applyProtection="1">
      <protection/>
    </xf>
    <xf numFmtId="0" fontId="4" fillId="3" borderId="18" xfId="0" applyFont="1" applyFill="1" applyBorder="1" applyAlignment="1" applyProtection="1">
      <alignment horizontal="center"/>
      <protection/>
    </xf>
    <xf numFmtId="3" fontId="4" fillId="3" borderId="19" xfId="0" applyNumberFormat="1" applyFont="1" applyFill="1" applyBorder="1" applyAlignment="1" applyProtection="1">
      <alignment horizontal="center"/>
      <protection/>
    </xf>
    <xf numFmtId="0" fontId="4" fillId="3" borderId="19" xfId="0" applyFont="1" applyFill="1" applyBorder="1" applyAlignment="1" applyProtection="1">
      <alignment horizontal="center"/>
      <protection/>
    </xf>
    <xf numFmtId="0" fontId="4" fillId="3" borderId="21" xfId="0" applyFont="1" applyFill="1" applyBorder="1" applyAlignment="1" applyProtection="1">
      <alignment/>
      <protection/>
    </xf>
    <xf numFmtId="0" fontId="4" fillId="3" borderId="5" xfId="0" applyFont="1" applyFill="1" applyBorder="1" applyAlignment="1" applyProtection="1">
      <alignment horizontal="center"/>
      <protection/>
    </xf>
    <xf numFmtId="0" fontId="0" fillId="3" borderId="23" xfId="0" applyFill="1" applyBorder="1" applyAlignment="1" applyProtection="1">
      <alignment horizontal="center"/>
      <protection/>
    </xf>
    <xf numFmtId="0" fontId="0" fillId="3" borderId="19" xfId="0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center"/>
      <protection/>
    </xf>
    <xf numFmtId="0" fontId="0" fillId="3" borderId="14" xfId="0" applyFill="1" applyBorder="1" applyAlignment="1" applyProtection="1">
      <alignment horizontal="center"/>
      <protection/>
    </xf>
    <xf numFmtId="3" fontId="0" fillId="3" borderId="19" xfId="0" applyNumberFormat="1" applyFill="1" applyBorder="1" applyAlignment="1" applyProtection="1">
      <alignment horizontal="center"/>
      <protection/>
    </xf>
    <xf numFmtId="0" fontId="4" fillId="4" borderId="18" xfId="0" applyFont="1" applyFill="1" applyBorder="1" applyAlignment="1" applyProtection="1">
      <alignment horizontal="center"/>
      <protection/>
    </xf>
    <xf numFmtId="3" fontId="4" fillId="4" borderId="19" xfId="0" applyNumberFormat="1" applyFont="1" applyFill="1" applyBorder="1" applyAlignment="1" applyProtection="1">
      <alignment horizontal="center"/>
      <protection/>
    </xf>
    <xf numFmtId="0" fontId="4" fillId="4" borderId="19" xfId="0" applyFont="1" applyFill="1" applyBorder="1" applyAlignment="1" applyProtection="1">
      <alignment horizontal="center"/>
      <protection/>
    </xf>
    <xf numFmtId="0" fontId="4" fillId="4" borderId="21" xfId="0" applyFont="1" applyFill="1" applyBorder="1" applyAlignment="1" applyProtection="1">
      <alignment/>
      <protection/>
    </xf>
    <xf numFmtId="0" fontId="4" fillId="4" borderId="5" xfId="0" applyFont="1" applyFill="1" applyBorder="1" applyAlignment="1" applyProtection="1">
      <alignment horizontal="center"/>
      <protection/>
    </xf>
    <xf numFmtId="0" fontId="0" fillId="4" borderId="23" xfId="0" applyFill="1" applyBorder="1" applyAlignment="1" applyProtection="1">
      <alignment horizontal="center"/>
      <protection/>
    </xf>
    <xf numFmtId="0" fontId="0" fillId="4" borderId="19" xfId="0" applyFill="1" applyBorder="1" applyAlignment="1" applyProtection="1">
      <alignment horizontal="center"/>
      <protection/>
    </xf>
    <xf numFmtId="0" fontId="0" fillId="4" borderId="5" xfId="0" applyFill="1" applyBorder="1" applyAlignment="1" applyProtection="1">
      <alignment horizontal="center"/>
      <protection/>
    </xf>
    <xf numFmtId="0" fontId="0" fillId="4" borderId="14" xfId="0" applyFill="1" applyBorder="1" applyAlignment="1" applyProtection="1">
      <alignment horizontal="center"/>
      <protection/>
    </xf>
    <xf numFmtId="3" fontId="0" fillId="4" borderId="19" xfId="0" applyNumberFormat="1" applyFill="1" applyBorder="1" applyAlignment="1" applyProtection="1">
      <alignment horizontal="center"/>
      <protection/>
    </xf>
    <xf numFmtId="0" fontId="12" fillId="0" borderId="0" xfId="0" applyFont="1" applyProtection="1">
      <protection/>
    </xf>
    <xf numFmtId="0" fontId="12" fillId="0" borderId="0" xfId="0" applyFont="1" applyAlignment="1" applyProtection="1">
      <alignment wrapTex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0" fillId="0" borderId="16" xfId="0" applyFill="1" applyBorder="1" applyProtection="1">
      <protection/>
    </xf>
    <xf numFmtId="3" fontId="0" fillId="0" borderId="16" xfId="0" applyNumberFormat="1" applyFill="1" applyBorder="1" applyAlignment="1" applyProtection="1">
      <alignment horizontal="center"/>
      <protection/>
    </xf>
    <xf numFmtId="164" fontId="0" fillId="0" borderId="0" xfId="20" applyNumberFormat="1" applyFont="1" applyProtection="1">
      <protection/>
    </xf>
    <xf numFmtId="0" fontId="2" fillId="0" borderId="0" xfId="0" applyFont="1" applyProtection="1">
      <protection/>
    </xf>
    <xf numFmtId="164" fontId="4" fillId="5" borderId="18" xfId="0" applyNumberFormat="1" applyFont="1" applyFill="1" applyBorder="1" applyAlignment="1" applyProtection="1">
      <alignment horizontal="center"/>
      <protection locked="0"/>
    </xf>
    <xf numFmtId="164" fontId="4" fillId="5" borderId="19" xfId="0" applyNumberFormat="1" applyFont="1" applyFill="1" applyBorder="1" applyAlignment="1" applyProtection="1">
      <alignment horizontal="center"/>
      <protection locked="0"/>
    </xf>
    <xf numFmtId="164" fontId="4" fillId="0" borderId="21" xfId="0" applyNumberFormat="1" applyFont="1" applyFill="1" applyBorder="1" applyAlignment="1" applyProtection="1">
      <alignment/>
      <protection/>
    </xf>
    <xf numFmtId="164" fontId="4" fillId="5" borderId="5" xfId="0" applyNumberFormat="1" applyFont="1" applyFill="1" applyBorder="1" applyAlignment="1" applyProtection="1">
      <alignment horizontal="center"/>
      <protection locked="0"/>
    </xf>
    <xf numFmtId="164" fontId="4" fillId="5" borderId="23" xfId="0" applyNumberFormat="1" applyFont="1" applyFill="1" applyBorder="1" applyAlignment="1" applyProtection="1">
      <alignment horizontal="center"/>
      <protection locked="0"/>
    </xf>
    <xf numFmtId="164" fontId="4" fillId="5" borderId="14" xfId="0" applyNumberFormat="1" applyFont="1" applyFill="1" applyBorder="1" applyAlignment="1" applyProtection="1">
      <alignment horizontal="center"/>
      <protection locked="0"/>
    </xf>
    <xf numFmtId="164" fontId="0" fillId="5" borderId="23" xfId="0" applyNumberFormat="1" applyFill="1" applyBorder="1" applyAlignment="1" applyProtection="1">
      <alignment horizontal="center"/>
      <protection locked="0"/>
    </xf>
    <xf numFmtId="164" fontId="0" fillId="5" borderId="19" xfId="0" applyNumberFormat="1" applyFill="1" applyBorder="1" applyAlignment="1" applyProtection="1">
      <alignment horizontal="center"/>
      <protection locked="0"/>
    </xf>
    <xf numFmtId="164" fontId="0" fillId="5" borderId="5" xfId="0" applyNumberFormat="1" applyFill="1" applyBorder="1" applyAlignment="1" applyProtection="1">
      <alignment horizontal="center"/>
      <protection locked="0"/>
    </xf>
    <xf numFmtId="164" fontId="4" fillId="0" borderId="19" xfId="0" applyNumberFormat="1" applyFont="1" applyBorder="1" applyAlignment="1" applyProtection="1">
      <alignment horizontal="center"/>
      <protection/>
    </xf>
    <xf numFmtId="164" fontId="4" fillId="0" borderId="18" xfId="0" applyNumberFormat="1" applyFont="1" applyBorder="1" applyAlignment="1" applyProtection="1">
      <alignment horizontal="center"/>
      <protection/>
    </xf>
    <xf numFmtId="164" fontId="4" fillId="0" borderId="27" xfId="0" applyNumberFormat="1" applyFont="1" applyBorder="1" applyAlignment="1" applyProtection="1">
      <alignment horizontal="center"/>
      <protection/>
    </xf>
    <xf numFmtId="164" fontId="4" fillId="0" borderId="28" xfId="0" applyNumberFormat="1" applyFont="1" applyBorder="1" applyAlignment="1" applyProtection="1">
      <alignment horizontal="center"/>
      <protection/>
    </xf>
    <xf numFmtId="164" fontId="4" fillId="0" borderId="19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4" fillId="0" borderId="21" xfId="0" applyNumberFormat="1" applyFont="1" applyBorder="1" applyAlignment="1" applyProtection="1">
      <alignment/>
      <protection/>
    </xf>
    <xf numFmtId="164" fontId="4" fillId="0" borderId="29" xfId="0" applyNumberFormat="1" applyFont="1" applyBorder="1" applyAlignment="1" applyProtection="1">
      <alignment/>
      <protection/>
    </xf>
    <xf numFmtId="164" fontId="4" fillId="0" borderId="5" xfId="0" applyNumberFormat="1" applyFont="1" applyBorder="1" applyAlignment="1" applyProtection="1">
      <alignment horizontal="center"/>
      <protection/>
    </xf>
    <xf numFmtId="164" fontId="4" fillId="0" borderId="30" xfId="0" applyNumberFormat="1" applyFont="1" applyBorder="1" applyAlignment="1" applyProtection="1">
      <alignment horizontal="center"/>
      <protection/>
    </xf>
    <xf numFmtId="164" fontId="0" fillId="0" borderId="23" xfId="0" applyNumberFormat="1" applyBorder="1" applyAlignment="1" applyProtection="1">
      <alignment horizontal="center"/>
      <protection/>
    </xf>
    <xf numFmtId="164" fontId="0" fillId="0" borderId="31" xfId="0" applyNumberFormat="1" applyBorder="1" applyAlignment="1" applyProtection="1">
      <alignment horizontal="center"/>
      <protection/>
    </xf>
    <xf numFmtId="164" fontId="0" fillId="0" borderId="19" xfId="0" applyNumberFormat="1" applyBorder="1" applyAlignment="1" applyProtection="1">
      <alignment horizontal="center"/>
      <protection/>
    </xf>
    <xf numFmtId="164" fontId="0" fillId="0" borderId="28" xfId="0" applyNumberFormat="1" applyBorder="1" applyAlignment="1" applyProtection="1">
      <alignment horizontal="center"/>
      <protection/>
    </xf>
    <xf numFmtId="164" fontId="0" fillId="0" borderId="5" xfId="0" applyNumberFormat="1" applyBorder="1" applyAlignment="1" applyProtection="1">
      <alignment horizontal="center"/>
      <protection/>
    </xf>
    <xf numFmtId="164" fontId="0" fillId="0" borderId="30" xfId="0" applyNumberFormat="1" applyBorder="1" applyAlignment="1" applyProtection="1">
      <alignment horizontal="center"/>
      <protection/>
    </xf>
    <xf numFmtId="164" fontId="0" fillId="0" borderId="14" xfId="0" applyNumberFormat="1" applyBorder="1" applyAlignment="1" applyProtection="1">
      <alignment horizontal="center"/>
      <protection/>
    </xf>
    <xf numFmtId="164" fontId="0" fillId="0" borderId="32" xfId="0" applyNumberFormat="1" applyBorder="1" applyAlignment="1" applyProtection="1">
      <alignment horizontal="center"/>
      <protection/>
    </xf>
    <xf numFmtId="164" fontId="10" fillId="2" borderId="18" xfId="0" applyNumberFormat="1" applyFont="1" applyFill="1" applyBorder="1" applyAlignment="1" applyProtection="1">
      <alignment horizontal="center"/>
      <protection/>
    </xf>
    <xf numFmtId="164" fontId="3" fillId="0" borderId="19" xfId="0" applyNumberFormat="1" applyFont="1" applyBorder="1" applyAlignment="1" applyProtection="1">
      <alignment horizontal="center"/>
      <protection/>
    </xf>
    <xf numFmtId="164" fontId="4" fillId="4" borderId="18" xfId="0" applyNumberFormat="1" applyFont="1" applyFill="1" applyBorder="1" applyAlignment="1" applyProtection="1">
      <alignment horizontal="center"/>
      <protection/>
    </xf>
    <xf numFmtId="164" fontId="4" fillId="4" borderId="19" xfId="0" applyNumberFormat="1" applyFont="1" applyFill="1" applyBorder="1" applyAlignment="1" applyProtection="1">
      <alignment horizontal="center"/>
      <protection/>
    </xf>
    <xf numFmtId="164" fontId="4" fillId="4" borderId="21" xfId="0" applyNumberFormat="1" applyFont="1" applyFill="1" applyBorder="1" applyAlignment="1" applyProtection="1">
      <alignment/>
      <protection/>
    </xf>
    <xf numFmtId="164" fontId="4" fillId="4" borderId="5" xfId="0" applyNumberFormat="1" applyFont="1" applyFill="1" applyBorder="1" applyAlignment="1" applyProtection="1">
      <alignment horizontal="center"/>
      <protection/>
    </xf>
    <xf numFmtId="164" fontId="4" fillId="4" borderId="23" xfId="0" applyNumberFormat="1" applyFont="1" applyFill="1" applyBorder="1" applyAlignment="1" applyProtection="1">
      <alignment horizontal="center"/>
      <protection/>
    </xf>
    <xf numFmtId="164" fontId="4" fillId="4" borderId="14" xfId="0" applyNumberFormat="1" applyFont="1" applyFill="1" applyBorder="1" applyAlignment="1" applyProtection="1">
      <alignment horizontal="center"/>
      <protection/>
    </xf>
    <xf numFmtId="164" fontId="0" fillId="4" borderId="23" xfId="0" applyNumberFormat="1" applyFill="1" applyBorder="1" applyAlignment="1" applyProtection="1">
      <alignment horizontal="center"/>
      <protection/>
    </xf>
    <xf numFmtId="164" fontId="0" fillId="4" borderId="19" xfId="0" applyNumberFormat="1" applyFill="1" applyBorder="1" applyAlignment="1" applyProtection="1">
      <alignment horizontal="center"/>
      <protection/>
    </xf>
    <xf numFmtId="164" fontId="0" fillId="4" borderId="5" xfId="0" applyNumberFormat="1" applyFill="1" applyBorder="1" applyAlignment="1" applyProtection="1">
      <alignment horizontal="center"/>
      <protection/>
    </xf>
    <xf numFmtId="164" fontId="4" fillId="3" borderId="18" xfId="0" applyNumberFormat="1" applyFont="1" applyFill="1" applyBorder="1" applyAlignment="1" applyProtection="1">
      <alignment horizontal="center"/>
      <protection/>
    </xf>
    <xf numFmtId="164" fontId="4" fillId="3" borderId="19" xfId="0" applyNumberFormat="1" applyFont="1" applyFill="1" applyBorder="1" applyAlignment="1" applyProtection="1">
      <alignment horizontal="center"/>
      <protection/>
    </xf>
    <xf numFmtId="164" fontId="4" fillId="3" borderId="21" xfId="0" applyNumberFormat="1" applyFont="1" applyFill="1" applyBorder="1" applyAlignment="1" applyProtection="1">
      <alignment/>
      <protection/>
    </xf>
    <xf numFmtId="164" fontId="4" fillId="3" borderId="5" xfId="0" applyNumberFormat="1" applyFont="1" applyFill="1" applyBorder="1" applyAlignment="1" applyProtection="1">
      <alignment horizontal="center"/>
      <protection/>
    </xf>
    <xf numFmtId="164" fontId="4" fillId="3" borderId="23" xfId="0" applyNumberFormat="1" applyFont="1" applyFill="1" applyBorder="1" applyAlignment="1" applyProtection="1">
      <alignment horizontal="center"/>
      <protection/>
    </xf>
    <xf numFmtId="164" fontId="4" fillId="3" borderId="14" xfId="0" applyNumberFormat="1" applyFont="1" applyFill="1" applyBorder="1" applyAlignment="1" applyProtection="1">
      <alignment horizontal="center"/>
      <protection/>
    </xf>
    <xf numFmtId="164" fontId="0" fillId="3" borderId="23" xfId="0" applyNumberFormat="1" applyFill="1" applyBorder="1" applyAlignment="1" applyProtection="1">
      <alignment horizontal="center"/>
      <protection/>
    </xf>
    <xf numFmtId="164" fontId="0" fillId="3" borderId="19" xfId="0" applyNumberFormat="1" applyFill="1" applyBorder="1" applyAlignment="1" applyProtection="1">
      <alignment horizontal="center"/>
      <protection/>
    </xf>
    <xf numFmtId="164" fontId="0" fillId="3" borderId="5" xfId="0" applyNumberFormat="1" applyFill="1" applyBorder="1" applyAlignment="1" applyProtection="1">
      <alignment horizontal="center"/>
      <protection/>
    </xf>
    <xf numFmtId="3" fontId="0" fillId="0" borderId="0" xfId="0" applyNumberFormat="1" applyProtection="1">
      <protection locked="0"/>
    </xf>
    <xf numFmtId="164" fontId="10" fillId="0" borderId="0" xfId="0" applyNumberFormat="1" applyFont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1" fillId="5" borderId="0" xfId="0" applyFont="1" applyFill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center" vertical="center" wrapText="1"/>
      <protection/>
    </xf>
    <xf numFmtId="0" fontId="10" fillId="2" borderId="7" xfId="0" applyFont="1" applyFill="1" applyBorder="1" applyAlignment="1" applyProtection="1">
      <alignment horizontal="center" vertical="center" wrapText="1"/>
      <protection/>
    </xf>
    <xf numFmtId="0" fontId="10" fillId="2" borderId="33" xfId="0" applyFont="1" applyFill="1" applyBorder="1" applyAlignment="1" applyProtection="1">
      <alignment horizontal="center" vertical="center" wrapText="1"/>
      <protection/>
    </xf>
    <xf numFmtId="0" fontId="10" fillId="2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0" fillId="2" borderId="38" xfId="0" applyFont="1" applyFill="1" applyBorder="1" applyAlignment="1" applyProtection="1">
      <alignment horizontal="center" vertical="center"/>
      <protection/>
    </xf>
    <xf numFmtId="0" fontId="10" fillId="2" borderId="25" xfId="0" applyFont="1" applyFill="1" applyBorder="1" applyAlignment="1" applyProtection="1">
      <alignment horizontal="center" vertical="center" wrapText="1"/>
      <protection/>
    </xf>
    <xf numFmtId="0" fontId="10" fillId="2" borderId="39" xfId="0" applyFont="1" applyFill="1" applyBorder="1" applyAlignment="1" applyProtection="1">
      <alignment horizontal="center" vertical="center" wrapText="1"/>
      <protection/>
    </xf>
    <xf numFmtId="0" fontId="10" fillId="2" borderId="24" xfId="0" applyFont="1" applyFill="1" applyBorder="1" applyAlignment="1" applyProtection="1">
      <alignment horizontal="center" vertical="center" wrapText="1"/>
      <protection/>
    </xf>
    <xf numFmtId="0" fontId="10" fillId="2" borderId="23" xfId="0" applyFont="1" applyFill="1" applyBorder="1" applyAlignment="1" applyProtection="1">
      <alignment horizontal="center" vertical="center" wrapText="1"/>
      <protection/>
    </xf>
    <xf numFmtId="0" fontId="10" fillId="2" borderId="5" xfId="0" applyFont="1" applyFill="1" applyBorder="1" applyAlignment="1" applyProtection="1">
      <alignment horizontal="center" vertical="center" wrapText="1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0" fontId="10" fillId="2" borderId="5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10" fillId="2" borderId="43" xfId="0" applyFont="1" applyFill="1" applyBorder="1" applyAlignment="1" applyProtection="1">
      <alignment horizontal="left"/>
      <protection locked="0"/>
    </xf>
    <xf numFmtId="0" fontId="10" fillId="2" borderId="44" xfId="0" applyFont="1" applyFill="1" applyBorder="1" applyAlignment="1" applyProtection="1">
      <alignment horizontal="left"/>
      <protection locked="0"/>
    </xf>
    <xf numFmtId="0" fontId="10" fillId="2" borderId="17" xfId="0" applyFont="1" applyFill="1" applyBorder="1" applyAlignment="1" applyProtection="1">
      <alignment horizontal="left"/>
      <protection locked="0"/>
    </xf>
    <xf numFmtId="0" fontId="10" fillId="2" borderId="43" xfId="0" applyFont="1" applyFill="1" applyBorder="1" applyAlignment="1" applyProtection="1">
      <alignment horizontal="left"/>
      <protection/>
    </xf>
    <xf numFmtId="0" fontId="10" fillId="2" borderId="44" xfId="0" applyFont="1" applyFill="1" applyBorder="1" applyAlignment="1" applyProtection="1">
      <alignment horizontal="left"/>
      <protection/>
    </xf>
    <xf numFmtId="0" fontId="10" fillId="2" borderId="17" xfId="0" applyFont="1" applyFill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zoomScale="80" zoomScaleNormal="80" workbookViewId="0" topLeftCell="A1">
      <selection activeCell="L19" sqref="L19"/>
    </sheetView>
  </sheetViews>
  <sheetFormatPr defaultColWidth="9.140625" defaultRowHeight="15"/>
  <cols>
    <col min="1" max="1" width="26.57421875" style="27" customWidth="1"/>
    <col min="2" max="2" width="18.28125" style="27" customWidth="1"/>
    <col min="3" max="3" width="21.140625" style="27" customWidth="1"/>
    <col min="4" max="4" width="19.28125" style="27" customWidth="1"/>
    <col min="5" max="5" width="64.57421875" style="28" bestFit="1" customWidth="1"/>
    <col min="6" max="6" width="11.140625" style="27" customWidth="1"/>
    <col min="7" max="7" width="11.00390625" style="27" customWidth="1"/>
    <col min="8" max="8" width="17.28125" style="27" customWidth="1"/>
    <col min="9" max="9" width="18.28125" style="27" customWidth="1"/>
    <col min="10" max="10" width="17.7109375" style="27" customWidth="1"/>
    <col min="11" max="11" width="18.8515625" style="27" customWidth="1"/>
    <col min="12" max="12" width="9.140625" style="27" customWidth="1"/>
    <col min="13" max="13" width="16.00390625" style="27" customWidth="1"/>
    <col min="14" max="14" width="16.28125" style="27" customWidth="1"/>
    <col min="15" max="15" width="19.140625" style="27" customWidth="1"/>
    <col min="16" max="16384" width="9.140625" style="27" customWidth="1"/>
  </cols>
  <sheetData>
    <row r="1" spans="1:11" s="26" customFormat="1" ht="30" customHeight="1">
      <c r="A1" s="34" t="s">
        <v>102</v>
      </c>
      <c r="B1" s="34"/>
      <c r="C1" s="34"/>
      <c r="D1" s="34"/>
      <c r="E1" s="35"/>
      <c r="F1" s="34"/>
      <c r="G1" s="34"/>
      <c r="H1" s="34"/>
      <c r="I1" s="34"/>
      <c r="J1" s="34"/>
      <c r="K1" s="34"/>
    </row>
    <row r="2" spans="1:11" ht="15.75" thickBot="1">
      <c r="A2" s="36"/>
      <c r="B2" s="36"/>
      <c r="C2" s="36"/>
      <c r="D2" s="36"/>
      <c r="E2" s="37"/>
      <c r="F2" s="36"/>
      <c r="G2" s="36"/>
      <c r="H2" s="144" t="s">
        <v>103</v>
      </c>
      <c r="I2" s="36"/>
      <c r="J2" s="36"/>
      <c r="K2" s="36"/>
    </row>
    <row r="3" spans="1:11" ht="15">
      <c r="A3" s="151" t="s">
        <v>0</v>
      </c>
      <c r="B3" s="153" t="s">
        <v>1</v>
      </c>
      <c r="C3" s="154"/>
      <c r="D3" s="155"/>
      <c r="E3" s="156" t="s">
        <v>2</v>
      </c>
      <c r="F3" s="158" t="s">
        <v>3</v>
      </c>
      <c r="G3" s="145" t="s">
        <v>4</v>
      </c>
      <c r="H3" s="145" t="s">
        <v>5</v>
      </c>
      <c r="I3" s="145" t="s">
        <v>6</v>
      </c>
      <c r="J3" s="145" t="s">
        <v>7</v>
      </c>
      <c r="K3" s="147" t="s">
        <v>8</v>
      </c>
    </row>
    <row r="4" spans="1:11" ht="30.75" thickBot="1">
      <c r="A4" s="152"/>
      <c r="B4" s="5" t="s">
        <v>9</v>
      </c>
      <c r="C4" s="5" t="s">
        <v>10</v>
      </c>
      <c r="D4" s="5" t="s">
        <v>11</v>
      </c>
      <c r="E4" s="157"/>
      <c r="F4" s="159"/>
      <c r="G4" s="146"/>
      <c r="H4" s="146"/>
      <c r="I4" s="146"/>
      <c r="J4" s="146"/>
      <c r="K4" s="148"/>
    </row>
    <row r="5" spans="1:11" ht="15">
      <c r="A5" s="149" t="s">
        <v>12</v>
      </c>
      <c r="B5" s="6" t="s">
        <v>13</v>
      </c>
      <c r="C5" s="7" t="s">
        <v>14</v>
      </c>
      <c r="D5" s="8"/>
      <c r="E5" s="38" t="s">
        <v>15</v>
      </c>
      <c r="F5" s="39" t="s">
        <v>16</v>
      </c>
      <c r="G5" s="39">
        <f>8*10</f>
        <v>80</v>
      </c>
      <c r="H5" s="94">
        <v>0</v>
      </c>
      <c r="I5" s="103">
        <f>H5*G5</f>
        <v>0</v>
      </c>
      <c r="J5" s="104">
        <f aca="true" t="shared" si="0" ref="J5:J10">I5*0.21</f>
        <v>0</v>
      </c>
      <c r="K5" s="105">
        <f aca="true" t="shared" si="1" ref="K5:K10">I5+J5</f>
        <v>0</v>
      </c>
    </row>
    <row r="6" spans="1:11" ht="15">
      <c r="A6" s="149"/>
      <c r="B6" s="6" t="s">
        <v>17</v>
      </c>
      <c r="C6" s="7"/>
      <c r="D6" s="8"/>
      <c r="E6" s="40" t="s">
        <v>18</v>
      </c>
      <c r="F6" s="41" t="s">
        <v>19</v>
      </c>
      <c r="G6" s="42">
        <v>31259</v>
      </c>
      <c r="H6" s="95">
        <v>0</v>
      </c>
      <c r="I6" s="103">
        <f>H6*G6</f>
        <v>0</v>
      </c>
      <c r="J6" s="103">
        <f t="shared" si="0"/>
        <v>0</v>
      </c>
      <c r="K6" s="106">
        <f t="shared" si="1"/>
        <v>0</v>
      </c>
    </row>
    <row r="7" spans="1:12" ht="15">
      <c r="A7" s="149"/>
      <c r="B7" s="1" t="s">
        <v>20</v>
      </c>
      <c r="C7" s="2"/>
      <c r="D7" s="3"/>
      <c r="E7" s="4" t="s">
        <v>104</v>
      </c>
      <c r="F7" s="65" t="s">
        <v>21</v>
      </c>
      <c r="G7" s="65">
        <v>23</v>
      </c>
      <c r="H7" s="95">
        <v>0</v>
      </c>
      <c r="I7" s="107">
        <f aca="true" t="shared" si="2" ref="I7:I8">H7*G7</f>
        <v>0</v>
      </c>
      <c r="J7" s="107">
        <f t="shared" si="0"/>
        <v>0</v>
      </c>
      <c r="K7" s="108">
        <f t="shared" si="1"/>
        <v>0</v>
      </c>
      <c r="L7" s="29"/>
    </row>
    <row r="8" spans="1:12" ht="15">
      <c r="A8" s="149"/>
      <c r="B8" s="1" t="s">
        <v>20</v>
      </c>
      <c r="C8" s="2"/>
      <c r="D8" s="3"/>
      <c r="E8" s="4" t="s">
        <v>105</v>
      </c>
      <c r="F8" s="65" t="s">
        <v>21</v>
      </c>
      <c r="G8" s="65">
        <v>25</v>
      </c>
      <c r="H8" s="95">
        <v>0</v>
      </c>
      <c r="I8" s="107">
        <f t="shared" si="2"/>
        <v>0</v>
      </c>
      <c r="J8" s="107">
        <f t="shared" si="0"/>
        <v>0</v>
      </c>
      <c r="K8" s="108">
        <f t="shared" si="1"/>
        <v>0</v>
      </c>
      <c r="L8" s="29"/>
    </row>
    <row r="9" spans="1:11" ht="30">
      <c r="A9" s="149"/>
      <c r="B9" s="6" t="s">
        <v>22</v>
      </c>
      <c r="C9" s="7" t="s">
        <v>23</v>
      </c>
      <c r="D9" s="8" t="s">
        <v>24</v>
      </c>
      <c r="E9" s="40" t="s">
        <v>25</v>
      </c>
      <c r="F9" s="41" t="s">
        <v>26</v>
      </c>
      <c r="G9" s="41">
        <v>87</v>
      </c>
      <c r="H9" s="95">
        <v>0</v>
      </c>
      <c r="I9" s="103">
        <f aca="true" t="shared" si="3" ref="I9:I14">H9*G9</f>
        <v>0</v>
      </c>
      <c r="J9" s="103">
        <f t="shared" si="0"/>
        <v>0</v>
      </c>
      <c r="K9" s="106">
        <f t="shared" si="1"/>
        <v>0</v>
      </c>
    </row>
    <row r="10" spans="1:11" ht="15">
      <c r="A10" s="149"/>
      <c r="B10" s="6"/>
      <c r="C10" s="7"/>
      <c r="D10" s="8"/>
      <c r="E10" s="40" t="s">
        <v>95</v>
      </c>
      <c r="F10" s="41" t="s">
        <v>19</v>
      </c>
      <c r="G10" s="42">
        <v>31259</v>
      </c>
      <c r="H10" s="95">
        <v>0</v>
      </c>
      <c r="I10" s="103">
        <f t="shared" si="3"/>
        <v>0</v>
      </c>
      <c r="J10" s="103">
        <f t="shared" si="0"/>
        <v>0</v>
      </c>
      <c r="K10" s="106">
        <f t="shared" si="1"/>
        <v>0</v>
      </c>
    </row>
    <row r="11" spans="1:11" ht="15">
      <c r="A11" s="149"/>
      <c r="B11" s="6" t="s">
        <v>27</v>
      </c>
      <c r="C11" s="7" t="s">
        <v>28</v>
      </c>
      <c r="D11" s="8" t="s">
        <v>29</v>
      </c>
      <c r="E11" s="40" t="s">
        <v>30</v>
      </c>
      <c r="F11" s="41" t="s">
        <v>26</v>
      </c>
      <c r="G11" s="41">
        <f>G9</f>
        <v>87</v>
      </c>
      <c r="H11" s="95">
        <v>0</v>
      </c>
      <c r="I11" s="103">
        <f t="shared" si="3"/>
        <v>0</v>
      </c>
      <c r="J11" s="103">
        <f aca="true" t="shared" si="4" ref="J11">I11*0.21</f>
        <v>0</v>
      </c>
      <c r="K11" s="106">
        <f aca="true" t="shared" si="5" ref="K11">I11+J11</f>
        <v>0</v>
      </c>
    </row>
    <row r="12" spans="1:11" ht="15">
      <c r="A12" s="149"/>
      <c r="B12" s="6" t="s">
        <v>32</v>
      </c>
      <c r="C12" s="7"/>
      <c r="D12" s="8"/>
      <c r="E12" s="40" t="s">
        <v>33</v>
      </c>
      <c r="F12" s="41" t="s">
        <v>31</v>
      </c>
      <c r="G12" s="42">
        <v>40</v>
      </c>
      <c r="H12" s="95">
        <v>0</v>
      </c>
      <c r="I12" s="103">
        <f t="shared" si="3"/>
        <v>0</v>
      </c>
      <c r="J12" s="103">
        <f>I12*0.21</f>
        <v>0</v>
      </c>
      <c r="K12" s="106">
        <f>I12+J12</f>
        <v>0</v>
      </c>
    </row>
    <row r="13" spans="1:11" ht="15">
      <c r="A13" s="149"/>
      <c r="B13" s="6" t="s">
        <v>34</v>
      </c>
      <c r="C13" s="7"/>
      <c r="D13" s="8" t="s">
        <v>35</v>
      </c>
      <c r="E13" s="40" t="s">
        <v>36</v>
      </c>
      <c r="F13" s="41" t="s">
        <v>16</v>
      </c>
      <c r="G13" s="41">
        <v>35</v>
      </c>
      <c r="H13" s="95">
        <v>0</v>
      </c>
      <c r="I13" s="103">
        <f t="shared" si="3"/>
        <v>0</v>
      </c>
      <c r="J13" s="103">
        <f>I13*0.21</f>
        <v>0</v>
      </c>
      <c r="K13" s="106">
        <f>I13+J13</f>
        <v>0</v>
      </c>
    </row>
    <row r="14" spans="1:11" ht="15">
      <c r="A14" s="149"/>
      <c r="B14" s="6" t="s">
        <v>37</v>
      </c>
      <c r="C14" s="7"/>
      <c r="D14" s="8"/>
      <c r="E14" s="40" t="s">
        <v>38</v>
      </c>
      <c r="F14" s="41" t="s">
        <v>16</v>
      </c>
      <c r="G14" s="41">
        <v>150</v>
      </c>
      <c r="H14" s="95">
        <v>0</v>
      </c>
      <c r="I14" s="103">
        <f t="shared" si="3"/>
        <v>0</v>
      </c>
      <c r="J14" s="103">
        <f>I14*0.21</f>
        <v>0</v>
      </c>
      <c r="K14" s="106">
        <f>I14+J14</f>
        <v>0</v>
      </c>
    </row>
    <row r="15" spans="1:11" ht="15">
      <c r="A15" s="149"/>
      <c r="B15" s="6"/>
      <c r="C15" s="7" t="s">
        <v>39</v>
      </c>
      <c r="D15" s="8"/>
      <c r="E15" s="43" t="s">
        <v>40</v>
      </c>
      <c r="F15" s="44"/>
      <c r="G15" s="44"/>
      <c r="H15" s="96"/>
      <c r="I15" s="109"/>
      <c r="J15" s="109"/>
      <c r="K15" s="110"/>
    </row>
    <row r="16" spans="1:11" ht="15">
      <c r="A16" s="149"/>
      <c r="B16" s="6"/>
      <c r="C16" s="7" t="s">
        <v>39</v>
      </c>
      <c r="D16" s="8"/>
      <c r="E16" s="40" t="s">
        <v>41</v>
      </c>
      <c r="F16" s="41" t="s">
        <v>21</v>
      </c>
      <c r="G16" s="41">
        <v>88</v>
      </c>
      <c r="H16" s="95">
        <v>0</v>
      </c>
      <c r="I16" s="103">
        <f aca="true" t="shared" si="6" ref="I16:I17">H16*G16</f>
        <v>0</v>
      </c>
      <c r="J16" s="103">
        <f aca="true" t="shared" si="7" ref="J16:J38">I16*0.21</f>
        <v>0</v>
      </c>
      <c r="K16" s="106">
        <f aca="true" t="shared" si="8" ref="K16:K38">I16+J16</f>
        <v>0</v>
      </c>
    </row>
    <row r="17" spans="1:11" ht="15">
      <c r="A17" s="149"/>
      <c r="B17" s="6"/>
      <c r="C17" s="7" t="s">
        <v>39</v>
      </c>
      <c r="D17" s="8"/>
      <c r="E17" s="40" t="s">
        <v>42</v>
      </c>
      <c r="F17" s="41" t="s">
        <v>19</v>
      </c>
      <c r="G17" s="41">
        <f>G11</f>
        <v>87</v>
      </c>
      <c r="H17" s="95">
        <v>0</v>
      </c>
      <c r="I17" s="103">
        <f t="shared" si="6"/>
        <v>0</v>
      </c>
      <c r="J17" s="103">
        <f t="shared" si="7"/>
        <v>0</v>
      </c>
      <c r="K17" s="106">
        <f t="shared" si="8"/>
        <v>0</v>
      </c>
    </row>
    <row r="18" spans="1:11" ht="15">
      <c r="A18" s="149"/>
      <c r="B18" s="6"/>
      <c r="C18" s="7" t="s">
        <v>43</v>
      </c>
      <c r="D18" s="8" t="s">
        <v>44</v>
      </c>
      <c r="E18" s="40" t="s">
        <v>45</v>
      </c>
      <c r="F18" s="41" t="s">
        <v>26</v>
      </c>
      <c r="G18" s="41">
        <f>G17</f>
        <v>87</v>
      </c>
      <c r="H18" s="95">
        <v>0</v>
      </c>
      <c r="I18" s="103">
        <f>H18*G18</f>
        <v>0</v>
      </c>
      <c r="J18" s="103">
        <f>I18*0.21</f>
        <v>0</v>
      </c>
      <c r="K18" s="106">
        <f>I18+J18</f>
        <v>0</v>
      </c>
    </row>
    <row r="19" spans="1:11" ht="15">
      <c r="A19" s="149"/>
      <c r="B19" s="6"/>
      <c r="C19" s="7" t="s">
        <v>46</v>
      </c>
      <c r="D19" s="8" t="s">
        <v>47</v>
      </c>
      <c r="E19" s="40" t="s">
        <v>48</v>
      </c>
      <c r="F19" s="41" t="s">
        <v>16</v>
      </c>
      <c r="G19" s="41">
        <v>80</v>
      </c>
      <c r="H19" s="95">
        <v>0</v>
      </c>
      <c r="I19" s="103">
        <f>H19*G19</f>
        <v>0</v>
      </c>
      <c r="J19" s="103">
        <f>I19*0.21</f>
        <v>0</v>
      </c>
      <c r="K19" s="106">
        <f>I19+J19</f>
        <v>0</v>
      </c>
    </row>
    <row r="20" spans="1:11" ht="15">
      <c r="A20" s="149"/>
      <c r="B20" s="6"/>
      <c r="C20" s="7"/>
      <c r="D20" s="8"/>
      <c r="E20" s="43" t="s">
        <v>49</v>
      </c>
      <c r="F20" s="44"/>
      <c r="G20" s="44"/>
      <c r="H20" s="96"/>
      <c r="I20" s="109"/>
      <c r="J20" s="109"/>
      <c r="K20" s="110"/>
    </row>
    <row r="21" spans="1:11" ht="15">
      <c r="A21" s="149"/>
      <c r="B21" s="6"/>
      <c r="C21" s="7"/>
      <c r="D21" s="8"/>
      <c r="E21" s="40" t="s">
        <v>50</v>
      </c>
      <c r="F21" s="41" t="s">
        <v>21</v>
      </c>
      <c r="G21" s="41">
        <v>110</v>
      </c>
      <c r="H21" s="95">
        <v>0</v>
      </c>
      <c r="I21" s="103">
        <f>H21*G21</f>
        <v>0</v>
      </c>
      <c r="J21" s="103">
        <f aca="true" t="shared" si="9" ref="J21:J22">I21*0.21</f>
        <v>0</v>
      </c>
      <c r="K21" s="106">
        <f aca="true" t="shared" si="10" ref="K21:K22">I21+J21</f>
        <v>0</v>
      </c>
    </row>
    <row r="22" spans="1:11" ht="15.75" thickBot="1">
      <c r="A22" s="150"/>
      <c r="B22" s="9"/>
      <c r="C22" s="10"/>
      <c r="D22" s="11"/>
      <c r="E22" s="45" t="s">
        <v>51</v>
      </c>
      <c r="F22" s="46" t="s">
        <v>21</v>
      </c>
      <c r="G22" s="46">
        <v>110</v>
      </c>
      <c r="H22" s="97">
        <v>0</v>
      </c>
      <c r="I22" s="111">
        <f>H22*G22</f>
        <v>0</v>
      </c>
      <c r="J22" s="111">
        <f t="shared" si="9"/>
        <v>0</v>
      </c>
      <c r="K22" s="112">
        <f t="shared" si="10"/>
        <v>0</v>
      </c>
    </row>
    <row r="23" spans="1:11" ht="15">
      <c r="A23" s="160" t="s">
        <v>52</v>
      </c>
      <c r="B23" s="12" t="s">
        <v>53</v>
      </c>
      <c r="C23" s="12"/>
      <c r="D23" s="12"/>
      <c r="E23" s="47" t="s">
        <v>54</v>
      </c>
      <c r="F23" s="48" t="s">
        <v>16</v>
      </c>
      <c r="G23" s="48">
        <v>450</v>
      </c>
      <c r="H23" s="98">
        <v>0</v>
      </c>
      <c r="I23" s="113">
        <f aca="true" t="shared" si="11" ref="I23:I38">H23*G23</f>
        <v>0</v>
      </c>
      <c r="J23" s="113">
        <f t="shared" si="7"/>
        <v>0</v>
      </c>
      <c r="K23" s="114">
        <f t="shared" si="8"/>
        <v>0</v>
      </c>
    </row>
    <row r="24" spans="1:11" ht="15">
      <c r="A24" s="161"/>
      <c r="B24" s="13"/>
      <c r="C24" s="13"/>
      <c r="D24" s="13" t="s">
        <v>55</v>
      </c>
      <c r="E24" s="49" t="s">
        <v>56</v>
      </c>
      <c r="F24" s="50" t="s">
        <v>16</v>
      </c>
      <c r="G24" s="50">
        <v>240</v>
      </c>
      <c r="H24" s="95">
        <v>0</v>
      </c>
      <c r="I24" s="115">
        <f t="shared" si="11"/>
        <v>0</v>
      </c>
      <c r="J24" s="115">
        <f t="shared" si="7"/>
        <v>0</v>
      </c>
      <c r="K24" s="116">
        <f t="shared" si="8"/>
        <v>0</v>
      </c>
    </row>
    <row r="25" spans="1:11" ht="15.75" thickBot="1">
      <c r="A25" s="162"/>
      <c r="B25" s="14"/>
      <c r="C25" s="14" t="s">
        <v>57</v>
      </c>
      <c r="D25" s="14"/>
      <c r="E25" s="51" t="s">
        <v>58</v>
      </c>
      <c r="F25" s="52" t="s">
        <v>16</v>
      </c>
      <c r="G25" s="52">
        <v>240</v>
      </c>
      <c r="H25" s="97">
        <v>0</v>
      </c>
      <c r="I25" s="117">
        <f t="shared" si="11"/>
        <v>0</v>
      </c>
      <c r="J25" s="117">
        <f t="shared" si="7"/>
        <v>0</v>
      </c>
      <c r="K25" s="118">
        <f t="shared" si="8"/>
        <v>0</v>
      </c>
    </row>
    <row r="26" spans="1:11" ht="30.75" customHeight="1" thickBot="1">
      <c r="A26" s="15" t="s">
        <v>59</v>
      </c>
      <c r="B26" s="16" t="s">
        <v>60</v>
      </c>
      <c r="C26" s="16" t="s">
        <v>61</v>
      </c>
      <c r="D26" s="16" t="s">
        <v>62</v>
      </c>
      <c r="E26" s="53" t="s">
        <v>63</v>
      </c>
      <c r="F26" s="54" t="s">
        <v>16</v>
      </c>
      <c r="G26" s="54">
        <v>350</v>
      </c>
      <c r="H26" s="99">
        <v>0</v>
      </c>
      <c r="I26" s="119">
        <f t="shared" si="11"/>
        <v>0</v>
      </c>
      <c r="J26" s="119">
        <f t="shared" si="7"/>
        <v>0</v>
      </c>
      <c r="K26" s="120">
        <f t="shared" si="8"/>
        <v>0</v>
      </c>
    </row>
    <row r="27" spans="1:11" ht="15">
      <c r="A27" s="160" t="s">
        <v>64</v>
      </c>
      <c r="B27" s="17" t="s">
        <v>65</v>
      </c>
      <c r="C27" s="17"/>
      <c r="D27" s="17" t="s">
        <v>66</v>
      </c>
      <c r="E27" s="55" t="s">
        <v>67</v>
      </c>
      <c r="F27" s="48" t="s">
        <v>16</v>
      </c>
      <c r="G27" s="48">
        <v>160</v>
      </c>
      <c r="H27" s="100">
        <v>0</v>
      </c>
      <c r="I27" s="113">
        <f t="shared" si="11"/>
        <v>0</v>
      </c>
      <c r="J27" s="113">
        <f t="shared" si="7"/>
        <v>0</v>
      </c>
      <c r="K27" s="114">
        <f t="shared" si="8"/>
        <v>0</v>
      </c>
    </row>
    <row r="28" spans="1:11" ht="15">
      <c r="A28" s="161"/>
      <c r="B28" s="18" t="s">
        <v>68</v>
      </c>
      <c r="C28" s="18"/>
      <c r="D28" s="18"/>
      <c r="E28" s="40" t="s">
        <v>69</v>
      </c>
      <c r="F28" s="50" t="s">
        <v>16</v>
      </c>
      <c r="G28" s="50">
        <v>80</v>
      </c>
      <c r="H28" s="101">
        <v>0</v>
      </c>
      <c r="I28" s="115">
        <f t="shared" si="11"/>
        <v>0</v>
      </c>
      <c r="J28" s="115">
        <f t="shared" si="7"/>
        <v>0</v>
      </c>
      <c r="K28" s="116">
        <f t="shared" si="8"/>
        <v>0</v>
      </c>
    </row>
    <row r="29" spans="1:11" ht="15">
      <c r="A29" s="161"/>
      <c r="B29" s="18" t="s">
        <v>70</v>
      </c>
      <c r="C29" s="19" t="s">
        <v>71</v>
      </c>
      <c r="D29" s="18" t="s">
        <v>72</v>
      </c>
      <c r="E29" s="40" t="s">
        <v>73</v>
      </c>
      <c r="F29" s="50" t="s">
        <v>16</v>
      </c>
      <c r="G29" s="50">
        <v>130</v>
      </c>
      <c r="H29" s="101">
        <v>0</v>
      </c>
      <c r="I29" s="115">
        <f t="shared" si="11"/>
        <v>0</v>
      </c>
      <c r="J29" s="115">
        <f t="shared" si="7"/>
        <v>0</v>
      </c>
      <c r="K29" s="116">
        <f t="shared" si="8"/>
        <v>0</v>
      </c>
    </row>
    <row r="30" spans="1:11" ht="15">
      <c r="A30" s="161"/>
      <c r="B30" s="18" t="s">
        <v>74</v>
      </c>
      <c r="C30" s="18" t="s">
        <v>75</v>
      </c>
      <c r="D30" s="18" t="s">
        <v>76</v>
      </c>
      <c r="E30" s="40" t="s">
        <v>77</v>
      </c>
      <c r="F30" s="50" t="s">
        <v>16</v>
      </c>
      <c r="G30" s="50">
        <v>265</v>
      </c>
      <c r="H30" s="101">
        <v>0</v>
      </c>
      <c r="I30" s="115">
        <f t="shared" si="11"/>
        <v>0</v>
      </c>
      <c r="J30" s="115">
        <f t="shared" si="7"/>
        <v>0</v>
      </c>
      <c r="K30" s="116">
        <f t="shared" si="8"/>
        <v>0</v>
      </c>
    </row>
    <row r="31" spans="1:11" ht="15">
      <c r="A31" s="161"/>
      <c r="B31" s="18" t="s">
        <v>78</v>
      </c>
      <c r="C31" s="18" t="s">
        <v>75</v>
      </c>
      <c r="D31" s="18"/>
      <c r="E31" s="40" t="s">
        <v>79</v>
      </c>
      <c r="F31" s="50" t="s">
        <v>16</v>
      </c>
      <c r="G31" s="56">
        <v>260</v>
      </c>
      <c r="H31" s="101">
        <v>0</v>
      </c>
      <c r="I31" s="115">
        <f t="shared" si="11"/>
        <v>0</v>
      </c>
      <c r="J31" s="115">
        <f t="shared" si="7"/>
        <v>0</v>
      </c>
      <c r="K31" s="116">
        <f t="shared" si="8"/>
        <v>0</v>
      </c>
    </row>
    <row r="32" spans="1:11" ht="15">
      <c r="A32" s="161"/>
      <c r="B32" s="18" t="s">
        <v>80</v>
      </c>
      <c r="C32" s="18"/>
      <c r="D32" s="18" t="s">
        <v>81</v>
      </c>
      <c r="E32" s="40" t="s">
        <v>82</v>
      </c>
      <c r="F32" s="50" t="s">
        <v>16</v>
      </c>
      <c r="G32" s="50">
        <v>140</v>
      </c>
      <c r="H32" s="101">
        <v>0</v>
      </c>
      <c r="I32" s="115">
        <f t="shared" si="11"/>
        <v>0</v>
      </c>
      <c r="J32" s="115">
        <f t="shared" si="7"/>
        <v>0</v>
      </c>
      <c r="K32" s="116">
        <f t="shared" si="8"/>
        <v>0</v>
      </c>
    </row>
    <row r="33" spans="1:11" ht="15">
      <c r="A33" s="161"/>
      <c r="B33" s="18" t="s">
        <v>83</v>
      </c>
      <c r="C33" s="18" t="s">
        <v>84</v>
      </c>
      <c r="D33" s="18" t="s">
        <v>66</v>
      </c>
      <c r="E33" s="40" t="s">
        <v>85</v>
      </c>
      <c r="F33" s="50" t="s">
        <v>16</v>
      </c>
      <c r="G33" s="50">
        <v>140</v>
      </c>
      <c r="H33" s="101">
        <v>0</v>
      </c>
      <c r="I33" s="115">
        <f t="shared" si="11"/>
        <v>0</v>
      </c>
      <c r="J33" s="115">
        <f t="shared" si="7"/>
        <v>0</v>
      </c>
      <c r="K33" s="116">
        <f t="shared" si="8"/>
        <v>0</v>
      </c>
    </row>
    <row r="34" spans="1:11" ht="15.75" thickBot="1">
      <c r="A34" s="162"/>
      <c r="B34" s="20"/>
      <c r="C34" s="20" t="s">
        <v>86</v>
      </c>
      <c r="D34" s="20"/>
      <c r="E34" s="45" t="s">
        <v>87</v>
      </c>
      <c r="F34" s="52" t="s">
        <v>16</v>
      </c>
      <c r="G34" s="52">
        <v>140</v>
      </c>
      <c r="H34" s="102">
        <v>0</v>
      </c>
      <c r="I34" s="117">
        <f t="shared" si="11"/>
        <v>0</v>
      </c>
      <c r="J34" s="117">
        <f t="shared" si="7"/>
        <v>0</v>
      </c>
      <c r="K34" s="118">
        <f t="shared" si="8"/>
        <v>0</v>
      </c>
    </row>
    <row r="35" spans="1:11" ht="15.75" thickBot="1">
      <c r="A35" s="15" t="s">
        <v>88</v>
      </c>
      <c r="B35" s="21" t="s">
        <v>89</v>
      </c>
      <c r="C35" s="22" t="s">
        <v>89</v>
      </c>
      <c r="D35" s="21" t="s">
        <v>89</v>
      </c>
      <c r="E35" s="57" t="s">
        <v>90</v>
      </c>
      <c r="F35" s="54" t="s">
        <v>21</v>
      </c>
      <c r="G35" s="54">
        <v>1</v>
      </c>
      <c r="H35" s="102">
        <v>0</v>
      </c>
      <c r="I35" s="119">
        <f t="shared" si="11"/>
        <v>0</v>
      </c>
      <c r="J35" s="119">
        <f t="shared" si="7"/>
        <v>0</v>
      </c>
      <c r="K35" s="120">
        <f t="shared" si="8"/>
        <v>0</v>
      </c>
    </row>
    <row r="36" spans="1:11" ht="15">
      <c r="A36" s="160" t="s">
        <v>91</v>
      </c>
      <c r="B36" s="23"/>
      <c r="C36" s="23"/>
      <c r="D36" s="23"/>
      <c r="E36" s="58" t="s">
        <v>92</v>
      </c>
      <c r="F36" s="48" t="s">
        <v>16</v>
      </c>
      <c r="G36" s="48">
        <v>35</v>
      </c>
      <c r="H36" s="100">
        <v>0</v>
      </c>
      <c r="I36" s="113">
        <f t="shared" si="11"/>
        <v>0</v>
      </c>
      <c r="J36" s="113">
        <f t="shared" si="7"/>
        <v>0</v>
      </c>
      <c r="K36" s="114">
        <f t="shared" si="8"/>
        <v>0</v>
      </c>
    </row>
    <row r="37" spans="1:11" ht="15">
      <c r="A37" s="161"/>
      <c r="B37" s="24"/>
      <c r="C37" s="24"/>
      <c r="D37" s="24"/>
      <c r="E37" s="59" t="s">
        <v>93</v>
      </c>
      <c r="F37" s="50" t="s">
        <v>16</v>
      </c>
      <c r="G37" s="50">
        <v>26</v>
      </c>
      <c r="H37" s="101">
        <v>0</v>
      </c>
      <c r="I37" s="115">
        <f t="shared" si="11"/>
        <v>0</v>
      </c>
      <c r="J37" s="115">
        <f t="shared" si="7"/>
        <v>0</v>
      </c>
      <c r="K37" s="116">
        <f t="shared" si="8"/>
        <v>0</v>
      </c>
    </row>
    <row r="38" spans="1:11" ht="15.75" thickBot="1">
      <c r="A38" s="162"/>
      <c r="B38" s="25"/>
      <c r="C38" s="25"/>
      <c r="D38" s="25"/>
      <c r="E38" s="60" t="s">
        <v>94</v>
      </c>
      <c r="F38" s="52" t="s">
        <v>16</v>
      </c>
      <c r="G38" s="52">
        <v>35</v>
      </c>
      <c r="H38" s="102">
        <v>0</v>
      </c>
      <c r="I38" s="117">
        <f t="shared" si="11"/>
        <v>0</v>
      </c>
      <c r="J38" s="117">
        <f t="shared" si="7"/>
        <v>0</v>
      </c>
      <c r="K38" s="118">
        <f t="shared" si="8"/>
        <v>0</v>
      </c>
    </row>
    <row r="39" spans="1:11" s="30" customFormat="1" ht="15">
      <c r="A39" s="163" t="s">
        <v>96</v>
      </c>
      <c r="B39" s="164"/>
      <c r="C39" s="164"/>
      <c r="D39" s="164"/>
      <c r="E39" s="164"/>
      <c r="F39" s="164"/>
      <c r="G39" s="164"/>
      <c r="H39" s="165"/>
      <c r="I39" s="121">
        <f>SUM(I5:I38)</f>
        <v>0</v>
      </c>
      <c r="J39" s="121">
        <f>SUM(J5:J38)</f>
        <v>0</v>
      </c>
      <c r="K39" s="121">
        <f>SUM(K5:K38)</f>
        <v>0</v>
      </c>
    </row>
    <row r="40" spans="8:9" ht="15">
      <c r="H40" s="31"/>
      <c r="I40" s="32"/>
    </row>
    <row r="41" spans="2:8" ht="15.75">
      <c r="B41" s="33"/>
      <c r="H41" s="26" t="s">
        <v>97</v>
      </c>
    </row>
    <row r="42" spans="2:11" ht="15">
      <c r="B42" s="33"/>
      <c r="H42" s="61" t="s">
        <v>98</v>
      </c>
      <c r="I42" s="62" t="s">
        <v>99</v>
      </c>
      <c r="J42" s="62" t="s">
        <v>100</v>
      </c>
      <c r="K42" s="62" t="s">
        <v>101</v>
      </c>
    </row>
    <row r="43" spans="2:11" ht="27" customHeight="1">
      <c r="B43" s="33"/>
      <c r="H43" s="63" t="str">
        <f>A5</f>
        <v>A. Analytická část</v>
      </c>
      <c r="I43" s="115">
        <f>SUM(I5:I14)+SUM(I16:I19)+SUM(I21:I22)</f>
        <v>0</v>
      </c>
      <c r="J43" s="115">
        <f>I43*0.21</f>
        <v>0</v>
      </c>
      <c r="K43" s="115">
        <f>J43+I43</f>
        <v>0</v>
      </c>
    </row>
    <row r="44" spans="2:11" ht="15">
      <c r="B44" s="33"/>
      <c r="H44" s="63" t="str">
        <f>A23</f>
        <v>B. Návrhová část</v>
      </c>
      <c r="I44" s="115">
        <f>SUM(I23:I25)</f>
        <v>0</v>
      </c>
      <c r="J44" s="115">
        <f aca="true" t="shared" si="12" ref="J44:J48">I44*0.21</f>
        <v>0</v>
      </c>
      <c r="K44" s="115">
        <f aca="true" t="shared" si="13" ref="K44:K48">J44+I44</f>
        <v>0</v>
      </c>
    </row>
    <row r="45" spans="2:11" ht="30">
      <c r="B45" s="33"/>
      <c r="H45" s="63" t="str">
        <f>A26</f>
        <v>C. Majetkoprávní vypořádání</v>
      </c>
      <c r="I45" s="115">
        <f>I26</f>
        <v>0</v>
      </c>
      <c r="J45" s="115">
        <f t="shared" si="12"/>
        <v>0</v>
      </c>
      <c r="K45" s="115">
        <f t="shared" si="13"/>
        <v>0</v>
      </c>
    </row>
    <row r="46" spans="8:11" ht="15">
      <c r="H46" s="63" t="str">
        <f>A27</f>
        <v>D .Vyhodnocení</v>
      </c>
      <c r="I46" s="115">
        <f>SUM(I27:I34)</f>
        <v>0</v>
      </c>
      <c r="J46" s="115">
        <f t="shared" si="12"/>
        <v>0</v>
      </c>
      <c r="K46" s="115">
        <f t="shared" si="13"/>
        <v>0</v>
      </c>
    </row>
    <row r="47" spans="8:11" ht="15">
      <c r="H47" s="63" t="str">
        <f>A35</f>
        <v>E. Koncept DUR</v>
      </c>
      <c r="I47" s="115">
        <f>I35</f>
        <v>0</v>
      </c>
      <c r="J47" s="115">
        <f t="shared" si="12"/>
        <v>0</v>
      </c>
      <c r="K47" s="115">
        <f t="shared" si="13"/>
        <v>0</v>
      </c>
    </row>
    <row r="48" spans="8:11" ht="15">
      <c r="H48" s="63" t="str">
        <f>A36</f>
        <v>F. Ostatní práce</v>
      </c>
      <c r="I48" s="115">
        <f>SUM(I36:I38)</f>
        <v>0</v>
      </c>
      <c r="J48" s="115">
        <f t="shared" si="12"/>
        <v>0</v>
      </c>
      <c r="K48" s="115">
        <f t="shared" si="13"/>
        <v>0</v>
      </c>
    </row>
    <row r="49" spans="8:15" s="27" customFormat="1" ht="15">
      <c r="H49" s="61" t="str">
        <f>A39</f>
        <v>Náklady celkem:</v>
      </c>
      <c r="I49" s="122">
        <f>SUM(I43:I48)</f>
        <v>0</v>
      </c>
      <c r="J49" s="122">
        <f aca="true" t="shared" si="14" ref="J49:K49">SUM(J43:J48)</f>
        <v>0</v>
      </c>
      <c r="K49" s="122">
        <f t="shared" si="14"/>
        <v>0</v>
      </c>
      <c r="M49" s="141"/>
      <c r="N49" s="141"/>
      <c r="O49" s="141"/>
    </row>
  </sheetData>
  <sheetProtection algorithmName="SHA-512" hashValue="TBeLxvYDWwvIX1YQawyqCkqn8lu5dqFD8LiwJVRmuu08RnyCAD1xdGw9bjFWC1FhnY1tKOUkjEB0EihLjffUFA==" saltValue="3R4swHLN5k+2+NUkahJsHQ==" spinCount="100000" sheet="1" selectLockedCells="1"/>
  <mergeCells count="14">
    <mergeCell ref="A23:A25"/>
    <mergeCell ref="A27:A34"/>
    <mergeCell ref="A36:A38"/>
    <mergeCell ref="A39:H39"/>
    <mergeCell ref="I3:I4"/>
    <mergeCell ref="J3:J4"/>
    <mergeCell ref="K3:K4"/>
    <mergeCell ref="A5:A22"/>
    <mergeCell ref="A3:A4"/>
    <mergeCell ref="B3:D3"/>
    <mergeCell ref="E3:E4"/>
    <mergeCell ref="F3:F4"/>
    <mergeCell ref="G3:G4"/>
    <mergeCell ref="H3:H4"/>
  </mergeCells>
  <printOptions/>
  <pageMargins left="0.25" right="0.25" top="0.75" bottom="0.75" header="0.3" footer="0.3"/>
  <pageSetup fitToHeight="1" fitToWidth="1" horizontalDpi="600" verticalDpi="600" orientation="landscape" paperSize="8" scale="85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L49"/>
  <sheetViews>
    <sheetView zoomScale="80" zoomScaleNormal="80" workbookViewId="0" topLeftCell="A1">
      <selection activeCell="H13" sqref="H13"/>
    </sheetView>
  </sheetViews>
  <sheetFormatPr defaultColWidth="9.140625" defaultRowHeight="15"/>
  <cols>
    <col min="1" max="1" width="26.57421875" style="27" customWidth="1"/>
    <col min="2" max="2" width="18.28125" style="27" customWidth="1"/>
    <col min="3" max="3" width="21.140625" style="27" customWidth="1"/>
    <col min="4" max="4" width="19.28125" style="27" customWidth="1"/>
    <col min="5" max="5" width="64.57421875" style="28" bestFit="1" customWidth="1"/>
    <col min="6" max="6" width="11.140625" style="27" customWidth="1"/>
    <col min="7" max="7" width="11.00390625" style="27" customWidth="1"/>
    <col min="8" max="8" width="17.28125" style="27" customWidth="1"/>
    <col min="9" max="9" width="17.00390625" style="27" customWidth="1"/>
    <col min="10" max="11" width="18.421875" style="27" customWidth="1"/>
    <col min="12" max="16384" width="9.140625" style="27" customWidth="1"/>
  </cols>
  <sheetData>
    <row r="1" spans="1:11" s="26" customFormat="1" ht="30" customHeight="1">
      <c r="A1" s="87" t="s">
        <v>108</v>
      </c>
      <c r="B1" s="87"/>
      <c r="C1" s="87"/>
      <c r="D1" s="87"/>
      <c r="E1" s="88"/>
      <c r="F1" s="34"/>
      <c r="G1" s="34"/>
      <c r="H1" s="34"/>
      <c r="I1" s="34"/>
      <c r="J1" s="34"/>
      <c r="K1" s="34"/>
    </row>
    <row r="2" spans="1:11" ht="15.75" thickBot="1">
      <c r="A2" s="36"/>
      <c r="B2" s="36"/>
      <c r="C2" s="36"/>
      <c r="D2" s="36"/>
      <c r="E2" s="37"/>
      <c r="F2" s="36"/>
      <c r="G2" s="36"/>
      <c r="H2" s="89"/>
      <c r="I2" s="36"/>
      <c r="J2" s="36"/>
      <c r="K2" s="36"/>
    </row>
    <row r="3" spans="1:11" ht="15">
      <c r="A3" s="151" t="s">
        <v>0</v>
      </c>
      <c r="B3" s="153" t="s">
        <v>1</v>
      </c>
      <c r="C3" s="154"/>
      <c r="D3" s="155"/>
      <c r="E3" s="156" t="s">
        <v>2</v>
      </c>
      <c r="F3" s="158" t="s">
        <v>3</v>
      </c>
      <c r="G3" s="145" t="s">
        <v>107</v>
      </c>
      <c r="H3" s="145" t="s">
        <v>5</v>
      </c>
      <c r="I3" s="145" t="s">
        <v>6</v>
      </c>
      <c r="J3" s="145" t="s">
        <v>7</v>
      </c>
      <c r="K3" s="147" t="s">
        <v>8</v>
      </c>
    </row>
    <row r="4" spans="1:11" ht="30.75" thickBot="1">
      <c r="A4" s="152"/>
      <c r="B4" s="64" t="s">
        <v>9</v>
      </c>
      <c r="C4" s="64" t="s">
        <v>10</v>
      </c>
      <c r="D4" s="64" t="s">
        <v>11</v>
      </c>
      <c r="E4" s="157"/>
      <c r="F4" s="159"/>
      <c r="G4" s="146"/>
      <c r="H4" s="146"/>
      <c r="I4" s="146"/>
      <c r="J4" s="146"/>
      <c r="K4" s="148"/>
    </row>
    <row r="5" spans="1:11" ht="15">
      <c r="A5" s="149" t="s">
        <v>12</v>
      </c>
      <c r="B5" s="6" t="s">
        <v>13</v>
      </c>
      <c r="C5" s="7" t="s">
        <v>14</v>
      </c>
      <c r="D5" s="8"/>
      <c r="E5" s="38" t="s">
        <v>15</v>
      </c>
      <c r="F5" s="39" t="s">
        <v>16</v>
      </c>
      <c r="G5" s="77">
        <v>60</v>
      </c>
      <c r="H5" s="123">
        <f>Rozpocet!H5</f>
        <v>0</v>
      </c>
      <c r="I5" s="103">
        <f>H5*G5</f>
        <v>0</v>
      </c>
      <c r="J5" s="104">
        <f aca="true" t="shared" si="0" ref="J5:J11">I5*0.21</f>
        <v>0</v>
      </c>
      <c r="K5" s="105">
        <f aca="true" t="shared" si="1" ref="K5:K11">I5+J5</f>
        <v>0</v>
      </c>
    </row>
    <row r="6" spans="1:11" ht="15">
      <c r="A6" s="149"/>
      <c r="B6" s="6" t="s">
        <v>17</v>
      </c>
      <c r="C6" s="7"/>
      <c r="D6" s="8"/>
      <c r="E6" s="40" t="s">
        <v>18</v>
      </c>
      <c r="F6" s="41" t="s">
        <v>19</v>
      </c>
      <c r="G6" s="78">
        <v>23485</v>
      </c>
      <c r="H6" s="124">
        <f>Rozpocet!H6</f>
        <v>0</v>
      </c>
      <c r="I6" s="103">
        <f>H6*G6</f>
        <v>0</v>
      </c>
      <c r="J6" s="103">
        <f t="shared" si="0"/>
        <v>0</v>
      </c>
      <c r="K6" s="106">
        <f t="shared" si="1"/>
        <v>0</v>
      </c>
    </row>
    <row r="7" spans="1:12" ht="15">
      <c r="A7" s="149"/>
      <c r="B7" s="6" t="s">
        <v>20</v>
      </c>
      <c r="C7" s="7"/>
      <c r="D7" s="8"/>
      <c r="E7" s="66" t="s">
        <v>104</v>
      </c>
      <c r="F7" s="41" t="s">
        <v>21</v>
      </c>
      <c r="G7" s="79">
        <v>15</v>
      </c>
      <c r="H7" s="124">
        <f>Rozpocet!H7</f>
        <v>0</v>
      </c>
      <c r="I7" s="103">
        <f aca="true" t="shared" si="2" ref="I7:I14">H7*G7</f>
        <v>0</v>
      </c>
      <c r="J7" s="103">
        <f t="shared" si="0"/>
        <v>0</v>
      </c>
      <c r="K7" s="106">
        <f t="shared" si="1"/>
        <v>0</v>
      </c>
      <c r="L7" s="29"/>
    </row>
    <row r="8" spans="1:12" ht="15">
      <c r="A8" s="149"/>
      <c r="B8" s="6" t="s">
        <v>20</v>
      </c>
      <c r="C8" s="7"/>
      <c r="D8" s="8"/>
      <c r="E8" s="66" t="s">
        <v>105</v>
      </c>
      <c r="F8" s="41" t="s">
        <v>21</v>
      </c>
      <c r="G8" s="79">
        <v>17</v>
      </c>
      <c r="H8" s="124">
        <f>Rozpocet!H8</f>
        <v>0</v>
      </c>
      <c r="I8" s="103">
        <f t="shared" si="2"/>
        <v>0</v>
      </c>
      <c r="J8" s="103">
        <f t="shared" si="0"/>
        <v>0</v>
      </c>
      <c r="K8" s="106">
        <f t="shared" si="1"/>
        <v>0</v>
      </c>
      <c r="L8" s="29"/>
    </row>
    <row r="9" spans="1:11" ht="30">
      <c r="A9" s="149"/>
      <c r="B9" s="6" t="s">
        <v>22</v>
      </c>
      <c r="C9" s="7" t="s">
        <v>23</v>
      </c>
      <c r="D9" s="8" t="s">
        <v>24</v>
      </c>
      <c r="E9" s="40" t="s">
        <v>25</v>
      </c>
      <c r="F9" s="41" t="s">
        <v>26</v>
      </c>
      <c r="G9" s="79">
        <v>55.5</v>
      </c>
      <c r="H9" s="124">
        <f>Rozpocet!H9</f>
        <v>0</v>
      </c>
      <c r="I9" s="103">
        <f t="shared" si="2"/>
        <v>0</v>
      </c>
      <c r="J9" s="103">
        <f t="shared" si="0"/>
        <v>0</v>
      </c>
      <c r="K9" s="106">
        <f t="shared" si="1"/>
        <v>0</v>
      </c>
    </row>
    <row r="10" spans="1:11" ht="15">
      <c r="A10" s="149"/>
      <c r="B10" s="6"/>
      <c r="C10" s="7"/>
      <c r="D10" s="8"/>
      <c r="E10" s="40" t="s">
        <v>95</v>
      </c>
      <c r="F10" s="41" t="s">
        <v>19</v>
      </c>
      <c r="G10" s="78">
        <v>23485</v>
      </c>
      <c r="H10" s="124">
        <f>Rozpocet!H10</f>
        <v>0</v>
      </c>
      <c r="I10" s="103">
        <f t="shared" si="2"/>
        <v>0</v>
      </c>
      <c r="J10" s="103">
        <f t="shared" si="0"/>
        <v>0</v>
      </c>
      <c r="K10" s="106">
        <f t="shared" si="1"/>
        <v>0</v>
      </c>
    </row>
    <row r="11" spans="1:11" ht="15">
      <c r="A11" s="149"/>
      <c r="B11" s="6" t="s">
        <v>27</v>
      </c>
      <c r="C11" s="7" t="s">
        <v>28</v>
      </c>
      <c r="D11" s="8" t="s">
        <v>29</v>
      </c>
      <c r="E11" s="40" t="s">
        <v>30</v>
      </c>
      <c r="F11" s="41" t="s">
        <v>26</v>
      </c>
      <c r="G11" s="79">
        <v>55.5</v>
      </c>
      <c r="H11" s="124">
        <f>Rozpocet!H11</f>
        <v>0</v>
      </c>
      <c r="I11" s="103">
        <f t="shared" si="2"/>
        <v>0</v>
      </c>
      <c r="J11" s="103">
        <f t="shared" si="0"/>
        <v>0</v>
      </c>
      <c r="K11" s="106">
        <f t="shared" si="1"/>
        <v>0</v>
      </c>
    </row>
    <row r="12" spans="1:11" ht="15">
      <c r="A12" s="149"/>
      <c r="B12" s="6" t="s">
        <v>32</v>
      </c>
      <c r="C12" s="7"/>
      <c r="D12" s="8"/>
      <c r="E12" s="40" t="s">
        <v>33</v>
      </c>
      <c r="F12" s="41" t="s">
        <v>31</v>
      </c>
      <c r="G12" s="78">
        <v>13</v>
      </c>
      <c r="H12" s="124">
        <f>Rozpocet!H12</f>
        <v>0</v>
      </c>
      <c r="I12" s="103">
        <f t="shared" si="2"/>
        <v>0</v>
      </c>
      <c r="J12" s="103">
        <f>I12*0.21</f>
        <v>0</v>
      </c>
      <c r="K12" s="106">
        <f>I12+J12</f>
        <v>0</v>
      </c>
    </row>
    <row r="13" spans="1:11" ht="15">
      <c r="A13" s="149"/>
      <c r="B13" s="6" t="s">
        <v>34</v>
      </c>
      <c r="C13" s="7"/>
      <c r="D13" s="8" t="s">
        <v>35</v>
      </c>
      <c r="E13" s="40" t="s">
        <v>36</v>
      </c>
      <c r="F13" s="41" t="s">
        <v>16</v>
      </c>
      <c r="G13" s="79">
        <v>26</v>
      </c>
      <c r="H13" s="124">
        <f>Rozpocet!H13</f>
        <v>0</v>
      </c>
      <c r="I13" s="103">
        <f t="shared" si="2"/>
        <v>0</v>
      </c>
      <c r="J13" s="103">
        <f>I13*0.21</f>
        <v>0</v>
      </c>
      <c r="K13" s="106">
        <f>I13+J13</f>
        <v>0</v>
      </c>
    </row>
    <row r="14" spans="1:11" ht="15">
      <c r="A14" s="149"/>
      <c r="B14" s="6" t="s">
        <v>37</v>
      </c>
      <c r="C14" s="7"/>
      <c r="D14" s="8"/>
      <c r="E14" s="40" t="s">
        <v>38</v>
      </c>
      <c r="F14" s="41" t="s">
        <v>16</v>
      </c>
      <c r="G14" s="79">
        <v>113</v>
      </c>
      <c r="H14" s="124">
        <f>Rozpocet!H14</f>
        <v>0</v>
      </c>
      <c r="I14" s="103">
        <f t="shared" si="2"/>
        <v>0</v>
      </c>
      <c r="J14" s="103">
        <f>I14*0.21</f>
        <v>0</v>
      </c>
      <c r="K14" s="106">
        <f>I14+J14</f>
        <v>0</v>
      </c>
    </row>
    <row r="15" spans="1:11" ht="15">
      <c r="A15" s="149"/>
      <c r="B15" s="6"/>
      <c r="C15" s="7" t="s">
        <v>39</v>
      </c>
      <c r="D15" s="8"/>
      <c r="E15" s="43" t="s">
        <v>40</v>
      </c>
      <c r="F15" s="44"/>
      <c r="G15" s="80"/>
      <c r="H15" s="125"/>
      <c r="I15" s="109"/>
      <c r="J15" s="109"/>
      <c r="K15" s="110"/>
    </row>
    <row r="16" spans="1:11" ht="15">
      <c r="A16" s="149"/>
      <c r="B16" s="6"/>
      <c r="C16" s="7" t="s">
        <v>39</v>
      </c>
      <c r="D16" s="8"/>
      <c r="E16" s="40" t="s">
        <v>41</v>
      </c>
      <c r="F16" s="41" t="s">
        <v>21</v>
      </c>
      <c r="G16" s="79">
        <v>60</v>
      </c>
      <c r="H16" s="124">
        <f>Rozpocet!H16</f>
        <v>0</v>
      </c>
      <c r="I16" s="103">
        <f aca="true" t="shared" si="3" ref="I16:I17">H16*G16</f>
        <v>0</v>
      </c>
      <c r="J16" s="103">
        <f aca="true" t="shared" si="4" ref="J16:J38">I16*0.21</f>
        <v>0</v>
      </c>
      <c r="K16" s="106">
        <f aca="true" t="shared" si="5" ref="K16:K38">I16+J16</f>
        <v>0</v>
      </c>
    </row>
    <row r="17" spans="1:11" ht="15">
      <c r="A17" s="149"/>
      <c r="B17" s="6"/>
      <c r="C17" s="7" t="s">
        <v>39</v>
      </c>
      <c r="D17" s="8"/>
      <c r="E17" s="40" t="s">
        <v>42</v>
      </c>
      <c r="F17" s="41" t="s">
        <v>19</v>
      </c>
      <c r="G17" s="79">
        <v>55.5</v>
      </c>
      <c r="H17" s="124">
        <f>Rozpocet!H17</f>
        <v>0</v>
      </c>
      <c r="I17" s="103">
        <f t="shared" si="3"/>
        <v>0</v>
      </c>
      <c r="J17" s="103">
        <f t="shared" si="4"/>
        <v>0</v>
      </c>
      <c r="K17" s="106">
        <f t="shared" si="5"/>
        <v>0</v>
      </c>
    </row>
    <row r="18" spans="1:11" ht="15">
      <c r="A18" s="149"/>
      <c r="B18" s="6"/>
      <c r="C18" s="7" t="s">
        <v>43</v>
      </c>
      <c r="D18" s="8" t="s">
        <v>44</v>
      </c>
      <c r="E18" s="40" t="s">
        <v>45</v>
      </c>
      <c r="F18" s="41" t="s">
        <v>26</v>
      </c>
      <c r="G18" s="79">
        <f>G17</f>
        <v>55.5</v>
      </c>
      <c r="H18" s="124">
        <f>Rozpocet!H18</f>
        <v>0</v>
      </c>
      <c r="I18" s="103">
        <f>H18*G18</f>
        <v>0</v>
      </c>
      <c r="J18" s="103">
        <f>I18*0.21</f>
        <v>0</v>
      </c>
      <c r="K18" s="106">
        <f>I18+J18</f>
        <v>0</v>
      </c>
    </row>
    <row r="19" spans="1:11" ht="15">
      <c r="A19" s="149"/>
      <c r="B19" s="6"/>
      <c r="C19" s="7" t="s">
        <v>46</v>
      </c>
      <c r="D19" s="8" t="s">
        <v>47</v>
      </c>
      <c r="E19" s="40" t="s">
        <v>48</v>
      </c>
      <c r="F19" s="41" t="s">
        <v>16</v>
      </c>
      <c r="G19" s="79">
        <v>60</v>
      </c>
      <c r="H19" s="124">
        <f>Rozpocet!H19</f>
        <v>0</v>
      </c>
      <c r="I19" s="103">
        <f>H19*G19</f>
        <v>0</v>
      </c>
      <c r="J19" s="103">
        <f>I19*0.21</f>
        <v>0</v>
      </c>
      <c r="K19" s="106">
        <f>I19+J19</f>
        <v>0</v>
      </c>
    </row>
    <row r="20" spans="1:11" ht="15">
      <c r="A20" s="149"/>
      <c r="B20" s="6"/>
      <c r="C20" s="7"/>
      <c r="D20" s="8"/>
      <c r="E20" s="43" t="s">
        <v>49</v>
      </c>
      <c r="F20" s="44"/>
      <c r="G20" s="80"/>
      <c r="H20" s="125"/>
      <c r="I20" s="109"/>
      <c r="J20" s="109"/>
      <c r="K20" s="110"/>
    </row>
    <row r="21" spans="1:11" ht="15">
      <c r="A21" s="149"/>
      <c r="B21" s="6"/>
      <c r="C21" s="7"/>
      <c r="D21" s="8"/>
      <c r="E21" s="40" t="s">
        <v>50</v>
      </c>
      <c r="F21" s="41" t="s">
        <v>21</v>
      </c>
      <c r="G21" s="79">
        <v>82</v>
      </c>
      <c r="H21" s="124">
        <f>Rozpocet!H21</f>
        <v>0</v>
      </c>
      <c r="I21" s="103">
        <f>H21*G21</f>
        <v>0</v>
      </c>
      <c r="J21" s="103">
        <f aca="true" t="shared" si="6" ref="J21:J22">I21*0.21</f>
        <v>0</v>
      </c>
      <c r="K21" s="106">
        <f aca="true" t="shared" si="7" ref="K21:K22">I21+J21</f>
        <v>0</v>
      </c>
    </row>
    <row r="22" spans="1:11" ht="15.75" thickBot="1">
      <c r="A22" s="150"/>
      <c r="B22" s="9"/>
      <c r="C22" s="10"/>
      <c r="D22" s="11"/>
      <c r="E22" s="45" t="s">
        <v>51</v>
      </c>
      <c r="F22" s="46" t="s">
        <v>21</v>
      </c>
      <c r="G22" s="81">
        <v>82</v>
      </c>
      <c r="H22" s="126">
        <f>Rozpocet!H22</f>
        <v>0</v>
      </c>
      <c r="I22" s="111">
        <f>H22*G22</f>
        <v>0</v>
      </c>
      <c r="J22" s="111">
        <f t="shared" si="6"/>
        <v>0</v>
      </c>
      <c r="K22" s="112">
        <f t="shared" si="7"/>
        <v>0</v>
      </c>
    </row>
    <row r="23" spans="1:11" ht="15">
      <c r="A23" s="160" t="s">
        <v>52</v>
      </c>
      <c r="B23" s="12" t="s">
        <v>53</v>
      </c>
      <c r="C23" s="12"/>
      <c r="D23" s="12"/>
      <c r="E23" s="47" t="s">
        <v>54</v>
      </c>
      <c r="F23" s="48" t="s">
        <v>16</v>
      </c>
      <c r="G23" s="82">
        <v>338</v>
      </c>
      <c r="H23" s="127">
        <f>Rozpocet!H23</f>
        <v>0</v>
      </c>
      <c r="I23" s="113">
        <f aca="true" t="shared" si="8" ref="I23:I38">H23*G23</f>
        <v>0</v>
      </c>
      <c r="J23" s="113">
        <f t="shared" si="4"/>
        <v>0</v>
      </c>
      <c r="K23" s="114">
        <f t="shared" si="5"/>
        <v>0</v>
      </c>
    </row>
    <row r="24" spans="1:11" ht="15">
      <c r="A24" s="161"/>
      <c r="B24" s="13"/>
      <c r="C24" s="13"/>
      <c r="D24" s="13" t="s">
        <v>55</v>
      </c>
      <c r="E24" s="49" t="s">
        <v>56</v>
      </c>
      <c r="F24" s="50" t="s">
        <v>16</v>
      </c>
      <c r="G24" s="83">
        <v>180</v>
      </c>
      <c r="H24" s="124">
        <f>Rozpocet!H24</f>
        <v>0</v>
      </c>
      <c r="I24" s="115">
        <f t="shared" si="8"/>
        <v>0</v>
      </c>
      <c r="J24" s="115">
        <f t="shared" si="4"/>
        <v>0</v>
      </c>
      <c r="K24" s="116">
        <f t="shared" si="5"/>
        <v>0</v>
      </c>
    </row>
    <row r="25" spans="1:11" ht="15.75" thickBot="1">
      <c r="A25" s="162"/>
      <c r="B25" s="14"/>
      <c r="C25" s="14" t="s">
        <v>57</v>
      </c>
      <c r="D25" s="14"/>
      <c r="E25" s="51" t="s">
        <v>58</v>
      </c>
      <c r="F25" s="52" t="s">
        <v>16</v>
      </c>
      <c r="G25" s="84">
        <v>180</v>
      </c>
      <c r="H25" s="126">
        <f>Rozpocet!H25</f>
        <v>0</v>
      </c>
      <c r="I25" s="117">
        <f t="shared" si="8"/>
        <v>0</v>
      </c>
      <c r="J25" s="117">
        <f t="shared" si="4"/>
        <v>0</v>
      </c>
      <c r="K25" s="118">
        <f t="shared" si="5"/>
        <v>0</v>
      </c>
    </row>
    <row r="26" spans="1:11" ht="30.75" customHeight="1" thickBot="1">
      <c r="A26" s="15" t="s">
        <v>59</v>
      </c>
      <c r="B26" s="16" t="s">
        <v>60</v>
      </c>
      <c r="C26" s="16" t="s">
        <v>61</v>
      </c>
      <c r="D26" s="16" t="s">
        <v>62</v>
      </c>
      <c r="E26" s="53" t="s">
        <v>63</v>
      </c>
      <c r="F26" s="54" t="s">
        <v>16</v>
      </c>
      <c r="G26" s="85">
        <v>263</v>
      </c>
      <c r="H26" s="128">
        <f>Rozpocet!H26</f>
        <v>0</v>
      </c>
      <c r="I26" s="119">
        <f t="shared" si="8"/>
        <v>0</v>
      </c>
      <c r="J26" s="119">
        <f t="shared" si="4"/>
        <v>0</v>
      </c>
      <c r="K26" s="120">
        <f t="shared" si="5"/>
        <v>0</v>
      </c>
    </row>
    <row r="27" spans="1:11" ht="15">
      <c r="A27" s="160" t="s">
        <v>64</v>
      </c>
      <c r="B27" s="17" t="s">
        <v>65</v>
      </c>
      <c r="C27" s="17"/>
      <c r="D27" s="17" t="s">
        <v>66</v>
      </c>
      <c r="E27" s="55" t="s">
        <v>67</v>
      </c>
      <c r="F27" s="48" t="s">
        <v>16</v>
      </c>
      <c r="G27" s="82">
        <v>120</v>
      </c>
      <c r="H27" s="129">
        <f>Rozpocet!H27</f>
        <v>0</v>
      </c>
      <c r="I27" s="113">
        <f t="shared" si="8"/>
        <v>0</v>
      </c>
      <c r="J27" s="113">
        <f t="shared" si="4"/>
        <v>0</v>
      </c>
      <c r="K27" s="114">
        <f t="shared" si="5"/>
        <v>0</v>
      </c>
    </row>
    <row r="28" spans="1:11" ht="15">
      <c r="A28" s="161"/>
      <c r="B28" s="18" t="s">
        <v>68</v>
      </c>
      <c r="C28" s="18"/>
      <c r="D28" s="18"/>
      <c r="E28" s="40" t="s">
        <v>69</v>
      </c>
      <c r="F28" s="50" t="s">
        <v>16</v>
      </c>
      <c r="G28" s="83">
        <v>60</v>
      </c>
      <c r="H28" s="130">
        <f>Rozpocet!H28</f>
        <v>0</v>
      </c>
      <c r="I28" s="115">
        <f t="shared" si="8"/>
        <v>0</v>
      </c>
      <c r="J28" s="115">
        <f t="shared" si="4"/>
        <v>0</v>
      </c>
      <c r="K28" s="116">
        <f t="shared" si="5"/>
        <v>0</v>
      </c>
    </row>
    <row r="29" spans="1:11" ht="15">
      <c r="A29" s="161"/>
      <c r="B29" s="18" t="s">
        <v>70</v>
      </c>
      <c r="C29" s="19" t="s">
        <v>71</v>
      </c>
      <c r="D29" s="18" t="s">
        <v>72</v>
      </c>
      <c r="E29" s="40" t="s">
        <v>73</v>
      </c>
      <c r="F29" s="50" t="s">
        <v>16</v>
      </c>
      <c r="G29" s="83">
        <v>98</v>
      </c>
      <c r="H29" s="130">
        <f>Rozpocet!H29</f>
        <v>0</v>
      </c>
      <c r="I29" s="115">
        <f t="shared" si="8"/>
        <v>0</v>
      </c>
      <c r="J29" s="115">
        <f t="shared" si="4"/>
        <v>0</v>
      </c>
      <c r="K29" s="116">
        <f t="shared" si="5"/>
        <v>0</v>
      </c>
    </row>
    <row r="30" spans="1:11" ht="15">
      <c r="A30" s="161"/>
      <c r="B30" s="18" t="s">
        <v>74</v>
      </c>
      <c r="C30" s="18" t="s">
        <v>75</v>
      </c>
      <c r="D30" s="18" t="s">
        <v>76</v>
      </c>
      <c r="E30" s="40" t="s">
        <v>77</v>
      </c>
      <c r="F30" s="50" t="s">
        <v>16</v>
      </c>
      <c r="G30" s="83">
        <v>199</v>
      </c>
      <c r="H30" s="130">
        <f>Rozpocet!H30</f>
        <v>0</v>
      </c>
      <c r="I30" s="115">
        <f t="shared" si="8"/>
        <v>0</v>
      </c>
      <c r="J30" s="115">
        <f t="shared" si="4"/>
        <v>0</v>
      </c>
      <c r="K30" s="116">
        <f t="shared" si="5"/>
        <v>0</v>
      </c>
    </row>
    <row r="31" spans="1:11" ht="15">
      <c r="A31" s="161"/>
      <c r="B31" s="18" t="s">
        <v>78</v>
      </c>
      <c r="C31" s="18" t="s">
        <v>75</v>
      </c>
      <c r="D31" s="18"/>
      <c r="E31" s="40" t="s">
        <v>79</v>
      </c>
      <c r="F31" s="50" t="s">
        <v>16</v>
      </c>
      <c r="G31" s="86">
        <v>195</v>
      </c>
      <c r="H31" s="130">
        <f>Rozpocet!H31</f>
        <v>0</v>
      </c>
      <c r="I31" s="115">
        <f t="shared" si="8"/>
        <v>0</v>
      </c>
      <c r="J31" s="115">
        <f t="shared" si="4"/>
        <v>0</v>
      </c>
      <c r="K31" s="116">
        <f t="shared" si="5"/>
        <v>0</v>
      </c>
    </row>
    <row r="32" spans="1:11" ht="15">
      <c r="A32" s="161"/>
      <c r="B32" s="18" t="s">
        <v>80</v>
      </c>
      <c r="C32" s="18"/>
      <c r="D32" s="18" t="s">
        <v>81</v>
      </c>
      <c r="E32" s="40" t="s">
        <v>82</v>
      </c>
      <c r="F32" s="50" t="s">
        <v>16</v>
      </c>
      <c r="G32" s="83">
        <v>105</v>
      </c>
      <c r="H32" s="130">
        <f>Rozpocet!H32</f>
        <v>0</v>
      </c>
      <c r="I32" s="115">
        <f t="shared" si="8"/>
        <v>0</v>
      </c>
      <c r="J32" s="115">
        <f t="shared" si="4"/>
        <v>0</v>
      </c>
      <c r="K32" s="116">
        <f t="shared" si="5"/>
        <v>0</v>
      </c>
    </row>
    <row r="33" spans="1:11" ht="15">
      <c r="A33" s="161"/>
      <c r="B33" s="18" t="s">
        <v>83</v>
      </c>
      <c r="C33" s="18" t="s">
        <v>84</v>
      </c>
      <c r="D33" s="18" t="s">
        <v>66</v>
      </c>
      <c r="E33" s="40" t="s">
        <v>85</v>
      </c>
      <c r="F33" s="50" t="s">
        <v>16</v>
      </c>
      <c r="G33" s="83">
        <v>105</v>
      </c>
      <c r="H33" s="130">
        <f>Rozpocet!H33</f>
        <v>0</v>
      </c>
      <c r="I33" s="115">
        <f t="shared" si="8"/>
        <v>0</v>
      </c>
      <c r="J33" s="115">
        <f t="shared" si="4"/>
        <v>0</v>
      </c>
      <c r="K33" s="116">
        <f t="shared" si="5"/>
        <v>0</v>
      </c>
    </row>
    <row r="34" spans="1:11" ht="15.75" thickBot="1">
      <c r="A34" s="162"/>
      <c r="B34" s="20"/>
      <c r="C34" s="20" t="s">
        <v>86</v>
      </c>
      <c r="D34" s="20"/>
      <c r="E34" s="45" t="s">
        <v>87</v>
      </c>
      <c r="F34" s="52" t="s">
        <v>16</v>
      </c>
      <c r="G34" s="84">
        <v>105</v>
      </c>
      <c r="H34" s="131">
        <f>Rozpocet!H34</f>
        <v>0</v>
      </c>
      <c r="I34" s="117">
        <f t="shared" si="8"/>
        <v>0</v>
      </c>
      <c r="J34" s="117">
        <f t="shared" si="4"/>
        <v>0</v>
      </c>
      <c r="K34" s="118">
        <f t="shared" si="5"/>
        <v>0</v>
      </c>
    </row>
    <row r="35" spans="1:11" ht="15.75" thickBot="1">
      <c r="A35" s="15" t="s">
        <v>88</v>
      </c>
      <c r="B35" s="21" t="s">
        <v>89</v>
      </c>
      <c r="C35" s="22" t="s">
        <v>89</v>
      </c>
      <c r="D35" s="21" t="s">
        <v>89</v>
      </c>
      <c r="E35" s="57" t="s">
        <v>90</v>
      </c>
      <c r="F35" s="54" t="s">
        <v>21</v>
      </c>
      <c r="G35" s="85">
        <v>1</v>
      </c>
      <c r="H35" s="131">
        <f>Rozpocet!H35</f>
        <v>0</v>
      </c>
      <c r="I35" s="119">
        <f t="shared" si="8"/>
        <v>0</v>
      </c>
      <c r="J35" s="119">
        <f t="shared" si="4"/>
        <v>0</v>
      </c>
      <c r="K35" s="120">
        <f t="shared" si="5"/>
        <v>0</v>
      </c>
    </row>
    <row r="36" spans="1:11" ht="15">
      <c r="A36" s="160" t="s">
        <v>91</v>
      </c>
      <c r="B36" s="23"/>
      <c r="C36" s="23"/>
      <c r="D36" s="23"/>
      <c r="E36" s="58" t="s">
        <v>92</v>
      </c>
      <c r="F36" s="48" t="s">
        <v>16</v>
      </c>
      <c r="G36" s="82">
        <v>26</v>
      </c>
      <c r="H36" s="129">
        <f>Rozpocet!H36</f>
        <v>0</v>
      </c>
      <c r="I36" s="113">
        <f t="shared" si="8"/>
        <v>0</v>
      </c>
      <c r="J36" s="113">
        <f t="shared" si="4"/>
        <v>0</v>
      </c>
      <c r="K36" s="114">
        <f t="shared" si="5"/>
        <v>0</v>
      </c>
    </row>
    <row r="37" spans="1:11" ht="15">
      <c r="A37" s="161"/>
      <c r="B37" s="24"/>
      <c r="C37" s="24"/>
      <c r="D37" s="24"/>
      <c r="E37" s="59" t="s">
        <v>93</v>
      </c>
      <c r="F37" s="50" t="s">
        <v>16</v>
      </c>
      <c r="G37" s="83">
        <v>20</v>
      </c>
      <c r="H37" s="130">
        <f>Rozpocet!H37</f>
        <v>0</v>
      </c>
      <c r="I37" s="115">
        <f t="shared" si="8"/>
        <v>0</v>
      </c>
      <c r="J37" s="115">
        <f t="shared" si="4"/>
        <v>0</v>
      </c>
      <c r="K37" s="116">
        <f t="shared" si="5"/>
        <v>0</v>
      </c>
    </row>
    <row r="38" spans="1:11" ht="15.75" thickBot="1">
      <c r="A38" s="162"/>
      <c r="B38" s="25"/>
      <c r="C38" s="25"/>
      <c r="D38" s="25"/>
      <c r="E38" s="60" t="s">
        <v>94</v>
      </c>
      <c r="F38" s="52" t="s">
        <v>16</v>
      </c>
      <c r="G38" s="84">
        <v>26</v>
      </c>
      <c r="H38" s="131">
        <f>Rozpocet!H38</f>
        <v>0</v>
      </c>
      <c r="I38" s="117">
        <f t="shared" si="8"/>
        <v>0</v>
      </c>
      <c r="J38" s="117">
        <f t="shared" si="4"/>
        <v>0</v>
      </c>
      <c r="K38" s="118">
        <f t="shared" si="5"/>
        <v>0</v>
      </c>
    </row>
    <row r="39" spans="1:11" s="30" customFormat="1" ht="15">
      <c r="A39" s="166" t="s">
        <v>96</v>
      </c>
      <c r="B39" s="167"/>
      <c r="C39" s="167"/>
      <c r="D39" s="167"/>
      <c r="E39" s="167"/>
      <c r="F39" s="167"/>
      <c r="G39" s="167"/>
      <c r="H39" s="168"/>
      <c r="I39" s="121">
        <f>SUM(I5:I38)</f>
        <v>0</v>
      </c>
      <c r="J39" s="121">
        <f>SUM(J5:J38)</f>
        <v>0</v>
      </c>
      <c r="K39" s="121">
        <f>SUM(K5:K38)</f>
        <v>0</v>
      </c>
    </row>
    <row r="40" spans="1:11" ht="15">
      <c r="A40" s="36"/>
      <c r="B40" s="36"/>
      <c r="C40" s="36"/>
      <c r="D40" s="36"/>
      <c r="E40" s="37"/>
      <c r="F40" s="36"/>
      <c r="G40" s="36"/>
      <c r="H40" s="90"/>
      <c r="I40" s="91"/>
      <c r="J40" s="36"/>
      <c r="K40" s="36"/>
    </row>
    <row r="41" spans="1:11" ht="15.75">
      <c r="A41" s="36"/>
      <c r="B41" s="92"/>
      <c r="C41" s="36"/>
      <c r="D41" s="36"/>
      <c r="E41" s="37"/>
      <c r="F41" s="36"/>
      <c r="G41" s="36"/>
      <c r="H41" s="87" t="s">
        <v>109</v>
      </c>
      <c r="I41" s="93"/>
      <c r="J41" s="36"/>
      <c r="K41" s="36"/>
    </row>
    <row r="42" spans="1:11" ht="15">
      <c r="A42" s="36"/>
      <c r="B42" s="92"/>
      <c r="C42" s="36"/>
      <c r="D42" s="36"/>
      <c r="E42" s="37"/>
      <c r="F42" s="36"/>
      <c r="G42" s="36"/>
      <c r="H42" s="61" t="s">
        <v>98</v>
      </c>
      <c r="I42" s="62" t="s">
        <v>99</v>
      </c>
      <c r="J42" s="62" t="s">
        <v>100</v>
      </c>
      <c r="K42" s="62" t="s">
        <v>101</v>
      </c>
    </row>
    <row r="43" spans="1:11" ht="27" customHeight="1">
      <c r="A43" s="36"/>
      <c r="B43" s="92"/>
      <c r="C43" s="36"/>
      <c r="D43" s="36"/>
      <c r="E43" s="37"/>
      <c r="F43" s="36"/>
      <c r="G43" s="36"/>
      <c r="H43" s="63" t="str">
        <f>A5</f>
        <v>A. Analytická část</v>
      </c>
      <c r="I43" s="115">
        <f>SUM(I5:I14)+SUM(I16:I19)+SUM(I21:I22)</f>
        <v>0</v>
      </c>
      <c r="J43" s="115">
        <f>I43*0.21</f>
        <v>0</v>
      </c>
      <c r="K43" s="115">
        <f>J43+I43</f>
        <v>0</v>
      </c>
    </row>
    <row r="44" spans="1:11" ht="15">
      <c r="A44" s="36"/>
      <c r="B44" s="92"/>
      <c r="C44" s="36"/>
      <c r="D44" s="36"/>
      <c r="E44" s="37"/>
      <c r="F44" s="36"/>
      <c r="G44" s="36"/>
      <c r="H44" s="63" t="str">
        <f>A23</f>
        <v>B. Návrhová část</v>
      </c>
      <c r="I44" s="115">
        <f>SUM(I23:I25)</f>
        <v>0</v>
      </c>
      <c r="J44" s="115">
        <f aca="true" t="shared" si="9" ref="J44:J48">I44*0.21</f>
        <v>0</v>
      </c>
      <c r="K44" s="115">
        <f aca="true" t="shared" si="10" ref="K44:K48">J44+I44</f>
        <v>0</v>
      </c>
    </row>
    <row r="45" spans="1:11" ht="30">
      <c r="A45" s="36"/>
      <c r="B45" s="92"/>
      <c r="C45" s="36"/>
      <c r="D45" s="36"/>
      <c r="E45" s="37"/>
      <c r="F45" s="36"/>
      <c r="G45" s="36"/>
      <c r="H45" s="63" t="str">
        <f>A26</f>
        <v>C. Majetkoprávní vypořádání</v>
      </c>
      <c r="I45" s="115">
        <f>I26</f>
        <v>0</v>
      </c>
      <c r="J45" s="115">
        <f t="shared" si="9"/>
        <v>0</v>
      </c>
      <c r="K45" s="115">
        <f t="shared" si="10"/>
        <v>0</v>
      </c>
    </row>
    <row r="46" spans="1:11" ht="15">
      <c r="A46" s="36"/>
      <c r="B46" s="36"/>
      <c r="C46" s="36"/>
      <c r="D46" s="36"/>
      <c r="E46" s="37"/>
      <c r="F46" s="36"/>
      <c r="G46" s="36"/>
      <c r="H46" s="63" t="str">
        <f>A27</f>
        <v>D .Vyhodnocení</v>
      </c>
      <c r="I46" s="115">
        <f>SUM(I27:I34)</f>
        <v>0</v>
      </c>
      <c r="J46" s="115">
        <f t="shared" si="9"/>
        <v>0</v>
      </c>
      <c r="K46" s="115">
        <f t="shared" si="10"/>
        <v>0</v>
      </c>
    </row>
    <row r="47" spans="1:11" ht="15">
      <c r="A47" s="36"/>
      <c r="B47" s="36"/>
      <c r="C47" s="36"/>
      <c r="D47" s="36"/>
      <c r="E47" s="37"/>
      <c r="F47" s="36"/>
      <c r="G47" s="36"/>
      <c r="H47" s="63" t="str">
        <f>A35</f>
        <v>E. Koncept DUR</v>
      </c>
      <c r="I47" s="115">
        <f>I35</f>
        <v>0</v>
      </c>
      <c r="J47" s="115">
        <f t="shared" si="9"/>
        <v>0</v>
      </c>
      <c r="K47" s="115">
        <f t="shared" si="10"/>
        <v>0</v>
      </c>
    </row>
    <row r="48" spans="1:11" ht="15">
      <c r="A48" s="36"/>
      <c r="B48" s="36"/>
      <c r="C48" s="36"/>
      <c r="D48" s="36"/>
      <c r="E48" s="37"/>
      <c r="F48" s="36"/>
      <c r="G48" s="36"/>
      <c r="H48" s="63" t="str">
        <f>A36</f>
        <v>F. Ostatní práce</v>
      </c>
      <c r="I48" s="115">
        <f>SUM(I36:I38)</f>
        <v>0</v>
      </c>
      <c r="J48" s="115">
        <f t="shared" si="9"/>
        <v>0</v>
      </c>
      <c r="K48" s="115">
        <f t="shared" si="10"/>
        <v>0</v>
      </c>
    </row>
    <row r="49" spans="1:11" ht="15">
      <c r="A49" s="36"/>
      <c r="B49" s="36"/>
      <c r="C49" s="36"/>
      <c r="D49" s="36"/>
      <c r="E49" s="36"/>
      <c r="F49" s="36"/>
      <c r="G49" s="36"/>
      <c r="H49" s="61" t="str">
        <f>A39</f>
        <v>Náklady celkem:</v>
      </c>
      <c r="I49" s="122">
        <f>SUM(I43:I48)</f>
        <v>0</v>
      </c>
      <c r="J49" s="122">
        <f aca="true" t="shared" si="11" ref="J49:K49">SUM(J43:J48)</f>
        <v>0</v>
      </c>
      <c r="K49" s="122">
        <f t="shared" si="11"/>
        <v>0</v>
      </c>
    </row>
  </sheetData>
  <sheetProtection password="F19F" sheet="1" objects="1" scenarios="1"/>
  <mergeCells count="14">
    <mergeCell ref="A36:A38"/>
    <mergeCell ref="A39:H39"/>
    <mergeCell ref="I3:I4"/>
    <mergeCell ref="J3:J4"/>
    <mergeCell ref="K3:K4"/>
    <mergeCell ref="A5:A22"/>
    <mergeCell ref="A23:A25"/>
    <mergeCell ref="A27:A34"/>
    <mergeCell ref="A3:A4"/>
    <mergeCell ref="B3:D3"/>
    <mergeCell ref="E3:E4"/>
    <mergeCell ref="F3:F4"/>
    <mergeCell ref="G3:G4"/>
    <mergeCell ref="H3:H4"/>
  </mergeCells>
  <printOptions/>
  <pageMargins left="0.7" right="0.7" top="0.787401575" bottom="0.787401575" header="0.3" footer="0.3"/>
  <pageSetup orientation="portrait" paperSize="9"/>
  <ignoredErrors>
    <ignoredError sqref="H5:H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M49"/>
  <sheetViews>
    <sheetView zoomScale="80" zoomScaleNormal="80" workbookViewId="0" topLeftCell="A1">
      <selection activeCell="I18" sqref="I18"/>
    </sheetView>
  </sheetViews>
  <sheetFormatPr defaultColWidth="9.140625" defaultRowHeight="15"/>
  <cols>
    <col min="1" max="1" width="26.57421875" style="27" customWidth="1"/>
    <col min="2" max="2" width="18.28125" style="27" customWidth="1"/>
    <col min="3" max="3" width="21.140625" style="27" customWidth="1"/>
    <col min="4" max="4" width="19.28125" style="27" customWidth="1"/>
    <col min="5" max="5" width="64.57421875" style="28" bestFit="1" customWidth="1"/>
    <col min="6" max="6" width="11.140625" style="27" customWidth="1"/>
    <col min="7" max="7" width="11.00390625" style="27" customWidth="1"/>
    <col min="8" max="8" width="17.28125" style="27" customWidth="1"/>
    <col min="9" max="9" width="17.00390625" style="27" customWidth="1"/>
    <col min="10" max="10" width="16.140625" style="27" customWidth="1"/>
    <col min="11" max="11" width="18.8515625" style="27" customWidth="1"/>
    <col min="12" max="12" width="9.140625" style="27" customWidth="1"/>
    <col min="13" max="13" width="24.28125" style="27" customWidth="1"/>
    <col min="14" max="16384" width="9.140625" style="27" customWidth="1"/>
  </cols>
  <sheetData>
    <row r="1" spans="1:11" s="26" customFormat="1" ht="30" customHeight="1">
      <c r="A1" s="87" t="s">
        <v>110</v>
      </c>
      <c r="B1" s="87"/>
      <c r="C1" s="87"/>
      <c r="D1" s="87"/>
      <c r="E1" s="88"/>
      <c r="F1" s="34"/>
      <c r="G1" s="34"/>
      <c r="H1" s="34"/>
      <c r="I1" s="34"/>
      <c r="J1" s="34"/>
      <c r="K1" s="34"/>
    </row>
    <row r="2" spans="1:11" ht="15.75" thickBot="1">
      <c r="A2" s="36"/>
      <c r="B2" s="36"/>
      <c r="C2" s="36"/>
      <c r="D2" s="36"/>
      <c r="E2" s="37"/>
      <c r="F2" s="36"/>
      <c r="G2" s="36"/>
      <c r="H2" s="89"/>
      <c r="I2" s="36"/>
      <c r="J2" s="36"/>
      <c r="K2" s="36"/>
    </row>
    <row r="3" spans="1:11" ht="15">
      <c r="A3" s="151" t="s">
        <v>0</v>
      </c>
      <c r="B3" s="153" t="s">
        <v>1</v>
      </c>
      <c r="C3" s="154"/>
      <c r="D3" s="155"/>
      <c r="E3" s="156" t="s">
        <v>2</v>
      </c>
      <c r="F3" s="158" t="s">
        <v>3</v>
      </c>
      <c r="G3" s="145" t="s">
        <v>106</v>
      </c>
      <c r="H3" s="145" t="s">
        <v>5</v>
      </c>
      <c r="I3" s="145" t="s">
        <v>6</v>
      </c>
      <c r="J3" s="145" t="s">
        <v>7</v>
      </c>
      <c r="K3" s="147" t="s">
        <v>8</v>
      </c>
    </row>
    <row r="4" spans="1:11" ht="30.75" thickBot="1">
      <c r="A4" s="152"/>
      <c r="B4" s="64" t="s">
        <v>9</v>
      </c>
      <c r="C4" s="64" t="s">
        <v>10</v>
      </c>
      <c r="D4" s="64" t="s">
        <v>11</v>
      </c>
      <c r="E4" s="157"/>
      <c r="F4" s="159"/>
      <c r="G4" s="146"/>
      <c r="H4" s="146"/>
      <c r="I4" s="146"/>
      <c r="J4" s="146"/>
      <c r="K4" s="148"/>
    </row>
    <row r="5" spans="1:11" ht="15">
      <c r="A5" s="149" t="s">
        <v>12</v>
      </c>
      <c r="B5" s="6" t="s">
        <v>13</v>
      </c>
      <c r="C5" s="7" t="s">
        <v>14</v>
      </c>
      <c r="D5" s="8"/>
      <c r="E5" s="38" t="s">
        <v>15</v>
      </c>
      <c r="F5" s="39" t="s">
        <v>16</v>
      </c>
      <c r="G5" s="67">
        <v>20</v>
      </c>
      <c r="H5" s="132">
        <f>Rozpocet!H5</f>
        <v>0</v>
      </c>
      <c r="I5" s="103">
        <f>H5*G5</f>
        <v>0</v>
      </c>
      <c r="J5" s="104">
        <f aca="true" t="shared" si="0" ref="J5:J11">I5*0.21</f>
        <v>0</v>
      </c>
      <c r="K5" s="105">
        <f aca="true" t="shared" si="1" ref="K5:K11">I5+J5</f>
        <v>0</v>
      </c>
    </row>
    <row r="6" spans="1:11" ht="15">
      <c r="A6" s="149"/>
      <c r="B6" s="6" t="s">
        <v>17</v>
      </c>
      <c r="C6" s="7"/>
      <c r="D6" s="8"/>
      <c r="E6" s="40" t="s">
        <v>18</v>
      </c>
      <c r="F6" s="41" t="s">
        <v>19</v>
      </c>
      <c r="G6" s="68">
        <v>7774</v>
      </c>
      <c r="H6" s="133">
        <f>Rozpocet!H6</f>
        <v>0</v>
      </c>
      <c r="I6" s="103">
        <f>H6*G6</f>
        <v>0</v>
      </c>
      <c r="J6" s="103">
        <f t="shared" si="0"/>
        <v>0</v>
      </c>
      <c r="K6" s="106">
        <f t="shared" si="1"/>
        <v>0</v>
      </c>
    </row>
    <row r="7" spans="1:12" ht="15">
      <c r="A7" s="149"/>
      <c r="B7" s="6" t="s">
        <v>20</v>
      </c>
      <c r="C7" s="7"/>
      <c r="D7" s="8"/>
      <c r="E7" s="66" t="s">
        <v>104</v>
      </c>
      <c r="F7" s="41" t="s">
        <v>21</v>
      </c>
      <c r="G7" s="69">
        <v>8</v>
      </c>
      <c r="H7" s="133">
        <f>Rozpocet!H7</f>
        <v>0</v>
      </c>
      <c r="I7" s="103">
        <f aca="true" t="shared" si="2" ref="I7:I14">H7*G7</f>
        <v>0</v>
      </c>
      <c r="J7" s="103">
        <f t="shared" si="0"/>
        <v>0</v>
      </c>
      <c r="K7" s="106">
        <f t="shared" si="1"/>
        <v>0</v>
      </c>
      <c r="L7" s="29"/>
    </row>
    <row r="8" spans="1:12" ht="15">
      <c r="A8" s="149"/>
      <c r="B8" s="6" t="s">
        <v>20</v>
      </c>
      <c r="C8" s="7"/>
      <c r="D8" s="8"/>
      <c r="E8" s="66" t="s">
        <v>105</v>
      </c>
      <c r="F8" s="41" t="s">
        <v>21</v>
      </c>
      <c r="G8" s="69">
        <v>8</v>
      </c>
      <c r="H8" s="133">
        <f>Rozpocet!H8</f>
        <v>0</v>
      </c>
      <c r="I8" s="103">
        <f t="shared" si="2"/>
        <v>0</v>
      </c>
      <c r="J8" s="103">
        <f t="shared" si="0"/>
        <v>0</v>
      </c>
      <c r="K8" s="106">
        <f t="shared" si="1"/>
        <v>0</v>
      </c>
      <c r="L8" s="29"/>
    </row>
    <row r="9" spans="1:11" ht="30">
      <c r="A9" s="149"/>
      <c r="B9" s="6" t="s">
        <v>22</v>
      </c>
      <c r="C9" s="7" t="s">
        <v>23</v>
      </c>
      <c r="D9" s="8" t="s">
        <v>24</v>
      </c>
      <c r="E9" s="40" t="s">
        <v>25</v>
      </c>
      <c r="F9" s="41" t="s">
        <v>26</v>
      </c>
      <c r="G9" s="69">
        <v>31.5</v>
      </c>
      <c r="H9" s="133">
        <f>Rozpocet!H9</f>
        <v>0</v>
      </c>
      <c r="I9" s="103">
        <f t="shared" si="2"/>
        <v>0</v>
      </c>
      <c r="J9" s="103">
        <f t="shared" si="0"/>
        <v>0</v>
      </c>
      <c r="K9" s="106">
        <f t="shared" si="1"/>
        <v>0</v>
      </c>
    </row>
    <row r="10" spans="1:11" ht="15">
      <c r="A10" s="149"/>
      <c r="B10" s="6"/>
      <c r="C10" s="7"/>
      <c r="D10" s="8"/>
      <c r="E10" s="40" t="s">
        <v>95</v>
      </c>
      <c r="F10" s="41" t="s">
        <v>19</v>
      </c>
      <c r="G10" s="68">
        <v>7774</v>
      </c>
      <c r="H10" s="133">
        <f>Rozpocet!H10</f>
        <v>0</v>
      </c>
      <c r="I10" s="103">
        <f t="shared" si="2"/>
        <v>0</v>
      </c>
      <c r="J10" s="103">
        <f t="shared" si="0"/>
        <v>0</v>
      </c>
      <c r="K10" s="106">
        <f t="shared" si="1"/>
        <v>0</v>
      </c>
    </row>
    <row r="11" spans="1:11" ht="15">
      <c r="A11" s="149"/>
      <c r="B11" s="6" t="s">
        <v>27</v>
      </c>
      <c r="C11" s="7" t="s">
        <v>28</v>
      </c>
      <c r="D11" s="8" t="s">
        <v>29</v>
      </c>
      <c r="E11" s="40" t="s">
        <v>30</v>
      </c>
      <c r="F11" s="41" t="s">
        <v>26</v>
      </c>
      <c r="G11" s="69">
        <f>G9</f>
        <v>31.5</v>
      </c>
      <c r="H11" s="133">
        <f>Rozpocet!H11</f>
        <v>0</v>
      </c>
      <c r="I11" s="103">
        <f t="shared" si="2"/>
        <v>0</v>
      </c>
      <c r="J11" s="103">
        <f t="shared" si="0"/>
        <v>0</v>
      </c>
      <c r="K11" s="106">
        <f t="shared" si="1"/>
        <v>0</v>
      </c>
    </row>
    <row r="12" spans="1:11" ht="15">
      <c r="A12" s="149"/>
      <c r="B12" s="6" t="s">
        <v>32</v>
      </c>
      <c r="C12" s="7"/>
      <c r="D12" s="8"/>
      <c r="E12" s="40" t="s">
        <v>33</v>
      </c>
      <c r="F12" s="41" t="s">
        <v>31</v>
      </c>
      <c r="G12" s="68">
        <v>27</v>
      </c>
      <c r="H12" s="133">
        <f>Rozpocet!H12</f>
        <v>0</v>
      </c>
      <c r="I12" s="103">
        <f t="shared" si="2"/>
        <v>0</v>
      </c>
      <c r="J12" s="103">
        <f>I12*0.21</f>
        <v>0</v>
      </c>
      <c r="K12" s="106">
        <f>I12+J12</f>
        <v>0</v>
      </c>
    </row>
    <row r="13" spans="1:11" ht="15">
      <c r="A13" s="149"/>
      <c r="B13" s="6" t="s">
        <v>34</v>
      </c>
      <c r="C13" s="7"/>
      <c r="D13" s="8" t="s">
        <v>35</v>
      </c>
      <c r="E13" s="40" t="s">
        <v>36</v>
      </c>
      <c r="F13" s="41" t="s">
        <v>16</v>
      </c>
      <c r="G13" s="69">
        <v>9</v>
      </c>
      <c r="H13" s="133">
        <f>Rozpocet!H13</f>
        <v>0</v>
      </c>
      <c r="I13" s="103">
        <f t="shared" si="2"/>
        <v>0</v>
      </c>
      <c r="J13" s="103">
        <f>I13*0.21</f>
        <v>0</v>
      </c>
      <c r="K13" s="106">
        <f>I13+J13</f>
        <v>0</v>
      </c>
    </row>
    <row r="14" spans="1:11" ht="15">
      <c r="A14" s="149"/>
      <c r="B14" s="6" t="s">
        <v>37</v>
      </c>
      <c r="C14" s="7"/>
      <c r="D14" s="8"/>
      <c r="E14" s="40" t="s">
        <v>38</v>
      </c>
      <c r="F14" s="41" t="s">
        <v>16</v>
      </c>
      <c r="G14" s="69">
        <v>37</v>
      </c>
      <c r="H14" s="133">
        <f>Rozpocet!H14</f>
        <v>0</v>
      </c>
      <c r="I14" s="103">
        <f t="shared" si="2"/>
        <v>0</v>
      </c>
      <c r="J14" s="103">
        <f>I14*0.21</f>
        <v>0</v>
      </c>
      <c r="K14" s="106">
        <f>I14+J14</f>
        <v>0</v>
      </c>
    </row>
    <row r="15" spans="1:11" ht="15">
      <c r="A15" s="149"/>
      <c r="B15" s="6"/>
      <c r="C15" s="7" t="s">
        <v>39</v>
      </c>
      <c r="D15" s="8"/>
      <c r="E15" s="43" t="s">
        <v>40</v>
      </c>
      <c r="F15" s="44"/>
      <c r="G15" s="70"/>
      <c r="H15" s="134"/>
      <c r="I15" s="109"/>
      <c r="J15" s="109"/>
      <c r="K15" s="110"/>
    </row>
    <row r="16" spans="1:11" ht="15">
      <c r="A16" s="149"/>
      <c r="B16" s="6"/>
      <c r="C16" s="7" t="s">
        <v>39</v>
      </c>
      <c r="D16" s="8"/>
      <c r="E16" s="40" t="s">
        <v>41</v>
      </c>
      <c r="F16" s="41" t="s">
        <v>21</v>
      </c>
      <c r="G16" s="69">
        <v>28</v>
      </c>
      <c r="H16" s="133">
        <f>Rozpocet!H16</f>
        <v>0</v>
      </c>
      <c r="I16" s="103">
        <f aca="true" t="shared" si="3" ref="I16:I17">H16*G16</f>
        <v>0</v>
      </c>
      <c r="J16" s="103">
        <f aca="true" t="shared" si="4" ref="J16:J38">I16*0.21</f>
        <v>0</v>
      </c>
      <c r="K16" s="106">
        <f aca="true" t="shared" si="5" ref="K16:K38">I16+J16</f>
        <v>0</v>
      </c>
    </row>
    <row r="17" spans="1:11" ht="15">
      <c r="A17" s="149"/>
      <c r="B17" s="6"/>
      <c r="C17" s="7" t="s">
        <v>39</v>
      </c>
      <c r="D17" s="8"/>
      <c r="E17" s="40" t="s">
        <v>42</v>
      </c>
      <c r="F17" s="41" t="s">
        <v>19</v>
      </c>
      <c r="G17" s="69">
        <v>31.5</v>
      </c>
      <c r="H17" s="133">
        <f>Rozpocet!H17</f>
        <v>0</v>
      </c>
      <c r="I17" s="103">
        <f t="shared" si="3"/>
        <v>0</v>
      </c>
      <c r="J17" s="103">
        <f t="shared" si="4"/>
        <v>0</v>
      </c>
      <c r="K17" s="106">
        <f t="shared" si="5"/>
        <v>0</v>
      </c>
    </row>
    <row r="18" spans="1:11" ht="15">
      <c r="A18" s="149"/>
      <c r="B18" s="6"/>
      <c r="C18" s="7" t="s">
        <v>43</v>
      </c>
      <c r="D18" s="8" t="s">
        <v>44</v>
      </c>
      <c r="E18" s="40" t="s">
        <v>45</v>
      </c>
      <c r="F18" s="41" t="s">
        <v>26</v>
      </c>
      <c r="G18" s="69">
        <f>G17</f>
        <v>31.5</v>
      </c>
      <c r="H18" s="133">
        <f>Rozpocet!H18</f>
        <v>0</v>
      </c>
      <c r="I18" s="103">
        <f>H18*G18</f>
        <v>0</v>
      </c>
      <c r="J18" s="103">
        <f>I18*0.21</f>
        <v>0</v>
      </c>
      <c r="K18" s="106">
        <f>I18+J18</f>
        <v>0</v>
      </c>
    </row>
    <row r="19" spans="1:11" ht="15">
      <c r="A19" s="149"/>
      <c r="B19" s="6"/>
      <c r="C19" s="7" t="s">
        <v>46</v>
      </c>
      <c r="D19" s="8" t="s">
        <v>47</v>
      </c>
      <c r="E19" s="40" t="s">
        <v>48</v>
      </c>
      <c r="F19" s="41" t="s">
        <v>16</v>
      </c>
      <c r="G19" s="69">
        <v>20</v>
      </c>
      <c r="H19" s="133">
        <f>Rozpocet!H19</f>
        <v>0</v>
      </c>
      <c r="I19" s="103">
        <f>H19*G19</f>
        <v>0</v>
      </c>
      <c r="J19" s="103">
        <f>I19*0.21</f>
        <v>0</v>
      </c>
      <c r="K19" s="106">
        <f>I19+J19</f>
        <v>0</v>
      </c>
    </row>
    <row r="20" spans="1:11" ht="15">
      <c r="A20" s="149"/>
      <c r="B20" s="6"/>
      <c r="C20" s="7"/>
      <c r="D20" s="8"/>
      <c r="E20" s="43" t="s">
        <v>49</v>
      </c>
      <c r="F20" s="44"/>
      <c r="G20" s="70"/>
      <c r="H20" s="134"/>
      <c r="I20" s="109"/>
      <c r="J20" s="109"/>
      <c r="K20" s="110"/>
    </row>
    <row r="21" spans="1:11" ht="15">
      <c r="A21" s="149"/>
      <c r="B21" s="6"/>
      <c r="C21" s="7"/>
      <c r="D21" s="8"/>
      <c r="E21" s="40" t="s">
        <v>50</v>
      </c>
      <c r="F21" s="41" t="s">
        <v>21</v>
      </c>
      <c r="G21" s="69">
        <v>28</v>
      </c>
      <c r="H21" s="133">
        <f>Rozpocet!H21</f>
        <v>0</v>
      </c>
      <c r="I21" s="103">
        <f>H21*G21</f>
        <v>0</v>
      </c>
      <c r="J21" s="103">
        <f aca="true" t="shared" si="6" ref="J21:J22">I21*0.21</f>
        <v>0</v>
      </c>
      <c r="K21" s="106">
        <f aca="true" t="shared" si="7" ref="K21:K22">I21+J21</f>
        <v>0</v>
      </c>
    </row>
    <row r="22" spans="1:11" ht="15.75" thickBot="1">
      <c r="A22" s="150"/>
      <c r="B22" s="9"/>
      <c r="C22" s="10"/>
      <c r="D22" s="11"/>
      <c r="E22" s="45" t="s">
        <v>51</v>
      </c>
      <c r="F22" s="46" t="s">
        <v>21</v>
      </c>
      <c r="G22" s="71">
        <v>28</v>
      </c>
      <c r="H22" s="135">
        <f>Rozpocet!H22</f>
        <v>0</v>
      </c>
      <c r="I22" s="111">
        <f>H22*G22</f>
        <v>0</v>
      </c>
      <c r="J22" s="111">
        <f t="shared" si="6"/>
        <v>0</v>
      </c>
      <c r="K22" s="112">
        <f t="shared" si="7"/>
        <v>0</v>
      </c>
    </row>
    <row r="23" spans="1:11" ht="15">
      <c r="A23" s="160" t="s">
        <v>52</v>
      </c>
      <c r="B23" s="12" t="s">
        <v>53</v>
      </c>
      <c r="C23" s="12"/>
      <c r="D23" s="12"/>
      <c r="E23" s="47" t="s">
        <v>54</v>
      </c>
      <c r="F23" s="48" t="s">
        <v>16</v>
      </c>
      <c r="G23" s="72">
        <v>112</v>
      </c>
      <c r="H23" s="136">
        <f>Rozpocet!H23</f>
        <v>0</v>
      </c>
      <c r="I23" s="113">
        <f aca="true" t="shared" si="8" ref="I23:I38">H23*G23</f>
        <v>0</v>
      </c>
      <c r="J23" s="113">
        <f t="shared" si="4"/>
        <v>0</v>
      </c>
      <c r="K23" s="114">
        <f t="shared" si="5"/>
        <v>0</v>
      </c>
    </row>
    <row r="24" spans="1:11" ht="15">
      <c r="A24" s="161"/>
      <c r="B24" s="13"/>
      <c r="C24" s="13"/>
      <c r="D24" s="13" t="s">
        <v>55</v>
      </c>
      <c r="E24" s="49" t="s">
        <v>56</v>
      </c>
      <c r="F24" s="50" t="s">
        <v>16</v>
      </c>
      <c r="G24" s="73">
        <v>60</v>
      </c>
      <c r="H24" s="133">
        <f>Rozpocet!H24</f>
        <v>0</v>
      </c>
      <c r="I24" s="115">
        <f t="shared" si="8"/>
        <v>0</v>
      </c>
      <c r="J24" s="115">
        <f t="shared" si="4"/>
        <v>0</v>
      </c>
      <c r="K24" s="116">
        <f t="shared" si="5"/>
        <v>0</v>
      </c>
    </row>
    <row r="25" spans="1:11" ht="15.75" thickBot="1">
      <c r="A25" s="162"/>
      <c r="B25" s="14"/>
      <c r="C25" s="14" t="s">
        <v>57</v>
      </c>
      <c r="D25" s="14"/>
      <c r="E25" s="51" t="s">
        <v>58</v>
      </c>
      <c r="F25" s="52" t="s">
        <v>16</v>
      </c>
      <c r="G25" s="74">
        <v>60</v>
      </c>
      <c r="H25" s="135">
        <f>Rozpocet!H25</f>
        <v>0</v>
      </c>
      <c r="I25" s="117">
        <f t="shared" si="8"/>
        <v>0</v>
      </c>
      <c r="J25" s="117">
        <f t="shared" si="4"/>
        <v>0</v>
      </c>
      <c r="K25" s="118">
        <f t="shared" si="5"/>
        <v>0</v>
      </c>
    </row>
    <row r="26" spans="1:11" ht="30.75" customHeight="1" thickBot="1">
      <c r="A26" s="15" t="s">
        <v>59</v>
      </c>
      <c r="B26" s="16" t="s">
        <v>60</v>
      </c>
      <c r="C26" s="16" t="s">
        <v>61</v>
      </c>
      <c r="D26" s="16" t="s">
        <v>62</v>
      </c>
      <c r="E26" s="53" t="s">
        <v>63</v>
      </c>
      <c r="F26" s="54" t="s">
        <v>16</v>
      </c>
      <c r="G26" s="75">
        <v>87</v>
      </c>
      <c r="H26" s="137">
        <f>Rozpocet!H26</f>
        <v>0</v>
      </c>
      <c r="I26" s="119">
        <f t="shared" si="8"/>
        <v>0</v>
      </c>
      <c r="J26" s="119">
        <f t="shared" si="4"/>
        <v>0</v>
      </c>
      <c r="K26" s="120">
        <f t="shared" si="5"/>
        <v>0</v>
      </c>
    </row>
    <row r="27" spans="1:11" ht="15">
      <c r="A27" s="160" t="s">
        <v>64</v>
      </c>
      <c r="B27" s="17" t="s">
        <v>65</v>
      </c>
      <c r="C27" s="17"/>
      <c r="D27" s="17" t="s">
        <v>66</v>
      </c>
      <c r="E27" s="55" t="s">
        <v>67</v>
      </c>
      <c r="F27" s="48" t="s">
        <v>16</v>
      </c>
      <c r="G27" s="72">
        <v>40</v>
      </c>
      <c r="H27" s="138">
        <f>Rozpocet!H27</f>
        <v>0</v>
      </c>
      <c r="I27" s="113">
        <f t="shared" si="8"/>
        <v>0</v>
      </c>
      <c r="J27" s="113">
        <f t="shared" si="4"/>
        <v>0</v>
      </c>
      <c r="K27" s="114">
        <f t="shared" si="5"/>
        <v>0</v>
      </c>
    </row>
    <row r="28" spans="1:11" ht="15">
      <c r="A28" s="161"/>
      <c r="B28" s="18" t="s">
        <v>68</v>
      </c>
      <c r="C28" s="18"/>
      <c r="D28" s="18"/>
      <c r="E28" s="40" t="s">
        <v>69</v>
      </c>
      <c r="F28" s="50" t="s">
        <v>16</v>
      </c>
      <c r="G28" s="73">
        <v>20</v>
      </c>
      <c r="H28" s="139">
        <f>Rozpocet!H28</f>
        <v>0</v>
      </c>
      <c r="I28" s="115">
        <f t="shared" si="8"/>
        <v>0</v>
      </c>
      <c r="J28" s="115">
        <f t="shared" si="4"/>
        <v>0</v>
      </c>
      <c r="K28" s="116">
        <f t="shared" si="5"/>
        <v>0</v>
      </c>
    </row>
    <row r="29" spans="1:11" ht="15">
      <c r="A29" s="161"/>
      <c r="B29" s="18" t="s">
        <v>70</v>
      </c>
      <c r="C29" s="19" t="s">
        <v>71</v>
      </c>
      <c r="D29" s="18" t="s">
        <v>72</v>
      </c>
      <c r="E29" s="40" t="s">
        <v>73</v>
      </c>
      <c r="F29" s="50" t="s">
        <v>16</v>
      </c>
      <c r="G29" s="73">
        <v>32</v>
      </c>
      <c r="H29" s="139">
        <f>Rozpocet!H29</f>
        <v>0</v>
      </c>
      <c r="I29" s="115">
        <f t="shared" si="8"/>
        <v>0</v>
      </c>
      <c r="J29" s="115">
        <f t="shared" si="4"/>
        <v>0</v>
      </c>
      <c r="K29" s="116">
        <f t="shared" si="5"/>
        <v>0</v>
      </c>
    </row>
    <row r="30" spans="1:11" ht="15">
      <c r="A30" s="161"/>
      <c r="B30" s="18" t="s">
        <v>74</v>
      </c>
      <c r="C30" s="18" t="s">
        <v>75</v>
      </c>
      <c r="D30" s="18" t="s">
        <v>76</v>
      </c>
      <c r="E30" s="40" t="s">
        <v>77</v>
      </c>
      <c r="F30" s="50" t="s">
        <v>16</v>
      </c>
      <c r="G30" s="73">
        <v>66</v>
      </c>
      <c r="H30" s="139">
        <f>Rozpocet!H30</f>
        <v>0</v>
      </c>
      <c r="I30" s="115">
        <f t="shared" si="8"/>
        <v>0</v>
      </c>
      <c r="J30" s="115">
        <f t="shared" si="4"/>
        <v>0</v>
      </c>
      <c r="K30" s="116">
        <f t="shared" si="5"/>
        <v>0</v>
      </c>
    </row>
    <row r="31" spans="1:11" ht="15">
      <c r="A31" s="161"/>
      <c r="B31" s="18" t="s">
        <v>78</v>
      </c>
      <c r="C31" s="18" t="s">
        <v>75</v>
      </c>
      <c r="D31" s="18"/>
      <c r="E31" s="40" t="s">
        <v>79</v>
      </c>
      <c r="F31" s="50" t="s">
        <v>16</v>
      </c>
      <c r="G31" s="76">
        <v>65</v>
      </c>
      <c r="H31" s="139">
        <f>Rozpocet!H31</f>
        <v>0</v>
      </c>
      <c r="I31" s="115">
        <f t="shared" si="8"/>
        <v>0</v>
      </c>
      <c r="J31" s="115">
        <f t="shared" si="4"/>
        <v>0</v>
      </c>
      <c r="K31" s="116">
        <f t="shared" si="5"/>
        <v>0</v>
      </c>
    </row>
    <row r="32" spans="1:11" ht="15">
      <c r="A32" s="161"/>
      <c r="B32" s="18" t="s">
        <v>80</v>
      </c>
      <c r="C32" s="18"/>
      <c r="D32" s="18" t="s">
        <v>81</v>
      </c>
      <c r="E32" s="40" t="s">
        <v>82</v>
      </c>
      <c r="F32" s="50" t="s">
        <v>16</v>
      </c>
      <c r="G32" s="73">
        <v>35</v>
      </c>
      <c r="H32" s="139">
        <f>Rozpocet!H32</f>
        <v>0</v>
      </c>
      <c r="I32" s="115">
        <f t="shared" si="8"/>
        <v>0</v>
      </c>
      <c r="J32" s="115">
        <f t="shared" si="4"/>
        <v>0</v>
      </c>
      <c r="K32" s="116">
        <f t="shared" si="5"/>
        <v>0</v>
      </c>
    </row>
    <row r="33" spans="1:11" ht="15">
      <c r="A33" s="161"/>
      <c r="B33" s="18" t="s">
        <v>83</v>
      </c>
      <c r="C33" s="18" t="s">
        <v>84</v>
      </c>
      <c r="D33" s="18" t="s">
        <v>66</v>
      </c>
      <c r="E33" s="40" t="s">
        <v>85</v>
      </c>
      <c r="F33" s="50" t="s">
        <v>16</v>
      </c>
      <c r="G33" s="73">
        <v>35</v>
      </c>
      <c r="H33" s="139">
        <f>Rozpocet!H33</f>
        <v>0</v>
      </c>
      <c r="I33" s="115">
        <f t="shared" si="8"/>
        <v>0</v>
      </c>
      <c r="J33" s="115">
        <f t="shared" si="4"/>
        <v>0</v>
      </c>
      <c r="K33" s="116">
        <f t="shared" si="5"/>
        <v>0</v>
      </c>
    </row>
    <row r="34" spans="1:11" ht="15.75" thickBot="1">
      <c r="A34" s="162"/>
      <c r="B34" s="20"/>
      <c r="C34" s="20" t="s">
        <v>86</v>
      </c>
      <c r="D34" s="20"/>
      <c r="E34" s="45" t="s">
        <v>87</v>
      </c>
      <c r="F34" s="52" t="s">
        <v>16</v>
      </c>
      <c r="G34" s="74">
        <v>35</v>
      </c>
      <c r="H34" s="140">
        <f>Rozpocet!H34</f>
        <v>0</v>
      </c>
      <c r="I34" s="117">
        <f t="shared" si="8"/>
        <v>0</v>
      </c>
      <c r="J34" s="117">
        <f t="shared" si="4"/>
        <v>0</v>
      </c>
      <c r="K34" s="118">
        <f t="shared" si="5"/>
        <v>0</v>
      </c>
    </row>
    <row r="35" spans="1:13" ht="15.75" thickBot="1">
      <c r="A35" s="15" t="s">
        <v>88</v>
      </c>
      <c r="B35" s="21" t="s">
        <v>89</v>
      </c>
      <c r="C35" s="22" t="s">
        <v>89</v>
      </c>
      <c r="D35" s="21" t="s">
        <v>89</v>
      </c>
      <c r="E35" s="57" t="s">
        <v>90</v>
      </c>
      <c r="F35" s="54" t="s">
        <v>21</v>
      </c>
      <c r="G35" s="75">
        <v>0</v>
      </c>
      <c r="H35" s="140">
        <f>Rozpocet!H35</f>
        <v>0</v>
      </c>
      <c r="I35" s="119">
        <f t="shared" si="8"/>
        <v>0</v>
      </c>
      <c r="J35" s="119">
        <f t="shared" si="4"/>
        <v>0</v>
      </c>
      <c r="K35" s="120">
        <f t="shared" si="5"/>
        <v>0</v>
      </c>
      <c r="M35" s="143"/>
    </row>
    <row r="36" spans="1:13" ht="15">
      <c r="A36" s="160" t="s">
        <v>91</v>
      </c>
      <c r="B36" s="23"/>
      <c r="C36" s="23"/>
      <c r="D36" s="23"/>
      <c r="E36" s="58" t="s">
        <v>92</v>
      </c>
      <c r="F36" s="48" t="s">
        <v>16</v>
      </c>
      <c r="G36" s="72">
        <v>9</v>
      </c>
      <c r="H36" s="138">
        <f>Rozpocet!H36</f>
        <v>0</v>
      </c>
      <c r="I36" s="113">
        <f t="shared" si="8"/>
        <v>0</v>
      </c>
      <c r="J36" s="113">
        <f t="shared" si="4"/>
        <v>0</v>
      </c>
      <c r="K36" s="114">
        <f t="shared" si="5"/>
        <v>0</v>
      </c>
      <c r="M36" s="143"/>
    </row>
    <row r="37" spans="1:13" ht="15">
      <c r="A37" s="161"/>
      <c r="B37" s="24"/>
      <c r="C37" s="24"/>
      <c r="D37" s="24"/>
      <c r="E37" s="59" t="s">
        <v>93</v>
      </c>
      <c r="F37" s="50" t="s">
        <v>16</v>
      </c>
      <c r="G37" s="73">
        <v>6</v>
      </c>
      <c r="H37" s="139">
        <f>Rozpocet!H37</f>
        <v>0</v>
      </c>
      <c r="I37" s="115">
        <f t="shared" si="8"/>
        <v>0</v>
      </c>
      <c r="J37" s="115">
        <f t="shared" si="4"/>
        <v>0</v>
      </c>
      <c r="K37" s="116">
        <f t="shared" si="5"/>
        <v>0</v>
      </c>
      <c r="M37" s="143"/>
    </row>
    <row r="38" spans="1:13" ht="15.75" thickBot="1">
      <c r="A38" s="162"/>
      <c r="B38" s="25"/>
      <c r="C38" s="25"/>
      <c r="D38" s="25"/>
      <c r="E38" s="60" t="s">
        <v>94</v>
      </c>
      <c r="F38" s="52" t="s">
        <v>16</v>
      </c>
      <c r="G38" s="74">
        <v>9</v>
      </c>
      <c r="H38" s="140">
        <f>Rozpocet!H38</f>
        <v>0</v>
      </c>
      <c r="I38" s="117">
        <f t="shared" si="8"/>
        <v>0</v>
      </c>
      <c r="J38" s="117">
        <f t="shared" si="4"/>
        <v>0</v>
      </c>
      <c r="K38" s="118">
        <f t="shared" si="5"/>
        <v>0</v>
      </c>
      <c r="M38" s="143"/>
    </row>
    <row r="39" spans="1:13" s="30" customFormat="1" ht="15">
      <c r="A39" s="166" t="s">
        <v>96</v>
      </c>
      <c r="B39" s="167"/>
      <c r="C39" s="167"/>
      <c r="D39" s="167"/>
      <c r="E39" s="167"/>
      <c r="F39" s="167"/>
      <c r="G39" s="167"/>
      <c r="H39" s="168"/>
      <c r="I39" s="121">
        <f>SUM(I5:I38)</f>
        <v>0</v>
      </c>
      <c r="J39" s="121">
        <f>SUM(J5:J38)</f>
        <v>0</v>
      </c>
      <c r="K39" s="121">
        <f>SUM(K5:K38)</f>
        <v>0</v>
      </c>
      <c r="M39" s="142"/>
    </row>
    <row r="40" spans="1:11" ht="15">
      <c r="A40" s="36"/>
      <c r="B40" s="36"/>
      <c r="C40" s="36"/>
      <c r="D40" s="36"/>
      <c r="E40" s="37"/>
      <c r="F40" s="36"/>
      <c r="G40" s="36"/>
      <c r="H40" s="90"/>
      <c r="I40" s="91"/>
      <c r="J40" s="36"/>
      <c r="K40" s="36"/>
    </row>
    <row r="41" spans="1:11" ht="15.75">
      <c r="A41" s="36"/>
      <c r="B41" s="92"/>
      <c r="C41" s="36"/>
      <c r="D41" s="36"/>
      <c r="E41" s="37"/>
      <c r="F41" s="36"/>
      <c r="G41" s="36"/>
      <c r="H41" s="87" t="s">
        <v>111</v>
      </c>
      <c r="I41" s="36"/>
      <c r="J41" s="36"/>
      <c r="K41" s="36"/>
    </row>
    <row r="42" spans="1:11" ht="15">
      <c r="A42" s="36"/>
      <c r="B42" s="92"/>
      <c r="C42" s="36"/>
      <c r="D42" s="36"/>
      <c r="E42" s="37"/>
      <c r="F42" s="36"/>
      <c r="G42" s="36"/>
      <c r="H42" s="61" t="s">
        <v>98</v>
      </c>
      <c r="I42" s="62" t="s">
        <v>99</v>
      </c>
      <c r="J42" s="62" t="s">
        <v>100</v>
      </c>
      <c r="K42" s="62" t="s">
        <v>101</v>
      </c>
    </row>
    <row r="43" spans="1:11" ht="27" customHeight="1">
      <c r="A43" s="36"/>
      <c r="B43" s="92"/>
      <c r="C43" s="36"/>
      <c r="D43" s="36"/>
      <c r="E43" s="37"/>
      <c r="F43" s="36"/>
      <c r="G43" s="36"/>
      <c r="H43" s="63" t="str">
        <f>A5</f>
        <v>A. Analytická část</v>
      </c>
      <c r="I43" s="115">
        <f>SUM(I5:I14)+SUM(I16:I19)+SUM(I21:I22)</f>
        <v>0</v>
      </c>
      <c r="J43" s="115">
        <f>I43*0.21</f>
        <v>0</v>
      </c>
      <c r="K43" s="115">
        <f>J43+I43</f>
        <v>0</v>
      </c>
    </row>
    <row r="44" spans="1:11" ht="15">
      <c r="A44" s="36"/>
      <c r="B44" s="92"/>
      <c r="C44" s="36"/>
      <c r="D44" s="36"/>
      <c r="E44" s="37"/>
      <c r="F44" s="36"/>
      <c r="G44" s="36"/>
      <c r="H44" s="63" t="str">
        <f>A23</f>
        <v>B. Návrhová část</v>
      </c>
      <c r="I44" s="115">
        <f>SUM(I23:I25)</f>
        <v>0</v>
      </c>
      <c r="J44" s="115">
        <f aca="true" t="shared" si="9" ref="J44:J48">I44*0.21</f>
        <v>0</v>
      </c>
      <c r="K44" s="115">
        <f aca="true" t="shared" si="10" ref="K44:K48">J44+I44</f>
        <v>0</v>
      </c>
    </row>
    <row r="45" spans="1:11" ht="30">
      <c r="A45" s="36"/>
      <c r="B45" s="92"/>
      <c r="C45" s="36"/>
      <c r="D45" s="36"/>
      <c r="E45" s="37"/>
      <c r="F45" s="36"/>
      <c r="G45" s="36"/>
      <c r="H45" s="63" t="str">
        <f>A26</f>
        <v>C. Majetkoprávní vypořádání</v>
      </c>
      <c r="I45" s="115">
        <f>I26</f>
        <v>0</v>
      </c>
      <c r="J45" s="115">
        <f t="shared" si="9"/>
        <v>0</v>
      </c>
      <c r="K45" s="115">
        <f t="shared" si="10"/>
        <v>0</v>
      </c>
    </row>
    <row r="46" spans="1:11" ht="15">
      <c r="A46" s="36"/>
      <c r="B46" s="36"/>
      <c r="C46" s="36"/>
      <c r="D46" s="36"/>
      <c r="E46" s="37"/>
      <c r="F46" s="36"/>
      <c r="G46" s="36"/>
      <c r="H46" s="63" t="str">
        <f>A27</f>
        <v>D .Vyhodnocení</v>
      </c>
      <c r="I46" s="115">
        <f>SUM(I27:I34)</f>
        <v>0</v>
      </c>
      <c r="J46" s="115">
        <f t="shared" si="9"/>
        <v>0</v>
      </c>
      <c r="K46" s="115">
        <f t="shared" si="10"/>
        <v>0</v>
      </c>
    </row>
    <row r="47" spans="1:11" ht="15">
      <c r="A47" s="36"/>
      <c r="B47" s="36"/>
      <c r="C47" s="36"/>
      <c r="D47" s="36"/>
      <c r="E47" s="37"/>
      <c r="F47" s="36"/>
      <c r="G47" s="36"/>
      <c r="H47" s="63" t="str">
        <f>A35</f>
        <v>E. Koncept DUR</v>
      </c>
      <c r="I47" s="115">
        <f>I35</f>
        <v>0</v>
      </c>
      <c r="J47" s="115">
        <f t="shared" si="9"/>
        <v>0</v>
      </c>
      <c r="K47" s="115">
        <f t="shared" si="10"/>
        <v>0</v>
      </c>
    </row>
    <row r="48" spans="1:11" ht="15">
      <c r="A48" s="36"/>
      <c r="B48" s="36"/>
      <c r="C48" s="36"/>
      <c r="D48" s="36"/>
      <c r="E48" s="37"/>
      <c r="F48" s="36"/>
      <c r="G48" s="36"/>
      <c r="H48" s="63" t="str">
        <f>A36</f>
        <v>F. Ostatní práce</v>
      </c>
      <c r="I48" s="115">
        <f>SUM(I36:I38)</f>
        <v>0</v>
      </c>
      <c r="J48" s="115">
        <f t="shared" si="9"/>
        <v>0</v>
      </c>
      <c r="K48" s="115">
        <f t="shared" si="10"/>
        <v>0</v>
      </c>
    </row>
    <row r="49" spans="1:11" ht="15">
      <c r="A49" s="36"/>
      <c r="B49" s="36"/>
      <c r="C49" s="36"/>
      <c r="D49" s="36"/>
      <c r="E49" s="36"/>
      <c r="F49" s="36"/>
      <c r="G49" s="36"/>
      <c r="H49" s="61" t="str">
        <f>A39</f>
        <v>Náklady celkem:</v>
      </c>
      <c r="I49" s="122">
        <f>SUM(I43:I48)</f>
        <v>0</v>
      </c>
      <c r="J49" s="122">
        <f aca="true" t="shared" si="11" ref="J49:K49">SUM(J43:J48)</f>
        <v>0</v>
      </c>
      <c r="K49" s="122">
        <f t="shared" si="11"/>
        <v>0</v>
      </c>
    </row>
  </sheetData>
  <sheetProtection password="F19F" sheet="1" objects="1" scenarios="1"/>
  <mergeCells count="14">
    <mergeCell ref="A36:A38"/>
    <mergeCell ref="A39:H39"/>
    <mergeCell ref="I3:I4"/>
    <mergeCell ref="J3:J4"/>
    <mergeCell ref="K3:K4"/>
    <mergeCell ref="A5:A22"/>
    <mergeCell ref="A23:A25"/>
    <mergeCell ref="A27:A34"/>
    <mergeCell ref="A3:A4"/>
    <mergeCell ref="B3:D3"/>
    <mergeCell ref="E3:E4"/>
    <mergeCell ref="F3:F4"/>
    <mergeCell ref="G3:G4"/>
    <mergeCell ref="H3:H4"/>
  </mergeCells>
  <printOptions/>
  <pageMargins left="0.7" right="0.7" top="0.787401575" bottom="0.787401575" header="0.3" footer="0.3"/>
  <pageSetup horizontalDpi="600" verticalDpi="600" orientation="portrait" r:id="rId1"/>
  <ignoredErrors>
    <ignoredError sqref="H5:H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Evzen Zeman</dc:creator>
  <cp:keywords/>
  <dc:description/>
  <cp:lastModifiedBy>Mrázová Adriena</cp:lastModifiedBy>
  <cp:lastPrinted>2020-02-06T07:02:38Z</cp:lastPrinted>
  <dcterms:created xsi:type="dcterms:W3CDTF">2019-06-17T15:53:27Z</dcterms:created>
  <dcterms:modified xsi:type="dcterms:W3CDTF">2020-06-16T07:11:32Z</dcterms:modified>
  <cp:category/>
  <cp:version/>
  <cp:contentType/>
  <cp:contentStatus/>
</cp:coreProperties>
</file>