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SOUPIS PRACÍ" sheetId="1" r:id="rId1"/>
  </sheets>
  <definedNames>
    <definedName name="_xlnm.Print_Area" localSheetId="0">'SOUPIS PRACÍ'!$A$1:$O$63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<sst xmlns="http://schemas.openxmlformats.org/spreadsheetml/2006/main" count="88" uniqueCount="72">
  <si>
    <t>Vltava, VD Miřejovice – modernizace mostu</t>
  </si>
  <si>
    <t>průzkumné a projektové práce včetně inženýrské činnosti a autorského dozoru</t>
  </si>
  <si>
    <t>Soupis prací pro části díla A, B, C, D, E</t>
  </si>
  <si>
    <t>Název uchazeče:</t>
  </si>
  <si>
    <t xml:space="preserve">Stavba: </t>
  </si>
  <si>
    <t>VD Miřejovice - modernizace mostu</t>
  </si>
  <si>
    <t xml:space="preserve">Objekt: </t>
  </si>
  <si>
    <t>mostní objekt</t>
  </si>
  <si>
    <t>P.Č.</t>
  </si>
  <si>
    <t>Zkrácený popis</t>
  </si>
  <si>
    <t>MJ</t>
  </si>
  <si>
    <t>Mn.celk.</t>
  </si>
  <si>
    <t>Cena jedn.</t>
  </si>
  <si>
    <t>Cena celkem v Kč bez DPH</t>
  </si>
  <si>
    <t>A</t>
  </si>
  <si>
    <t>Průzkumné práce</t>
  </si>
  <si>
    <t>A1</t>
  </si>
  <si>
    <t>Místní šetření projektanta, fotodokumentace</t>
  </si>
  <si>
    <t>hod.</t>
  </si>
  <si>
    <t>A2</t>
  </si>
  <si>
    <t>Vyjádření správců o existenci sítí se zákresem inž. sítí do geodetického podkladu</t>
  </si>
  <si>
    <t>kpl.</t>
  </si>
  <si>
    <t>A3</t>
  </si>
  <si>
    <t>Geodetické zaměření</t>
  </si>
  <si>
    <t>A4</t>
  </si>
  <si>
    <t>Korozní průzkum ocelové konstrukce s vyhodnocením stávajícího stavu PKO a korozního napadení a návrh opatření</t>
  </si>
  <si>
    <t>A5</t>
  </si>
  <si>
    <t>Diagnostický průzkum spodní stavby - všechny mostní pilíře (6 ks)</t>
  </si>
  <si>
    <t>A6</t>
  </si>
  <si>
    <t>Potápěčský průzkum spodní stavby a založení (včetně pasportizace) - (4 pilíře)</t>
  </si>
  <si>
    <t>A7</t>
  </si>
  <si>
    <t>Stavebně-historický průzkum</t>
  </si>
  <si>
    <t>A8</t>
  </si>
  <si>
    <t>Majetkoprávní elaborát</t>
  </si>
  <si>
    <t>A9</t>
  </si>
  <si>
    <t>Ověření aromatických uhlovodíků ve stávající vozovce (PAU) podle Vyhlášky č. 130/2019 Sb.</t>
  </si>
  <si>
    <t>A10</t>
  </si>
  <si>
    <t>Vyhodnocení průzkumů, projednání, koncepce rekonstrukce</t>
  </si>
  <si>
    <t>Celkem cena části A</t>
  </si>
  <si>
    <t>Projektová dokumentace</t>
  </si>
  <si>
    <t>B</t>
  </si>
  <si>
    <r>
      <rPr>
        <b/>
        <sz val="10"/>
        <rFont val="Arial"/>
        <family val="2"/>
      </rPr>
      <t>Studie proveditelnosti</t>
    </r>
    <r>
      <rPr>
        <sz val="10"/>
        <rFont val="Arial"/>
        <family val="2"/>
      </rPr>
      <t xml:space="preserve"> zdvižného mostního pole nad plavební komorou</t>
    </r>
  </si>
  <si>
    <t>C(b)</t>
  </si>
  <si>
    <r>
      <rPr>
        <b/>
        <sz val="10"/>
        <rFont val="Arial"/>
        <family val="2"/>
      </rPr>
      <t>DSP</t>
    </r>
    <r>
      <rPr>
        <sz val="10"/>
        <rFont val="Arial"/>
        <family val="2"/>
      </rPr>
      <t xml:space="preserve"> - pro rekonstrukci mostu včetně vyvolaných přeložek sítí, postupu výstavby, BOZP, havarijního a povodňového plánu, ZOV, odpadů ve variantě </t>
    </r>
    <r>
      <rPr>
        <b/>
        <sz val="10"/>
        <rFont val="Arial"/>
        <family val="2"/>
      </rPr>
      <t>BEZ zdvižného pole</t>
    </r>
    <r>
      <rPr>
        <sz val="10"/>
        <rFont val="Arial"/>
        <family val="2"/>
      </rPr>
      <t>, a to včetně inženýrské činnosti</t>
    </r>
  </si>
  <si>
    <t>C(s)</t>
  </si>
  <si>
    <r>
      <rPr>
        <b/>
        <sz val="10"/>
        <rFont val="Arial"/>
        <family val="2"/>
      </rPr>
      <t>Rozšíření DSP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zdvižné pole nad PK</t>
    </r>
    <r>
      <rPr>
        <sz val="10"/>
        <rFont val="Arial"/>
        <family val="2"/>
      </rPr>
      <t>, spodní stavba, úpravy mostu, zdvíhací technologie, a to včetně inženýrské činnosti</t>
    </r>
  </si>
  <si>
    <t>Celkem cena částí B a C ve variantě SE zdvižným polem</t>
  </si>
  <si>
    <t>D(b)</t>
  </si>
  <si>
    <r>
      <t>Dokumentace pro výběr zhotovitele stavby (DVZ) v rozsahu dokumentace pro provedení stavby (</t>
    </r>
    <r>
      <rPr>
        <b/>
        <sz val="10"/>
        <rFont val="Arial"/>
        <family val="2"/>
      </rPr>
      <t>PDPS</t>
    </r>
    <r>
      <rPr>
        <sz val="10"/>
        <rFont val="Arial"/>
        <family val="2"/>
      </rPr>
      <t xml:space="preserve">), zpracování soupisu prací a kontrolního rozpočtu a souvisejících činností potřebných pro výběr zhotovitele stavebních prací ve variantě </t>
    </r>
    <r>
      <rPr>
        <b/>
        <sz val="10"/>
        <rFont val="Arial"/>
        <family val="2"/>
      </rPr>
      <t>BEZ zdvižného pole</t>
    </r>
  </si>
  <si>
    <t>D(s)</t>
  </si>
  <si>
    <r>
      <rPr>
        <b/>
        <sz val="10"/>
        <rFont val="Arial"/>
        <family val="2"/>
      </rPr>
      <t>Rozšíření</t>
    </r>
    <r>
      <rPr>
        <sz val="10"/>
        <rFont val="Arial"/>
        <family val="2"/>
      </rPr>
      <t xml:space="preserve"> Dokumentace pro výběr zhotovitele stavby (DVZ) v rozsahu dokumentace pro provedení stavby (</t>
    </r>
    <r>
      <rPr>
        <b/>
        <sz val="10"/>
        <rFont val="Arial"/>
        <family val="2"/>
      </rPr>
      <t>PDPS</t>
    </r>
    <r>
      <rPr>
        <sz val="10"/>
        <rFont val="Arial"/>
        <family val="2"/>
      </rPr>
      <t xml:space="preserve">), zpracování soupisu prací a kontrolního rozpočtu a souvisejících činností potřebných pro výběr zhotovitele stavebních prací, a to </t>
    </r>
    <r>
      <rPr>
        <b/>
        <sz val="10"/>
        <rFont val="Arial"/>
        <family val="2"/>
      </rPr>
      <t>pro zdvižné pole nad PK</t>
    </r>
    <r>
      <rPr>
        <sz val="10"/>
        <rFont val="Arial"/>
        <family val="2"/>
      </rPr>
      <t>, spodní stavba, úpravy mostu, zdvíhací technologie</t>
    </r>
  </si>
  <si>
    <t>Celkem cena části D ve variantě SE zdvižným polem</t>
  </si>
  <si>
    <t>Celkem cena za části díla A, B, C, D (čl. III. odst. 1 SoD)</t>
  </si>
  <si>
    <t>E</t>
  </si>
  <si>
    <r>
      <t xml:space="preserve">Autorský dozor AD </t>
    </r>
    <r>
      <rPr>
        <sz val="12"/>
        <rFont val="Arial"/>
        <family val="2"/>
      </rPr>
      <t>(pozn.: samostatná příkazní smlouva)</t>
    </r>
  </si>
  <si>
    <t>E1</t>
  </si>
  <si>
    <t>Účast vedoucího projektu na kontrolních dnech nebo obdobném jednání *)</t>
  </si>
  <si>
    <t>KD</t>
  </si>
  <si>
    <t>E2</t>
  </si>
  <si>
    <t>Účast korozního inženýra nebo projektanta na kontrolních dnech nebo obdobném jednání *)</t>
  </si>
  <si>
    <t>E3</t>
  </si>
  <si>
    <t>Doprava projekčního týmu na kontrolní den nebo obdobné jednání na stavbě *)</t>
  </si>
  <si>
    <t>E4</t>
  </si>
  <si>
    <t>Další činnosti dle požadavku objednatele *)</t>
  </si>
  <si>
    <t>*) Pozn.: Položky č. 1 až 4 časti E Autorský dozor jsou položky s možností vyhrazené změny závazku.</t>
  </si>
  <si>
    <t>Celkem cena části E</t>
  </si>
  <si>
    <t>Celková nabídková cena bez DPH ve variantě SE zdvižným polem</t>
  </si>
  <si>
    <t>Splnění požadavků na zpracování nabídkové ceny dle článku O. Zadávací dokumentace:</t>
  </si>
  <si>
    <t>čl. O.2.</t>
  </si>
  <si>
    <t>Součet nabídkové ceny části díla A (průzkumné práce) a nabídkové ceny části díla B (SP) nepřekročí 19 % celkové nabídkové ceny.</t>
  </si>
  <si>
    <t>čl. O.3.</t>
  </si>
  <si>
    <t>Nabídková cena části díla C (DSP) nepřekročí 45 % celkové nabídkové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</si>
</sst>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theme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/>
    <xf numFmtId="0" fontId="2" fillId="2" borderId="1" xfId="0" applyFont="1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3" xfId="0" applyFill="1" applyBorder="1" applyProtection="1">
      <protection/>
    </xf>
    <xf numFmtId="0" fontId="0" fillId="0" borderId="0" xfId="0" applyProtection="1">
      <protection/>
    </xf>
    <xf numFmtId="0" fontId="2" fillId="0" borderId="4" xfId="0" applyFont="1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3" fillId="3" borderId="4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3" borderId="7" xfId="0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vertical="center"/>
      <protection/>
    </xf>
    <xf numFmtId="4" fontId="0" fillId="3" borderId="9" xfId="0" applyNumberFormat="1" applyFill="1" applyBorder="1" applyAlignment="1" applyProtection="1">
      <alignment vertical="center"/>
      <protection locked="0"/>
    </xf>
    <xf numFmtId="4" fontId="0" fillId="3" borderId="10" xfId="0" applyNumberFormat="1" applyFill="1" applyBorder="1" applyAlignment="1" applyProtection="1">
      <alignment vertical="center"/>
      <protection locked="0"/>
    </xf>
    <xf numFmtId="4" fontId="0" fillId="3" borderId="11" xfId="0" applyNumberFormat="1" applyFill="1" applyBorder="1" applyAlignment="1" applyProtection="1">
      <alignment vertical="center"/>
      <protection locked="0"/>
    </xf>
    <xf numFmtId="4" fontId="0" fillId="0" borderId="0" xfId="0" applyNumberFormat="1" applyProtection="1">
      <protection/>
    </xf>
    <xf numFmtId="0" fontId="0" fillId="3" borderId="12" xfId="0" applyFill="1" applyBorder="1" applyAlignment="1" applyProtection="1">
      <alignment horizontal="left" vertical="center" wrapText="1"/>
      <protection/>
    </xf>
    <xf numFmtId="0" fontId="0" fillId="3" borderId="13" xfId="0" applyFill="1" applyBorder="1" applyAlignment="1" applyProtection="1">
      <alignment horizontal="left" vertical="center" wrapText="1"/>
      <protection/>
    </xf>
    <xf numFmtId="4" fontId="0" fillId="3" borderId="14" xfId="0" applyNumberForma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horizontal="left" vertical="center" wrapText="1"/>
      <protection/>
    </xf>
    <xf numFmtId="4" fontId="1" fillId="3" borderId="10" xfId="0" applyNumberFormat="1" applyFont="1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horizontal="left" vertical="center" wrapText="1"/>
      <protection/>
    </xf>
    <xf numFmtId="0" fontId="0" fillId="3" borderId="0" xfId="0" applyFill="1" applyBorder="1" applyAlignment="1" applyProtection="1">
      <alignment horizontal="left" vertical="center" wrapText="1"/>
      <protection/>
    </xf>
    <xf numFmtId="0" fontId="0" fillId="3" borderId="16" xfId="0" applyFill="1" applyBorder="1" applyAlignment="1" applyProtection="1">
      <alignment vertical="center" wrapText="1"/>
      <protection/>
    </xf>
    <xf numFmtId="4" fontId="0" fillId="3" borderId="16" xfId="0" applyNumberFormat="1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 wrapText="1"/>
      <protection/>
    </xf>
    <xf numFmtId="0" fontId="3" fillId="3" borderId="15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left" vertical="center"/>
      <protection/>
    </xf>
    <xf numFmtId="0" fontId="1" fillId="3" borderId="12" xfId="0" applyFont="1" applyFill="1" applyBorder="1" applyAlignment="1" applyProtection="1">
      <alignment horizontal="left" vertical="center" wrapText="1"/>
      <protection/>
    </xf>
    <xf numFmtId="0" fontId="1" fillId="3" borderId="13" xfId="0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/>
    </xf>
    <xf numFmtId="0" fontId="1" fillId="3" borderId="20" xfId="0" applyFont="1" applyFill="1" applyBorder="1" applyAlignment="1" applyProtection="1">
      <alignment horizontal="left" vertical="center" wrapText="1"/>
      <protection/>
    </xf>
    <xf numFmtId="0" fontId="1" fillId="3" borderId="21" xfId="0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/>
    </xf>
    <xf numFmtId="0" fontId="1" fillId="3" borderId="11" xfId="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1" fillId="3" borderId="15" xfId="0" applyFont="1" applyFill="1" applyBorder="1" applyAlignment="1" applyProtection="1">
      <alignment vertical="center" wrapText="1"/>
      <protection/>
    </xf>
    <xf numFmtId="0" fontId="1" fillId="0" borderId="0" xfId="0" applyFont="1" applyBorder="1" applyProtection="1">
      <protection/>
    </xf>
    <xf numFmtId="0" fontId="10" fillId="0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vertical="center" wrapText="1"/>
      <protection/>
    </xf>
    <xf numFmtId="9" fontId="0" fillId="0" borderId="0" xfId="0" applyNumberFormat="1" applyBorder="1" applyProtection="1">
      <protection/>
    </xf>
    <xf numFmtId="0" fontId="0" fillId="0" borderId="19" xfId="0" applyBorder="1" applyProtection="1">
      <protection/>
    </xf>
    <xf numFmtId="0" fontId="0" fillId="0" borderId="20" xfId="0" applyBorder="1" applyProtection="1">
      <protection/>
    </xf>
    <xf numFmtId="0" fontId="7" fillId="0" borderId="19" xfId="0" applyFont="1" applyBorder="1" applyProtection="1">
      <protection/>
    </xf>
    <xf numFmtId="0" fontId="0" fillId="0" borderId="21" xfId="0" applyBorder="1" applyProtection="1">
      <protection/>
    </xf>
    <xf numFmtId="0" fontId="1" fillId="0" borderId="19" xfId="0" applyFont="1" applyBorder="1" applyProtection="1">
      <protection/>
    </xf>
    <xf numFmtId="0" fontId="0" fillId="0" borderId="9" xfId="0" applyBorder="1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1" fillId="0" borderId="22" xfId="0" applyFont="1" applyBorder="1" applyProtection="1">
      <protection/>
    </xf>
    <xf numFmtId="0" fontId="8" fillId="3" borderId="24" xfId="0" applyFont="1" applyFill="1" applyBorder="1" applyAlignment="1" applyProtection="1">
      <alignment vertical="center"/>
      <protection/>
    </xf>
    <xf numFmtId="0" fontId="8" fillId="3" borderId="25" xfId="0" applyFont="1" applyFill="1" applyBorder="1" applyAlignment="1" applyProtection="1">
      <alignment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8" fillId="3" borderId="26" xfId="0" applyFont="1" applyFill="1" applyBorder="1" applyAlignment="1" applyProtection="1">
      <alignment vertical="center"/>
      <protection/>
    </xf>
    <xf numFmtId="0" fontId="0" fillId="3" borderId="27" xfId="0" applyFill="1" applyBorder="1" applyAlignment="1" applyProtection="1">
      <alignment vertical="center"/>
      <protection/>
    </xf>
    <xf numFmtId="0" fontId="3" fillId="3" borderId="15" xfId="0" applyFont="1" applyFill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vertical="center"/>
      <protection/>
    </xf>
    <xf numFmtId="0" fontId="0" fillId="3" borderId="15" xfId="0" applyFill="1" applyBorder="1" applyAlignment="1" applyProtection="1">
      <alignment vertical="center"/>
      <protection/>
    </xf>
    <xf numFmtId="0" fontId="0" fillId="3" borderId="28" xfId="0" applyFill="1" applyBorder="1" applyAlignment="1" applyProtection="1">
      <alignment vertical="center"/>
      <protection/>
    </xf>
    <xf numFmtId="0" fontId="0" fillId="3" borderId="29" xfId="0" applyNumberFormat="1" applyFill="1" applyBorder="1" applyAlignment="1" applyProtection="1">
      <alignment horizontal="center" vertical="center"/>
      <protection/>
    </xf>
    <xf numFmtId="0" fontId="9" fillId="3" borderId="9" xfId="0" applyFont="1" applyFill="1" applyBorder="1" applyAlignment="1" applyProtection="1">
      <alignment horizontal="center" vertical="center"/>
      <protection/>
    </xf>
    <xf numFmtId="0" fontId="1" fillId="3" borderId="22" xfId="0" applyFont="1" applyFill="1" applyBorder="1" applyAlignment="1" applyProtection="1">
      <alignment vertical="center"/>
      <protection/>
    </xf>
    <xf numFmtId="0" fontId="0" fillId="3" borderId="23" xfId="0" applyFill="1" applyBorder="1" applyAlignment="1" applyProtection="1">
      <alignment vertical="center"/>
      <protection/>
    </xf>
    <xf numFmtId="0" fontId="0" fillId="3" borderId="9" xfId="0" applyFill="1" applyBorder="1" applyAlignment="1" applyProtection="1">
      <alignment vertical="center"/>
      <protection/>
    </xf>
    <xf numFmtId="4" fontId="0" fillId="4" borderId="30" xfId="0" applyNumberFormat="1" applyFill="1" applyBorder="1" applyAlignment="1" applyProtection="1">
      <alignment vertical="center"/>
      <protection/>
    </xf>
    <xf numFmtId="0" fontId="0" fillId="3" borderId="31" xfId="0" applyNumberFormat="1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3" borderId="19" xfId="0" applyFill="1" applyBorder="1" applyAlignment="1" applyProtection="1">
      <alignment vertical="center"/>
      <protection/>
    </xf>
    <xf numFmtId="0" fontId="0" fillId="3" borderId="20" xfId="0" applyFill="1" applyBorder="1" applyAlignment="1" applyProtection="1">
      <alignment vertical="center"/>
      <protection/>
    </xf>
    <xf numFmtId="0" fontId="0" fillId="3" borderId="10" xfId="0" applyFill="1" applyBorder="1" applyAlignment="1" applyProtection="1">
      <alignment vertical="center"/>
      <protection/>
    </xf>
    <xf numFmtId="0" fontId="0" fillId="3" borderId="32" xfId="0" applyNumberForma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32" xfId="0" applyNumberFormat="1" applyFill="1" applyBorder="1" applyAlignment="1" applyProtection="1">
      <alignment horizontal="center" vertical="center" shrinkToFit="1"/>
      <protection/>
    </xf>
    <xf numFmtId="0" fontId="1" fillId="3" borderId="33" xfId="0" applyFont="1" applyFill="1" applyBorder="1" applyAlignment="1" applyProtection="1">
      <alignment vertical="center"/>
      <protection/>
    </xf>
    <xf numFmtId="0" fontId="0" fillId="3" borderId="34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3" borderId="11" xfId="0" applyFill="1" applyBorder="1" applyAlignment="1" applyProtection="1">
      <alignment vertical="center"/>
      <protection/>
    </xf>
    <xf numFmtId="0" fontId="0" fillId="3" borderId="33" xfId="0" applyFill="1" applyBorder="1" applyAlignment="1" applyProtection="1">
      <alignment vertical="center"/>
      <protection/>
    </xf>
    <xf numFmtId="4" fontId="0" fillId="4" borderId="35" xfId="0" applyNumberFormat="1" applyFill="1" applyBorder="1" applyAlignment="1" applyProtection="1">
      <alignment vertical="center"/>
      <protection/>
    </xf>
    <xf numFmtId="0" fontId="0" fillId="3" borderId="27" xfId="0" applyNumberFormat="1" applyFill="1" applyBorder="1" applyAlignment="1" applyProtection="1">
      <alignment horizontal="center" vertical="center" shrinkToFit="1"/>
      <protection/>
    </xf>
    <xf numFmtId="0" fontId="0" fillId="3" borderId="15" xfId="0" applyFill="1" applyBorder="1" applyAlignment="1" applyProtection="1">
      <alignment horizontal="center" vertical="center"/>
      <protection/>
    </xf>
    <xf numFmtId="0" fontId="7" fillId="3" borderId="15" xfId="0" applyFont="1" applyFill="1" applyBorder="1" applyAlignment="1" applyProtection="1">
      <alignment vertical="center"/>
      <protection/>
    </xf>
    <xf numFmtId="4" fontId="0" fillId="3" borderId="15" xfId="0" applyNumberFormat="1" applyFill="1" applyBorder="1" applyAlignment="1" applyProtection="1">
      <alignment vertical="center"/>
      <protection/>
    </xf>
    <xf numFmtId="4" fontId="7" fillId="3" borderId="36" xfId="0" applyNumberFormat="1" applyFont="1" applyFill="1" applyBorder="1" applyAlignment="1" applyProtection="1">
      <alignment vertical="center"/>
      <protection/>
    </xf>
    <xf numFmtId="0" fontId="0" fillId="3" borderId="4" xfId="0" applyNumberFormat="1" applyFill="1" applyBorder="1" applyAlignment="1" applyProtection="1">
      <alignment horizontal="center" vertical="center" shrinkToFit="1"/>
      <protection/>
    </xf>
    <xf numFmtId="0" fontId="0" fillId="3" borderId="0" xfId="0" applyFill="1" applyBorder="1" applyAlignment="1" applyProtection="1">
      <alignment horizontal="center" vertical="center"/>
      <protection/>
    </xf>
    <xf numFmtId="4" fontId="0" fillId="3" borderId="7" xfId="0" applyNumberFormat="1" applyFill="1" applyBorder="1" applyAlignment="1" applyProtection="1">
      <alignment vertical="center"/>
      <protection/>
    </xf>
    <xf numFmtId="4" fontId="0" fillId="3" borderId="5" xfId="0" applyNumberFormat="1" applyFill="1" applyBorder="1" applyAlignment="1" applyProtection="1">
      <alignment vertical="center"/>
      <protection/>
    </xf>
    <xf numFmtId="0" fontId="0" fillId="3" borderId="15" xfId="0" applyFill="1" applyBorder="1" applyAlignment="1" applyProtection="1">
      <alignment horizontal="center"/>
      <protection/>
    </xf>
    <xf numFmtId="4" fontId="0" fillId="3" borderId="28" xfId="0" applyNumberFormat="1" applyFill="1" applyBorder="1" applyAlignment="1" applyProtection="1">
      <alignment vertical="center"/>
      <protection/>
    </xf>
    <xf numFmtId="0" fontId="0" fillId="3" borderId="37" xfId="0" applyNumberFormat="1" applyFill="1" applyBorder="1" applyAlignment="1" applyProtection="1">
      <alignment horizontal="center" vertical="center" shrinkToFit="1"/>
      <protection/>
    </xf>
    <xf numFmtId="0" fontId="0" fillId="3" borderId="16" xfId="0" applyFill="1" applyBorder="1" applyAlignment="1" applyProtection="1">
      <alignment horizontal="center" vertical="center"/>
      <protection/>
    </xf>
    <xf numFmtId="0" fontId="1" fillId="3" borderId="18" xfId="0" applyFont="1" applyFill="1" applyBorder="1" applyAlignment="1" applyProtection="1">
      <alignment horizontal="left" vertical="center" wrapText="1"/>
      <protection/>
    </xf>
    <xf numFmtId="0" fontId="1" fillId="3" borderId="16" xfId="0" applyFont="1" applyFill="1" applyBorder="1" applyAlignment="1" applyProtection="1">
      <alignment vertical="center"/>
      <protection/>
    </xf>
    <xf numFmtId="0" fontId="0" fillId="3" borderId="16" xfId="0" applyFill="1" applyBorder="1" applyAlignment="1" applyProtection="1">
      <alignment vertical="center"/>
      <protection/>
    </xf>
    <xf numFmtId="4" fontId="1" fillId="4" borderId="38" xfId="0" applyNumberFormat="1" applyFont="1" applyFill="1" applyBorder="1" applyAlignment="1" applyProtection="1">
      <alignment vertical="center"/>
      <protection/>
    </xf>
    <xf numFmtId="0" fontId="0" fillId="3" borderId="31" xfId="0" applyNumberFormat="1" applyFill="1" applyBorder="1" applyAlignment="1" applyProtection="1">
      <alignment horizontal="center" vertical="center" shrinkToFit="1"/>
      <protection/>
    </xf>
    <xf numFmtId="0" fontId="1" fillId="3" borderId="10" xfId="0" applyFont="1" applyFill="1" applyBorder="1" applyAlignment="1" applyProtection="1">
      <alignment horizontal="left" vertical="center" wrapText="1"/>
      <protection/>
    </xf>
    <xf numFmtId="0" fontId="1" fillId="3" borderId="10" xfId="0" applyFont="1" applyFill="1" applyBorder="1" applyAlignment="1" applyProtection="1">
      <alignment vertical="center"/>
      <protection/>
    </xf>
    <xf numFmtId="4" fontId="1" fillId="4" borderId="39" xfId="0" applyNumberFormat="1" applyFont="1" applyFill="1" applyBorder="1" applyAlignment="1" applyProtection="1">
      <alignment vertical="center"/>
      <protection/>
    </xf>
    <xf numFmtId="0" fontId="7" fillId="3" borderId="15" xfId="0" applyFont="1" applyFill="1" applyBorder="1" applyAlignment="1" applyProtection="1">
      <alignment horizontal="left" vertical="center"/>
      <protection/>
    </xf>
    <xf numFmtId="0" fontId="1" fillId="3" borderId="15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4" fontId="7" fillId="3" borderId="5" xfId="0" applyNumberFormat="1" applyFont="1" applyFill="1" applyBorder="1" applyAlignment="1" applyProtection="1">
      <alignment vertical="center"/>
      <protection/>
    </xf>
    <xf numFmtId="0" fontId="1" fillId="3" borderId="16" xfId="0" applyFont="1" applyFill="1" applyBorder="1" applyAlignment="1" applyProtection="1">
      <alignment vertical="center" wrapText="1"/>
      <protection/>
    </xf>
    <xf numFmtId="0" fontId="0" fillId="3" borderId="40" xfId="0" applyNumberFormat="1" applyFill="1" applyBorder="1" applyAlignment="1" applyProtection="1">
      <alignment horizontal="center" vertical="center" shrinkToFit="1"/>
      <protection/>
    </xf>
    <xf numFmtId="0" fontId="0" fillId="3" borderId="17" xfId="0" applyFill="1" applyBorder="1" applyAlignment="1" applyProtection="1">
      <alignment horizontal="center" vertical="center"/>
      <protection/>
    </xf>
    <xf numFmtId="0" fontId="1" fillId="3" borderId="17" xfId="0" applyFont="1" applyFill="1" applyBorder="1" applyAlignment="1" applyProtection="1">
      <alignment vertical="center" wrapText="1"/>
      <protection/>
    </xf>
    <xf numFmtId="0" fontId="1" fillId="3" borderId="17" xfId="0" applyFont="1" applyFill="1" applyBorder="1" applyAlignment="1" applyProtection="1">
      <alignment vertical="center"/>
      <protection/>
    </xf>
    <xf numFmtId="0" fontId="0" fillId="3" borderId="17" xfId="0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5" borderId="36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horizontal="left" vertical="center" wrapText="1"/>
      <protection/>
    </xf>
    <xf numFmtId="0" fontId="3" fillId="3" borderId="27" xfId="0" applyNumberFormat="1" applyFont="1" applyFill="1" applyBorder="1" applyAlignment="1" applyProtection="1">
      <alignment horizontal="center" vertical="center" shrinkToFit="1"/>
      <protection/>
    </xf>
    <xf numFmtId="0" fontId="3" fillId="3" borderId="15" xfId="0" applyFont="1" applyFill="1" applyBorder="1" applyAlignment="1" applyProtection="1">
      <alignment horizontal="left" vertical="center"/>
      <protection/>
    </xf>
    <xf numFmtId="0" fontId="1" fillId="3" borderId="29" xfId="0" applyNumberFormat="1" applyFont="1" applyFill="1" applyBorder="1" applyAlignment="1" applyProtection="1">
      <alignment horizontal="center" vertical="center" shrinkToFit="1"/>
      <protection/>
    </xf>
    <xf numFmtId="0" fontId="1" fillId="3" borderId="9" xfId="0" applyFont="1" applyFill="1" applyBorder="1" applyAlignment="1" applyProtection="1">
      <alignment horizontal="center" vertical="center"/>
      <protection/>
    </xf>
    <xf numFmtId="0" fontId="1" fillId="3" borderId="9" xfId="0" applyFont="1" applyFill="1" applyBorder="1" applyAlignment="1" applyProtection="1">
      <alignment horizontal="left" vertical="center"/>
      <protection/>
    </xf>
    <xf numFmtId="0" fontId="1" fillId="3" borderId="9" xfId="0" applyFont="1" applyFill="1" applyBorder="1" applyAlignment="1" applyProtection="1">
      <alignment vertical="center"/>
      <protection/>
    </xf>
    <xf numFmtId="4" fontId="1" fillId="4" borderId="30" xfId="0" applyNumberFormat="1" applyFont="1" applyFill="1" applyBorder="1" applyAlignment="1" applyProtection="1">
      <alignment vertical="center"/>
      <protection/>
    </xf>
    <xf numFmtId="0" fontId="1" fillId="3" borderId="31" xfId="0" applyNumberFormat="1" applyFont="1" applyFill="1" applyBorder="1" applyAlignment="1" applyProtection="1">
      <alignment horizontal="center" vertical="center" shrinkToFit="1"/>
      <protection/>
    </xf>
    <xf numFmtId="0" fontId="1" fillId="3" borderId="10" xfId="0" applyFont="1" applyFill="1" applyBorder="1" applyAlignment="1" applyProtection="1">
      <alignment horizontal="center" vertical="center"/>
      <protection/>
    </xf>
    <xf numFmtId="0" fontId="1" fillId="3" borderId="10" xfId="0" applyFont="1" applyFill="1" applyBorder="1" applyAlignment="1" applyProtection="1">
      <alignment horizontal="left" vertical="center"/>
      <protection/>
    </xf>
    <xf numFmtId="0" fontId="1" fillId="3" borderId="32" xfId="0" applyNumberFormat="1" applyFont="1" applyFill="1" applyBorder="1" applyAlignment="1" applyProtection="1">
      <alignment horizontal="center" vertical="center" shrinkToFit="1"/>
      <protection/>
    </xf>
    <xf numFmtId="0" fontId="1" fillId="3" borderId="11" xfId="0" applyFont="1" applyFill="1" applyBorder="1" applyAlignment="1" applyProtection="1">
      <alignment horizontal="center" vertical="center"/>
      <protection/>
    </xf>
    <xf numFmtId="0" fontId="1" fillId="3" borderId="11" xfId="0" applyFont="1" applyFill="1" applyBorder="1" applyAlignment="1" applyProtection="1">
      <alignment horizontal="left" vertical="center"/>
      <protection/>
    </xf>
    <xf numFmtId="0" fontId="1" fillId="3" borderId="11" xfId="0" applyFont="1" applyFill="1" applyBorder="1" applyAlignment="1" applyProtection="1">
      <alignment vertical="center"/>
      <protection/>
    </xf>
    <xf numFmtId="4" fontId="1" fillId="3" borderId="11" xfId="0" applyNumberFormat="1" applyFont="1" applyFill="1" applyBorder="1" applyAlignment="1" applyProtection="1">
      <alignment vertical="center"/>
      <protection/>
    </xf>
    <xf numFmtId="4" fontId="1" fillId="3" borderId="41" xfId="0" applyNumberFormat="1" applyFont="1" applyFill="1" applyBorder="1" applyAlignment="1" applyProtection="1">
      <alignment vertical="center"/>
      <protection/>
    </xf>
    <xf numFmtId="0" fontId="1" fillId="3" borderId="27" xfId="0" applyNumberFormat="1" applyFont="1" applyFill="1" applyBorder="1" applyAlignment="1" applyProtection="1">
      <alignment horizontal="center" vertical="center" shrinkToFit="1"/>
      <protection/>
    </xf>
    <xf numFmtId="4" fontId="1" fillId="3" borderId="15" xfId="0" applyNumberFormat="1" applyFont="1" applyFill="1" applyBorder="1" applyAlignment="1" applyProtection="1">
      <alignment vertical="center"/>
      <protection/>
    </xf>
    <xf numFmtId="0" fontId="1" fillId="3" borderId="0" xfId="0" applyNumberFormat="1" applyFont="1" applyFill="1" applyBorder="1" applyAlignment="1" applyProtection="1">
      <alignment horizontal="center" vertical="center" shrinkToFit="1"/>
      <protection/>
    </xf>
    <xf numFmtId="4" fontId="1" fillId="3" borderId="0" xfId="0" applyNumberFormat="1" applyFont="1" applyFill="1" applyBorder="1" applyAlignment="1" applyProtection="1">
      <alignment vertical="center"/>
      <protection/>
    </xf>
    <xf numFmtId="0" fontId="13" fillId="3" borderId="15" xfId="0" applyFont="1" applyFill="1" applyBorder="1" applyAlignment="1" applyProtection="1">
      <alignment vertical="center"/>
      <protection/>
    </xf>
    <xf numFmtId="4" fontId="13" fillId="3" borderId="42" xfId="0" applyNumberFormat="1" applyFont="1" applyFill="1" applyBorder="1" applyAlignment="1" applyProtection="1">
      <alignment vertical="center"/>
      <protection/>
    </xf>
    <xf numFmtId="4" fontId="1" fillId="6" borderId="39" xfId="0" applyNumberFormat="1" applyFont="1" applyFill="1" applyBorder="1" applyAlignment="1" applyProtection="1">
      <alignment vertical="center"/>
      <protection/>
    </xf>
    <xf numFmtId="4" fontId="7" fillId="6" borderId="36" xfId="0" applyNumberFormat="1" applyFont="1" applyFill="1" applyBorder="1" applyAlignment="1" applyProtection="1">
      <alignment vertical="center"/>
      <protection/>
    </xf>
    <xf numFmtId="4" fontId="1" fillId="6" borderId="41" xfId="0" applyNumberFormat="1" applyFont="1" applyFill="1" applyBorder="1" applyAlignment="1" applyProtection="1">
      <alignment vertical="center"/>
      <protection/>
    </xf>
    <xf numFmtId="4" fontId="13" fillId="6" borderId="42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="60" zoomScaleNormal="60" workbookViewId="0" topLeftCell="A1">
      <selection activeCell="N42" sqref="N42"/>
    </sheetView>
  </sheetViews>
  <sheetFormatPr defaultColWidth="9.140625" defaultRowHeight="15"/>
  <cols>
    <col min="1" max="1" width="4.421875" style="4" customWidth="1"/>
    <col min="2" max="2" width="4.28125" style="4" customWidth="1"/>
    <col min="3" max="10" width="9.140625" style="4" customWidth="1"/>
    <col min="11" max="11" width="27.421875" style="4" customWidth="1"/>
    <col min="12" max="12" width="4.8515625" style="4" customWidth="1"/>
    <col min="13" max="13" width="7.421875" style="4" customWidth="1"/>
    <col min="14" max="14" width="13.8515625" style="4" customWidth="1"/>
    <col min="15" max="15" width="19.8515625" style="4" bestFit="1" customWidth="1"/>
    <col min="16" max="16" width="9.140625" style="4" customWidth="1"/>
    <col min="17" max="17" width="11.7109375" style="4" bestFit="1" customWidth="1"/>
    <col min="18" max="16384" width="9.140625" style="4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8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5.75">
      <c r="A4" s="8" t="s">
        <v>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.7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.75">
      <c r="A6" s="8" t="s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5.75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15">
      <c r="A9" s="15" t="s">
        <v>4</v>
      </c>
      <c r="B9" s="16"/>
      <c r="C9" s="17" t="s">
        <v>5</v>
      </c>
      <c r="D9" s="17"/>
      <c r="E9" s="17"/>
      <c r="F9" s="17"/>
      <c r="G9" s="17"/>
      <c r="H9" s="17"/>
      <c r="I9" s="17"/>
      <c r="J9" s="17"/>
      <c r="K9" s="17"/>
      <c r="L9" s="17"/>
      <c r="M9" s="18"/>
      <c r="N9" s="17"/>
      <c r="O9" s="19"/>
    </row>
    <row r="10" spans="1:15" ht="15">
      <c r="A10" s="15" t="s">
        <v>6</v>
      </c>
      <c r="B10" s="16"/>
      <c r="C10" s="17" t="s">
        <v>7</v>
      </c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7"/>
      <c r="O10" s="19"/>
    </row>
    <row r="11" spans="1:15" ht="15.75" thickBo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20.1" customHeight="1" thickBot="1">
      <c r="A12" s="63" t="s">
        <v>8</v>
      </c>
      <c r="B12" s="64"/>
      <c r="C12" s="21"/>
      <c r="D12" s="21"/>
      <c r="E12" s="21"/>
      <c r="F12" s="21"/>
      <c r="G12" s="65" t="s">
        <v>9</v>
      </c>
      <c r="H12" s="21"/>
      <c r="I12" s="21"/>
      <c r="J12" s="21"/>
      <c r="K12" s="21"/>
      <c r="L12" s="64" t="s">
        <v>10</v>
      </c>
      <c r="M12" s="64" t="s">
        <v>11</v>
      </c>
      <c r="N12" s="64" t="s">
        <v>12</v>
      </c>
      <c r="O12" s="66" t="s">
        <v>13</v>
      </c>
    </row>
    <row r="13" spans="1:15" ht="16.5" thickBot="1">
      <c r="A13" s="67"/>
      <c r="B13" s="68" t="s">
        <v>14</v>
      </c>
      <c r="C13" s="69" t="s">
        <v>15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</row>
    <row r="14" spans="1:15" ht="15">
      <c r="A14" s="72">
        <v>1</v>
      </c>
      <c r="B14" s="73" t="s">
        <v>16</v>
      </c>
      <c r="C14" s="74" t="s">
        <v>17</v>
      </c>
      <c r="D14" s="75"/>
      <c r="E14" s="75"/>
      <c r="F14" s="75"/>
      <c r="G14" s="75"/>
      <c r="H14" s="75"/>
      <c r="I14" s="75"/>
      <c r="J14" s="75"/>
      <c r="K14" s="75"/>
      <c r="L14" s="76" t="s">
        <v>18</v>
      </c>
      <c r="M14" s="76">
        <v>32</v>
      </c>
      <c r="N14" s="23"/>
      <c r="O14" s="77">
        <f aca="true" t="shared" si="0" ref="O14:O16">SUM(M14*N14)</f>
        <v>0</v>
      </c>
    </row>
    <row r="15" spans="1:15" ht="15">
      <c r="A15" s="78">
        <v>2</v>
      </c>
      <c r="B15" s="79" t="s">
        <v>19</v>
      </c>
      <c r="C15" s="80" t="s">
        <v>20</v>
      </c>
      <c r="D15" s="81"/>
      <c r="E15" s="81"/>
      <c r="F15" s="81"/>
      <c r="G15" s="81"/>
      <c r="H15" s="81"/>
      <c r="I15" s="81"/>
      <c r="J15" s="81"/>
      <c r="K15" s="81"/>
      <c r="L15" s="82" t="s">
        <v>21</v>
      </c>
      <c r="M15" s="82">
        <v>1</v>
      </c>
      <c r="N15" s="24"/>
      <c r="O15" s="77">
        <f t="shared" si="0"/>
        <v>0</v>
      </c>
    </row>
    <row r="16" spans="1:15" ht="15">
      <c r="A16" s="83">
        <v>3</v>
      </c>
      <c r="B16" s="84" t="s">
        <v>22</v>
      </c>
      <c r="C16" s="80" t="s">
        <v>23</v>
      </c>
      <c r="D16" s="81"/>
      <c r="E16" s="81"/>
      <c r="F16" s="81"/>
      <c r="G16" s="81"/>
      <c r="H16" s="81"/>
      <c r="I16" s="81"/>
      <c r="J16" s="81"/>
      <c r="K16" s="81"/>
      <c r="L16" s="82" t="s">
        <v>21</v>
      </c>
      <c r="M16" s="82">
        <v>1</v>
      </c>
      <c r="N16" s="24"/>
      <c r="O16" s="77">
        <f t="shared" si="0"/>
        <v>0</v>
      </c>
    </row>
    <row r="17" spans="1:15" ht="15">
      <c r="A17" s="85">
        <v>4</v>
      </c>
      <c r="B17" s="84" t="s">
        <v>24</v>
      </c>
      <c r="C17" s="86" t="s">
        <v>25</v>
      </c>
      <c r="D17" s="87"/>
      <c r="E17" s="87"/>
      <c r="F17" s="87"/>
      <c r="G17" s="87"/>
      <c r="H17" s="87"/>
      <c r="I17" s="87"/>
      <c r="J17" s="87"/>
      <c r="K17" s="87"/>
      <c r="L17" s="88" t="s">
        <v>21</v>
      </c>
      <c r="M17" s="89">
        <v>1</v>
      </c>
      <c r="N17" s="25"/>
      <c r="O17" s="77">
        <f>SUM(M17*N17)</f>
        <v>0</v>
      </c>
    </row>
    <row r="18" spans="1:15" ht="15">
      <c r="A18" s="85">
        <v>5</v>
      </c>
      <c r="B18" s="84" t="s">
        <v>26</v>
      </c>
      <c r="C18" s="86" t="s">
        <v>27</v>
      </c>
      <c r="D18" s="87"/>
      <c r="E18" s="87"/>
      <c r="F18" s="87"/>
      <c r="G18" s="87"/>
      <c r="H18" s="87"/>
      <c r="I18" s="87"/>
      <c r="J18" s="87"/>
      <c r="K18" s="87"/>
      <c r="L18" s="89" t="s">
        <v>21</v>
      </c>
      <c r="M18" s="89">
        <v>1</v>
      </c>
      <c r="N18" s="25"/>
      <c r="O18" s="77">
        <f aca="true" t="shared" si="1" ref="O18">SUM(M18*N18)</f>
        <v>0</v>
      </c>
    </row>
    <row r="19" spans="1:15" ht="15">
      <c r="A19" s="85">
        <v>6</v>
      </c>
      <c r="B19" s="84" t="s">
        <v>28</v>
      </c>
      <c r="C19" s="86" t="s">
        <v>29</v>
      </c>
      <c r="D19" s="87"/>
      <c r="E19" s="87"/>
      <c r="F19" s="87"/>
      <c r="G19" s="87"/>
      <c r="H19" s="87"/>
      <c r="I19" s="87"/>
      <c r="J19" s="87"/>
      <c r="K19" s="87"/>
      <c r="L19" s="89" t="s">
        <v>21</v>
      </c>
      <c r="M19" s="89">
        <v>1</v>
      </c>
      <c r="N19" s="25"/>
      <c r="O19" s="77">
        <f>SUM(M19*N19)</f>
        <v>0</v>
      </c>
    </row>
    <row r="20" spans="1:15" ht="15">
      <c r="A20" s="85">
        <v>7</v>
      </c>
      <c r="B20" s="84" t="s">
        <v>30</v>
      </c>
      <c r="C20" s="86" t="s">
        <v>31</v>
      </c>
      <c r="D20" s="87"/>
      <c r="E20" s="87"/>
      <c r="F20" s="87"/>
      <c r="G20" s="87"/>
      <c r="H20" s="87"/>
      <c r="I20" s="87"/>
      <c r="J20" s="87"/>
      <c r="K20" s="87"/>
      <c r="L20" s="89" t="s">
        <v>21</v>
      </c>
      <c r="M20" s="89">
        <v>1</v>
      </c>
      <c r="N20" s="25"/>
      <c r="O20" s="77">
        <f aca="true" t="shared" si="2" ref="O20:O23">SUM(M20*N20)</f>
        <v>0</v>
      </c>
    </row>
    <row r="21" spans="1:15" ht="15">
      <c r="A21" s="85">
        <v>8</v>
      </c>
      <c r="B21" s="84" t="s">
        <v>32</v>
      </c>
      <c r="C21" s="90" t="s">
        <v>33</v>
      </c>
      <c r="D21" s="87"/>
      <c r="E21" s="87"/>
      <c r="F21" s="87"/>
      <c r="G21" s="87"/>
      <c r="H21" s="87"/>
      <c r="I21" s="87"/>
      <c r="J21" s="87"/>
      <c r="K21" s="87"/>
      <c r="L21" s="89" t="s">
        <v>21</v>
      </c>
      <c r="M21" s="89">
        <v>1</v>
      </c>
      <c r="N21" s="25"/>
      <c r="O21" s="77">
        <f t="shared" si="2"/>
        <v>0</v>
      </c>
    </row>
    <row r="22" spans="1:15" ht="15">
      <c r="A22" s="85">
        <v>9</v>
      </c>
      <c r="B22" s="84" t="s">
        <v>34</v>
      </c>
      <c r="C22" s="86" t="s">
        <v>35</v>
      </c>
      <c r="D22" s="87"/>
      <c r="E22" s="87"/>
      <c r="F22" s="87"/>
      <c r="G22" s="87"/>
      <c r="H22" s="87"/>
      <c r="I22" s="87"/>
      <c r="J22" s="87"/>
      <c r="K22" s="87"/>
      <c r="L22" s="88" t="s">
        <v>21</v>
      </c>
      <c r="M22" s="89">
        <v>1</v>
      </c>
      <c r="N22" s="25"/>
      <c r="O22" s="77">
        <f t="shared" si="2"/>
        <v>0</v>
      </c>
    </row>
    <row r="23" spans="1:17" ht="20.1" customHeight="1" thickBot="1">
      <c r="A23" s="85">
        <v>10</v>
      </c>
      <c r="B23" s="84" t="s">
        <v>36</v>
      </c>
      <c r="C23" s="90" t="s">
        <v>37</v>
      </c>
      <c r="D23" s="87"/>
      <c r="E23" s="87"/>
      <c r="F23" s="87"/>
      <c r="G23" s="87"/>
      <c r="H23" s="87"/>
      <c r="I23" s="87"/>
      <c r="J23" s="87"/>
      <c r="K23" s="87"/>
      <c r="L23" s="89" t="s">
        <v>18</v>
      </c>
      <c r="M23" s="89">
        <v>80</v>
      </c>
      <c r="N23" s="25"/>
      <c r="O23" s="91">
        <f t="shared" si="2"/>
        <v>0</v>
      </c>
      <c r="Q23" s="26"/>
    </row>
    <row r="24" spans="1:17" ht="20.1" customHeight="1" thickBot="1">
      <c r="A24" s="92"/>
      <c r="B24" s="93"/>
      <c r="C24" s="94" t="s">
        <v>38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95"/>
      <c r="O24" s="96">
        <f>SUM(O14:O23)</f>
        <v>0</v>
      </c>
      <c r="Q24" s="26"/>
    </row>
    <row r="25" spans="1:17" ht="20.1" customHeight="1" thickBot="1">
      <c r="A25" s="97"/>
      <c r="B25" s="98"/>
      <c r="C25" s="10"/>
      <c r="D25" s="10"/>
      <c r="E25" s="10"/>
      <c r="F25" s="10"/>
      <c r="G25" s="10"/>
      <c r="H25" s="10"/>
      <c r="I25" s="10"/>
      <c r="J25" s="10"/>
      <c r="K25" s="10"/>
      <c r="L25" s="21"/>
      <c r="M25" s="21"/>
      <c r="N25" s="99"/>
      <c r="O25" s="100"/>
      <c r="Q25" s="26"/>
    </row>
    <row r="26" spans="1:15" ht="16.5" thickBot="1">
      <c r="A26" s="92"/>
      <c r="B26" s="101"/>
      <c r="C26" s="69" t="s">
        <v>39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95"/>
      <c r="O26" s="102"/>
    </row>
    <row r="27" spans="1:15" ht="27.75" customHeight="1">
      <c r="A27" s="103">
        <v>11</v>
      </c>
      <c r="B27" s="104" t="s">
        <v>40</v>
      </c>
      <c r="C27" s="105" t="s">
        <v>41</v>
      </c>
      <c r="D27" s="27"/>
      <c r="E27" s="27"/>
      <c r="F27" s="27"/>
      <c r="G27" s="27"/>
      <c r="H27" s="27"/>
      <c r="I27" s="27"/>
      <c r="J27" s="27"/>
      <c r="K27" s="28"/>
      <c r="L27" s="106" t="s">
        <v>21</v>
      </c>
      <c r="M27" s="107">
        <v>1</v>
      </c>
      <c r="N27" s="29"/>
      <c r="O27" s="108">
        <f aca="true" t="shared" si="3" ref="O27:O29">SUM(M27*N27)</f>
        <v>0</v>
      </c>
    </row>
    <row r="28" spans="1:15" ht="30" customHeight="1">
      <c r="A28" s="109">
        <v>12</v>
      </c>
      <c r="B28" s="79" t="s">
        <v>42</v>
      </c>
      <c r="C28" s="110" t="s">
        <v>43</v>
      </c>
      <c r="D28" s="30"/>
      <c r="E28" s="30"/>
      <c r="F28" s="30"/>
      <c r="G28" s="30"/>
      <c r="H28" s="30"/>
      <c r="I28" s="30"/>
      <c r="J28" s="30"/>
      <c r="K28" s="30"/>
      <c r="L28" s="111" t="s">
        <v>21</v>
      </c>
      <c r="M28" s="82">
        <v>1</v>
      </c>
      <c r="N28" s="31"/>
      <c r="O28" s="112">
        <f t="shared" si="3"/>
        <v>0</v>
      </c>
    </row>
    <row r="29" spans="1:15" ht="30" customHeight="1" thickBot="1">
      <c r="A29" s="109">
        <v>12</v>
      </c>
      <c r="B29" s="79" t="s">
        <v>44</v>
      </c>
      <c r="C29" s="110" t="s">
        <v>45</v>
      </c>
      <c r="D29" s="30"/>
      <c r="E29" s="30"/>
      <c r="F29" s="30"/>
      <c r="G29" s="30"/>
      <c r="H29" s="30"/>
      <c r="I29" s="30"/>
      <c r="J29" s="30"/>
      <c r="K29" s="30"/>
      <c r="L29" s="111" t="s">
        <v>21</v>
      </c>
      <c r="M29" s="82">
        <v>1</v>
      </c>
      <c r="N29" s="24"/>
      <c r="O29" s="150">
        <f t="shared" si="3"/>
        <v>0</v>
      </c>
    </row>
    <row r="30" spans="1:15" ht="20.1" customHeight="1" thickBot="1">
      <c r="A30" s="92"/>
      <c r="B30" s="93"/>
      <c r="C30" s="113" t="s">
        <v>46</v>
      </c>
      <c r="D30" s="32"/>
      <c r="E30" s="32"/>
      <c r="F30" s="32"/>
      <c r="G30" s="32"/>
      <c r="H30" s="32"/>
      <c r="I30" s="32"/>
      <c r="J30" s="32"/>
      <c r="K30" s="32"/>
      <c r="L30" s="114"/>
      <c r="M30" s="70"/>
      <c r="N30" s="95"/>
      <c r="O30" s="151">
        <f>+O27+O28+O29</f>
        <v>0</v>
      </c>
    </row>
    <row r="31" spans="1:15" ht="20.1" customHeight="1" thickBot="1">
      <c r="A31" s="97"/>
      <c r="B31" s="98"/>
      <c r="C31" s="115"/>
      <c r="D31" s="33"/>
      <c r="E31" s="33"/>
      <c r="F31" s="33"/>
      <c r="G31" s="33"/>
      <c r="H31" s="33"/>
      <c r="I31" s="33"/>
      <c r="J31" s="33"/>
      <c r="K31" s="33"/>
      <c r="L31" s="116"/>
      <c r="M31" s="10"/>
      <c r="N31" s="117"/>
      <c r="O31" s="118"/>
    </row>
    <row r="32" spans="1:15" ht="45.75" customHeight="1">
      <c r="A32" s="103">
        <v>13</v>
      </c>
      <c r="B32" s="104" t="s">
        <v>47</v>
      </c>
      <c r="C32" s="119" t="s">
        <v>48</v>
      </c>
      <c r="D32" s="34"/>
      <c r="E32" s="34"/>
      <c r="F32" s="34"/>
      <c r="G32" s="34"/>
      <c r="H32" s="34"/>
      <c r="I32" s="34"/>
      <c r="J32" s="34"/>
      <c r="K32" s="34"/>
      <c r="L32" s="106" t="s">
        <v>21</v>
      </c>
      <c r="M32" s="107">
        <v>1</v>
      </c>
      <c r="N32" s="35"/>
      <c r="O32" s="108">
        <f aca="true" t="shared" si="4" ref="O32:O33">SUM(M32*N32)</f>
        <v>0</v>
      </c>
    </row>
    <row r="33" spans="1:15" ht="46.5" customHeight="1" thickBot="1">
      <c r="A33" s="120">
        <v>13</v>
      </c>
      <c r="B33" s="121" t="s">
        <v>49</v>
      </c>
      <c r="C33" s="122" t="s">
        <v>50</v>
      </c>
      <c r="D33" s="36"/>
      <c r="E33" s="36"/>
      <c r="F33" s="36"/>
      <c r="G33" s="36"/>
      <c r="H33" s="36"/>
      <c r="I33" s="36"/>
      <c r="J33" s="36"/>
      <c r="K33" s="36"/>
      <c r="L33" s="123" t="s">
        <v>21</v>
      </c>
      <c r="M33" s="124">
        <v>1</v>
      </c>
      <c r="N33" s="24"/>
      <c r="O33" s="152">
        <f t="shared" si="4"/>
        <v>0</v>
      </c>
    </row>
    <row r="34" spans="1:15" ht="20.1" customHeight="1" thickBot="1">
      <c r="A34" s="92"/>
      <c r="B34" s="93"/>
      <c r="C34" s="113" t="s">
        <v>51</v>
      </c>
      <c r="D34" s="32"/>
      <c r="E34" s="32"/>
      <c r="F34" s="32"/>
      <c r="G34" s="32"/>
      <c r="H34" s="32"/>
      <c r="I34" s="32"/>
      <c r="J34" s="32"/>
      <c r="K34" s="32"/>
      <c r="L34" s="114"/>
      <c r="M34" s="70"/>
      <c r="N34" s="95"/>
      <c r="O34" s="151">
        <f>+O32+O33</f>
        <v>0</v>
      </c>
    </row>
    <row r="35" spans="1:15" ht="20.1" customHeight="1" thickBot="1">
      <c r="A35" s="97"/>
      <c r="B35" s="98"/>
      <c r="C35" s="115"/>
      <c r="D35" s="33"/>
      <c r="E35" s="33"/>
      <c r="F35" s="33"/>
      <c r="G35" s="33"/>
      <c r="H35" s="33"/>
      <c r="I35" s="33"/>
      <c r="J35" s="33"/>
      <c r="K35" s="33"/>
      <c r="L35" s="116"/>
      <c r="M35" s="10"/>
      <c r="N35" s="117"/>
      <c r="O35" s="125"/>
    </row>
    <row r="36" spans="1:15" ht="20.1" customHeight="1" thickBot="1">
      <c r="A36" s="92"/>
      <c r="B36" s="93"/>
      <c r="C36" s="113" t="s">
        <v>52</v>
      </c>
      <c r="D36" s="32"/>
      <c r="E36" s="32"/>
      <c r="F36" s="32"/>
      <c r="G36" s="32"/>
      <c r="H36" s="32"/>
      <c r="I36" s="32"/>
      <c r="J36" s="32"/>
      <c r="K36" s="32"/>
      <c r="L36" s="114"/>
      <c r="M36" s="70"/>
      <c r="N36" s="95"/>
      <c r="O36" s="126">
        <f>+O24+O30+O34</f>
        <v>0</v>
      </c>
    </row>
    <row r="37" spans="1:16" ht="20.1" customHeight="1" thickBot="1">
      <c r="A37" s="97"/>
      <c r="B37" s="98"/>
      <c r="C37" s="127"/>
      <c r="D37" s="33"/>
      <c r="E37" s="33"/>
      <c r="F37" s="33"/>
      <c r="G37" s="33"/>
      <c r="H37" s="33"/>
      <c r="I37" s="33"/>
      <c r="J37" s="33"/>
      <c r="K37" s="33"/>
      <c r="L37" s="116"/>
      <c r="M37" s="10"/>
      <c r="N37" s="117"/>
      <c r="O37" s="117"/>
      <c r="P37" s="6"/>
    </row>
    <row r="38" spans="1:15" ht="16.5" thickBot="1">
      <c r="A38" s="128"/>
      <c r="B38" s="68" t="s">
        <v>53</v>
      </c>
      <c r="C38" s="129" t="s">
        <v>54</v>
      </c>
      <c r="D38" s="37"/>
      <c r="E38" s="37"/>
      <c r="F38" s="37"/>
      <c r="G38" s="37"/>
      <c r="H38" s="37"/>
      <c r="I38" s="37"/>
      <c r="J38" s="37"/>
      <c r="K38" s="37"/>
      <c r="L38" s="114"/>
      <c r="M38" s="70"/>
      <c r="N38" s="95"/>
      <c r="O38" s="102"/>
    </row>
    <row r="39" spans="1:15" ht="15">
      <c r="A39" s="130">
        <v>14</v>
      </c>
      <c r="B39" s="131" t="s">
        <v>55</v>
      </c>
      <c r="C39" s="38" t="s">
        <v>56</v>
      </c>
      <c r="D39" s="39"/>
      <c r="E39" s="39"/>
      <c r="F39" s="39"/>
      <c r="G39" s="39"/>
      <c r="H39" s="39"/>
      <c r="I39" s="39"/>
      <c r="J39" s="39"/>
      <c r="K39" s="40"/>
      <c r="L39" s="132" t="s">
        <v>57</v>
      </c>
      <c r="M39" s="133">
        <v>80</v>
      </c>
      <c r="N39" s="41"/>
      <c r="O39" s="134">
        <f aca="true" t="shared" si="5" ref="O39:O42">SUM(M39*N39)</f>
        <v>0</v>
      </c>
    </row>
    <row r="40" spans="1:15" ht="15">
      <c r="A40" s="135">
        <v>15</v>
      </c>
      <c r="B40" s="136" t="s">
        <v>58</v>
      </c>
      <c r="C40" s="42" t="s">
        <v>59</v>
      </c>
      <c r="D40" s="43"/>
      <c r="E40" s="43"/>
      <c r="F40" s="43"/>
      <c r="G40" s="43"/>
      <c r="H40" s="43"/>
      <c r="I40" s="43"/>
      <c r="J40" s="43"/>
      <c r="K40" s="44"/>
      <c r="L40" s="137" t="s">
        <v>57</v>
      </c>
      <c r="M40" s="111">
        <v>80</v>
      </c>
      <c r="N40" s="45"/>
      <c r="O40" s="134">
        <f t="shared" si="5"/>
        <v>0</v>
      </c>
    </row>
    <row r="41" spans="1:16" ht="15">
      <c r="A41" s="135">
        <v>16</v>
      </c>
      <c r="B41" s="136" t="s">
        <v>60</v>
      </c>
      <c r="C41" s="42" t="s">
        <v>61</v>
      </c>
      <c r="D41" s="43"/>
      <c r="E41" s="43"/>
      <c r="F41" s="43"/>
      <c r="G41" s="43"/>
      <c r="H41" s="43"/>
      <c r="I41" s="43"/>
      <c r="J41" s="43"/>
      <c r="K41" s="44"/>
      <c r="L41" s="137" t="s">
        <v>57</v>
      </c>
      <c r="M41" s="111">
        <v>80</v>
      </c>
      <c r="N41" s="45"/>
      <c r="O41" s="134">
        <f t="shared" si="5"/>
        <v>0</v>
      </c>
      <c r="P41" s="6"/>
    </row>
    <row r="42" spans="1:16" ht="15">
      <c r="A42" s="135">
        <v>17</v>
      </c>
      <c r="B42" s="136" t="s">
        <v>62</v>
      </c>
      <c r="C42" s="42" t="s">
        <v>63</v>
      </c>
      <c r="D42" s="43"/>
      <c r="E42" s="43"/>
      <c r="F42" s="43"/>
      <c r="G42" s="43"/>
      <c r="H42" s="43"/>
      <c r="I42" s="43"/>
      <c r="J42" s="43"/>
      <c r="K42" s="44"/>
      <c r="L42" s="137" t="s">
        <v>18</v>
      </c>
      <c r="M42" s="111">
        <v>600</v>
      </c>
      <c r="N42" s="45"/>
      <c r="O42" s="134">
        <f t="shared" si="5"/>
        <v>0</v>
      </c>
      <c r="P42" s="6"/>
    </row>
    <row r="43" spans="1:16" ht="20.1" customHeight="1" thickBot="1">
      <c r="A43" s="138"/>
      <c r="B43" s="139"/>
      <c r="C43" s="46" t="s">
        <v>64</v>
      </c>
      <c r="D43" s="46"/>
      <c r="E43" s="46"/>
      <c r="F43" s="46"/>
      <c r="G43" s="46"/>
      <c r="H43" s="47"/>
      <c r="I43" s="47"/>
      <c r="J43" s="47"/>
      <c r="K43" s="47"/>
      <c r="L43" s="140"/>
      <c r="M43" s="141"/>
      <c r="N43" s="142"/>
      <c r="O43" s="143"/>
      <c r="P43" s="6"/>
    </row>
    <row r="44" spans="1:18" ht="20.1" customHeight="1" thickBot="1">
      <c r="A44" s="144"/>
      <c r="B44" s="114"/>
      <c r="C44" s="48" t="s">
        <v>65</v>
      </c>
      <c r="D44" s="49"/>
      <c r="E44" s="49"/>
      <c r="F44" s="49"/>
      <c r="G44" s="49"/>
      <c r="H44" s="49"/>
      <c r="I44" s="49"/>
      <c r="J44" s="49"/>
      <c r="K44" s="49"/>
      <c r="L44" s="114"/>
      <c r="M44" s="114"/>
      <c r="N44" s="145"/>
      <c r="O44" s="96">
        <f>SUM(O39:O43)</f>
        <v>0</v>
      </c>
      <c r="P44" s="6"/>
      <c r="Q44" s="50"/>
      <c r="R44" s="6"/>
    </row>
    <row r="45" spans="1:18" ht="20.1" customHeight="1" thickBot="1">
      <c r="A45" s="146"/>
      <c r="B45" s="116"/>
      <c r="C45" s="51"/>
      <c r="D45" s="52"/>
      <c r="E45" s="52"/>
      <c r="F45" s="52"/>
      <c r="G45" s="52"/>
      <c r="H45" s="52"/>
      <c r="I45" s="52"/>
      <c r="J45" s="52"/>
      <c r="K45" s="52"/>
      <c r="L45" s="116"/>
      <c r="M45" s="116"/>
      <c r="N45" s="147"/>
      <c r="O45" s="147"/>
      <c r="P45" s="6"/>
      <c r="Q45" s="53"/>
      <c r="R45" s="53"/>
    </row>
    <row r="46" spans="1:18" ht="20.1" customHeight="1" thickBot="1">
      <c r="A46" s="92"/>
      <c r="B46" s="70"/>
      <c r="C46" s="148" t="s">
        <v>66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53">
        <f>O24+O30+O34+O44</f>
        <v>0</v>
      </c>
      <c r="P46" s="6"/>
      <c r="Q46" s="50"/>
      <c r="R46" s="50"/>
    </row>
    <row r="47" spans="1:16" ht="20.1" customHeight="1" thickBot="1">
      <c r="A47" s="92"/>
      <c r="B47" s="70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9"/>
      <c r="P47" s="6"/>
    </row>
    <row r="53" spans="1:15" ht="15">
      <c r="A53" s="54"/>
      <c r="B53" s="55"/>
      <c r="C53" s="56" t="s">
        <v>67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7"/>
    </row>
    <row r="54" spans="1:15" ht="15">
      <c r="A54" s="54"/>
      <c r="B54" s="55"/>
      <c r="C54" s="58" t="s">
        <v>68</v>
      </c>
      <c r="D54" s="54" t="s">
        <v>69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9" t="str">
        <f>IF(O24+O27&lt;=0.19*O46,"SPLNĚNO","NEVYHOVUJE")</f>
        <v>SPLNĚNO</v>
      </c>
    </row>
    <row r="55" spans="1:15" ht="15">
      <c r="A55" s="60"/>
      <c r="B55" s="61"/>
      <c r="C55" s="62" t="s">
        <v>70</v>
      </c>
      <c r="D55" s="62" t="s">
        <v>71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59" t="str">
        <f>IF(O28+O29&lt;=0.45*O46,"SPLNĚNO","NEVYHOVUJE")</f>
        <v>SPLNĚNO</v>
      </c>
    </row>
  </sheetData>
  <sheetProtection algorithmName="SHA-512" hashValue="doQCkFqOs4k5EYun7LLpVjkiG9WYxUgM3vB9J/pg3CsYtg9iYHbKdn5+Scj3kvbpkUUfXmMVWk5+XKNZ4jm8vw==" saltValue="6+Xq2JSde4hCgBr2qR+ivg==" spinCount="100000" sheet="1" objects="1" scenarios="1"/>
  <protectedRanges>
    <protectedRange sqref="N39:N42" name="E"/>
    <protectedRange sqref="N32:N33" name="D"/>
    <protectedRange sqref="N27:N29" name="B C"/>
    <protectedRange sqref="N14:N23" name="A"/>
    <protectedRange sqref="A7:O7" name="Název"/>
  </protectedRanges>
  <mergeCells count="6">
    <mergeCell ref="A7:O7"/>
    <mergeCell ref="C27:K27"/>
    <mergeCell ref="C28:K28"/>
    <mergeCell ref="C29:K29"/>
    <mergeCell ref="C32:K32"/>
    <mergeCell ref="C33:K33"/>
  </mergeCells>
  <conditionalFormatting sqref="O54">
    <cfRule type="containsText" priority="4" dxfId="0" operator="containsText" text="NEVYHOVUJE">
      <formula>NOT(ISERROR(SEARCH("NEVYHOVUJE",O54)))</formula>
    </cfRule>
    <cfRule type="containsText" priority="5" dxfId="1" operator="containsText" text="SPLNĚNO">
      <formula>NOT(ISERROR(SEARCH("SPLNĚNO",O54)))</formula>
    </cfRule>
    <cfRule type="containsText" priority="6" dxfId="0" operator="containsText" text="NESPLNĚNO">
      <formula>NOT(ISERROR(SEARCH("NESPLNĚNO",O54)))</formula>
    </cfRule>
  </conditionalFormatting>
  <conditionalFormatting sqref="O55">
    <cfRule type="containsText" priority="1" dxfId="0" operator="containsText" text="NEVYHOVUJE">
      <formula>NOT(ISERROR(SEARCH("NEVYHOVUJE",O55)))</formula>
    </cfRule>
    <cfRule type="containsText" priority="2" dxfId="1" operator="containsText" text="SPLNĚNO">
      <formula>NOT(ISERROR(SEARCH("SPLNĚNO",O55)))</formula>
    </cfRule>
    <cfRule type="containsText" priority="3" dxfId="0" operator="containsText" text="NESPLNĚNO">
      <formula>NOT(ISERROR(SEARCH("NESPLNĚNO",O55)))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Kareis Jan</dc:creator>
  <cp:keywords/>
  <dc:description/>
  <cp:lastModifiedBy>Kareis Jan</cp:lastModifiedBy>
  <cp:lastPrinted>2021-01-27T08:19:23Z</cp:lastPrinted>
  <dcterms:created xsi:type="dcterms:W3CDTF">2021-01-27T08:03:15Z</dcterms:created>
  <dcterms:modified xsi:type="dcterms:W3CDTF">2021-01-27T08:27:43Z</dcterms:modified>
  <cp:category/>
  <cp:version/>
  <cp:contentType/>
  <cp:contentStatus/>
</cp:coreProperties>
</file>