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kapitulace" sheetId="1" r:id="rId1"/>
    <sheet name="SO 21 Stupeň č.21" sheetId="2" r:id="rId2"/>
    <sheet name="VON" sheetId="3" r:id="rId3"/>
  </sheets>
  <definedNames>
    <definedName name="_xlnm.Print_Titles" localSheetId="1">'SO 21 Stupeň č.21'!$1:$10</definedName>
  </definedNames>
  <calcPr fullCalcOnLoad="1"/>
</workbook>
</file>

<file path=xl/sharedStrings.xml><?xml version="1.0" encoding="utf-8"?>
<sst xmlns="http://schemas.openxmlformats.org/spreadsheetml/2006/main" count="806" uniqueCount="564">
  <si>
    <t xml:space="preserve">   </t>
  </si>
  <si>
    <t>47976250</t>
  </si>
  <si>
    <t>CZ47976250</t>
  </si>
  <si>
    <t>Lesprojekt Krnov s.r.o.</t>
  </si>
  <si>
    <t>CZK</t>
  </si>
  <si>
    <t>1</t>
  </si>
  <si>
    <t>HSV</t>
  </si>
  <si>
    <t>2</t>
  </si>
  <si>
    <t>9</t>
  </si>
  <si>
    <t>3</t>
  </si>
  <si>
    <t>10</t>
  </si>
  <si>
    <t>4</t>
  </si>
  <si>
    <t>5</t>
  </si>
  <si>
    <t>6</t>
  </si>
  <si>
    <t>7</t>
  </si>
  <si>
    <t>Ostatní náklady</t>
  </si>
  <si>
    <t>DPH</t>
  </si>
  <si>
    <t>Cena s DPH</t>
  </si>
  <si>
    <t xml:space="preserve">Zhotovitel:   </t>
  </si>
  <si>
    <t>Zpracoval:   Lesprojekt Krnov s.r.o.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</si>
  <si>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</si>
  <si>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</si>
  <si>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</si>
  <si>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</si>
  <si>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</si>
  <si>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</si>
  <si>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</si>
  <si>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</si>
  <si>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 xml:space="preserve">Práce a dodávky HSV   </t>
  </si>
  <si>
    <t xml:space="preserve">Zemní práce   </t>
  </si>
  <si>
    <t>001</t>
  </si>
  <si>
    <t>m2</t>
  </si>
  <si>
    <t xml:space="preserve">Součet   </t>
  </si>
  <si>
    <t>kus</t>
  </si>
  <si>
    <t>112201101</t>
  </si>
  <si>
    <t xml:space="preserve">Odstranění pařezů D do 300 mm   </t>
  </si>
  <si>
    <t>112201102</t>
  </si>
  <si>
    <t xml:space="preserve">Odstranění pařezů D do 500 mm   </t>
  </si>
  <si>
    <t>112251103</t>
  </si>
  <si>
    <t xml:space="preserve">Odstranění pařezů D do 700 mm   </t>
  </si>
  <si>
    <t>124203101</t>
  </si>
  <si>
    <t xml:space="preserve">Vykopávky do 1000 m3 pro koryta vodotečí v hornině tř. 3   </t>
  </si>
  <si>
    <t>m3</t>
  </si>
  <si>
    <t>Nános</t>
  </si>
  <si>
    <t xml:space="preserve">"odstranění nánosu ve vývaru " 336*0,8   </t>
  </si>
  <si>
    <t>124203119</t>
  </si>
  <si>
    <t xml:space="preserve">Příplatek k vykopávkám pro koryta vodotečí v hornině tř. 3 v tekoucí vodě při LTM   </t>
  </si>
  <si>
    <t xml:space="preserve">Nános   </t>
  </si>
  <si>
    <t>124303101</t>
  </si>
  <si>
    <t xml:space="preserve">Vykopávky do 1000 m3 pro koryta vodotečí v hornině tř. 4   </t>
  </si>
  <si>
    <t xml:space="preserve">"Výkop nad přelivnou hranou PB " 6*2   </t>
  </si>
  <si>
    <t xml:space="preserve">"Výkop pod přelivnou hranou PB " 3*1,5   </t>
  </si>
  <si>
    <t>Výkop</t>
  </si>
  <si>
    <t xml:space="preserve">"hornina 4 - 80%"    Výkop*0,8   </t>
  </si>
  <si>
    <t>124303119</t>
  </si>
  <si>
    <t xml:space="preserve">Příplatek k vykopávkám pro koryta vodotečí v hornině tř. 4 v tekoucí vodě při LTM   </t>
  </si>
  <si>
    <t xml:space="preserve">Výkop*0,8   </t>
  </si>
  <si>
    <t>124403101</t>
  </si>
  <si>
    <t xml:space="preserve">Vykopávky do 1000 m3 pro koryta vodotečí v hornině tř. 5   </t>
  </si>
  <si>
    <t xml:space="preserve">"hornina 5 - 20%"    Výkop*0,2   </t>
  </si>
  <si>
    <t>124403109</t>
  </si>
  <si>
    <t xml:space="preserve">Příplatek k vykopávkám pro koryta vodotečí v hornině tř. 5 v tekoucí vodě při LTM   </t>
  </si>
  <si>
    <t xml:space="preserve">Výkop*0,2   </t>
  </si>
  <si>
    <t>131301101</t>
  </si>
  <si>
    <t xml:space="preserve">Hloubení jam nezapažených v hornině tř. 4 objemu do 100 m3   </t>
  </si>
  <si>
    <t xml:space="preserve">"nad přelivnou hranou"  12*0,5+1,5*3,9   </t>
  </si>
  <si>
    <t xml:space="preserve">"hloubení jam - pro zához do dna nad PH"23,94   </t>
  </si>
  <si>
    <t xml:space="preserve">"hloubení jam - zához do dna za závěrným prahem"56,13   </t>
  </si>
  <si>
    <t>Jáma</t>
  </si>
  <si>
    <t xml:space="preserve">"hornina 4  - 80%"   Jáma*0,8   </t>
  </si>
  <si>
    <t>131301191</t>
  </si>
  <si>
    <t xml:space="preserve">Příplatek za hloubení jam v tekoucí vodě při LTM v hornině tř. 4   </t>
  </si>
  <si>
    <t xml:space="preserve">Jáma*0,8   </t>
  </si>
  <si>
    <t>131401101</t>
  </si>
  <si>
    <t xml:space="preserve">Hloubení jam nezapažených v hornině tř. 5 objemu do 100 m3   </t>
  </si>
  <si>
    <t xml:space="preserve">"hornina 5  - 20%"   Jáma*0,2   </t>
  </si>
  <si>
    <t>131401191</t>
  </si>
  <si>
    <t xml:space="preserve">Příplatek za hloubení jam v tekoucí vodě při LTM v hornině tř. 5   </t>
  </si>
  <si>
    <t xml:space="preserve">Jáma*0,2   </t>
  </si>
  <si>
    <t>132301202</t>
  </si>
  <si>
    <t xml:space="preserve">Hloubení rýh š do 2000 mm v hornině tř. 4 objemu do 1000 m3   </t>
  </si>
  <si>
    <t xml:space="preserve">"Podélné opevnění nad přelivnou hranou"  (2,9+2,85) *1,35   </t>
  </si>
  <si>
    <t xml:space="preserve">"Zídka migrační rampy" 13,35*2,5   </t>
  </si>
  <si>
    <t xml:space="preserve">"Patka dlažby PB boku vývaru" (8,85+1,81)*1,2   </t>
  </si>
  <si>
    <t xml:space="preserve">"Podélné opevnění pod závěrným prahem PB" 5,3*1,35   </t>
  </si>
  <si>
    <t xml:space="preserve">"rýha pro těsnění přelivné hrany"60,85   </t>
  </si>
  <si>
    <t xml:space="preserve">"rýha pro patku dlažby na PB mezi rampou a schody"1,47*1,275   </t>
  </si>
  <si>
    <t>Rýha</t>
  </si>
  <si>
    <t xml:space="preserve">"hornina 4 - 80%"    Rýha*0,8   </t>
  </si>
  <si>
    <t>132301292</t>
  </si>
  <si>
    <t xml:space="preserve">Příplatek za hloubení rýh pod vodou š do 2000 mm při LTM v hornině tř. 4 objemu přes 100 m3   </t>
  </si>
  <si>
    <t xml:space="preserve">Rýha*0,8   </t>
  </si>
  <si>
    <t>132401201</t>
  </si>
  <si>
    <t xml:space="preserve">Hloubení rýh š do 2000 mm v hornině tř. 5   </t>
  </si>
  <si>
    <t xml:space="preserve">"hornina 5 - 20%"    Rýha*0,2   </t>
  </si>
  <si>
    <t>132401291</t>
  </si>
  <si>
    <t xml:space="preserve">Příplatek za hloubení rýh pod vodou š do 2000 mm při LTM v hornině tř. 5   </t>
  </si>
  <si>
    <t xml:space="preserve">Rýha*0,2   </t>
  </si>
  <si>
    <t>162201102</t>
  </si>
  <si>
    <t xml:space="preserve">Vodorovné přemístění do 50 m výkopku/sypaniny z horniny tř. 1 až 4   </t>
  </si>
  <si>
    <t xml:space="preserve">(Násyp+Zásyp)*0,8   </t>
  </si>
  <si>
    <t>162201152</t>
  </si>
  <si>
    <t xml:space="preserve">Vodorovné přemístění do 50 m výkopku/sypaniny z horniny tř. 5 až 7   </t>
  </si>
  <si>
    <t xml:space="preserve">(Násyp+Zásyp)*0,2   </t>
  </si>
  <si>
    <t>171103211</t>
  </si>
  <si>
    <t xml:space="preserve">Uložení sypanin z horniny tř. 1 až 4 do hrází kanálů se zhutněním 100 % PS C s příměsí jílu do 20 %   </t>
  </si>
  <si>
    <t xml:space="preserve">"Násyp PB u migrační rampy"  14,5*8,85   </t>
  </si>
  <si>
    <t xml:space="preserve">"Násyp a dorovnání terénu u závěrného prahu"   50*1,2   </t>
  </si>
  <si>
    <t>Násyp</t>
  </si>
  <si>
    <t>172103101</t>
  </si>
  <si>
    <t xml:space="preserve">Zřízení těsnicího jádra nebo vrstvy š do 1 m z hornin tř. 1 až 4 zhutněných do 100 % PS C   </t>
  </si>
  <si>
    <t xml:space="preserve">"zřízení těsnění před přelivnou hranou z hlinito-jílovité zeminy"   </t>
  </si>
  <si>
    <t xml:space="preserve">"specifikace zeminy je uvedena v TZ"60,85   </t>
  </si>
  <si>
    <t>174201201</t>
  </si>
  <si>
    <t xml:space="preserve">Zásyp jam po pařezech D pařezů do 300 mm   </t>
  </si>
  <si>
    <t>174201202</t>
  </si>
  <si>
    <t xml:space="preserve">Zásyp jam po pařezech D pařezů do 500 mm   </t>
  </si>
  <si>
    <t>174251203</t>
  </si>
  <si>
    <t xml:space="preserve">Zásyp jam po pařezech D pařezů do 700 mm   </t>
  </si>
  <si>
    <t>181101102</t>
  </si>
  <si>
    <t xml:space="preserve">Úprava pláně v zářezech v hornině tř. 1 až 4 se zhutněním   </t>
  </si>
  <si>
    <t xml:space="preserve">"urovnání základové spáry patek dlažby, pod opevněním dna"  445   </t>
  </si>
  <si>
    <t>231</t>
  </si>
  <si>
    <t>181111131</t>
  </si>
  <si>
    <t xml:space="preserve">Plošná úprava terénu do 500 m2 zemina tř 1 až 4 nerovnosti do +/- 200 mm v rovinně a svahu do 1:5   </t>
  </si>
  <si>
    <t xml:space="preserve">"Násyp PB u migrační rampy"  14,5*10   </t>
  </si>
  <si>
    <t xml:space="preserve">"Násyp a dorovnání terénu u závěrného prahu"   50   </t>
  </si>
  <si>
    <t>181201102</t>
  </si>
  <si>
    <t xml:space="preserve">Úprava pláně na násypech v hornině tř. 1 až 4 se zhutněním   </t>
  </si>
  <si>
    <t xml:space="preserve">"úprava pláně Násypů"   50   </t>
  </si>
  <si>
    <t>181411131</t>
  </si>
  <si>
    <t xml:space="preserve">Založení parkového trávníku výsevem plochy do 1000 m2 v rovině a ve svahu do 1:5   </t>
  </si>
  <si>
    <t>005</t>
  </si>
  <si>
    <t>005724740</t>
  </si>
  <si>
    <t>kg</t>
  </si>
  <si>
    <t xml:space="preserve">195*0,03*1,05   </t>
  </si>
  <si>
    <t>182101101</t>
  </si>
  <si>
    <t xml:space="preserve">Svahování v zářezech v hornině tř. 1 až 4   </t>
  </si>
  <si>
    <t xml:space="preserve">"za podélným opevněním" 2*5,3*3,5+15*3,5   </t>
  </si>
  <si>
    <t>R</t>
  </si>
  <si>
    <t xml:space="preserve">Zatěsnění oken v přelivné hraně deskou   </t>
  </si>
  <si>
    <t>ks</t>
  </si>
  <si>
    <t xml:space="preserve">Zatěsnění oken v přelivné hraně deskou - v ceně je dodávka materiálu i montáž   </t>
  </si>
  <si>
    <t xml:space="preserve">"zatěsnění oken v PH dřevěnou deskou - s přesahem 30 cm na všech stranách"   </t>
  </si>
  <si>
    <t xml:space="preserve">"materiál desky: dub / modřín"   </t>
  </si>
  <si>
    <t xml:space="preserve">5   </t>
  </si>
  <si>
    <t>R1-005</t>
  </si>
  <si>
    <t xml:space="preserve">Zřízení sjezdu do koryta včetně jeho odstranění   </t>
  </si>
  <si>
    <t>soubor</t>
  </si>
  <si>
    <t xml:space="preserve">1   </t>
  </si>
  <si>
    <t>t</t>
  </si>
  <si>
    <t xml:space="preserve">Naložení, odvoz a uložení přebytečné zeminy včetně případných poplatků v souladu se zk. O odpadech č.185/2001 Sb. v platném znění. Součástí položky je doprava, potřebná manipulalace a poplatky za uložení na skládku.  
   </t>
  </si>
  <si>
    <t xml:space="preserve">(Násyp+Výkop+Rýha+Jáma-Zásyp-Násyp) *1,8   </t>
  </si>
  <si>
    <t xml:space="preserve">Zakládání   </t>
  </si>
  <si>
    <t>312</t>
  </si>
  <si>
    <t>R2-001</t>
  </si>
  <si>
    <t xml:space="preserve">Výplň pod deskou migrační rampy - konstrukce ozn.B , využití kamene z vybouraných konstrukcí.   </t>
  </si>
  <si>
    <t xml:space="preserve">"plocha planimetrovaná v podél.řezu x šířka migrační rampy"   </t>
  </si>
  <si>
    <t xml:space="preserve">"ve vývaru"9,56*1,5   </t>
  </si>
  <si>
    <t xml:space="preserve">"nad přelivnou hranou"   0,9*1,5   </t>
  </si>
  <si>
    <t xml:space="preserve">"podklad z betonu migrační rampy - konstrukce ozn.B dl.x š.x tl."   (8,975*1,5*(0,35+0,5+0,48+0,5)/2)+2,935*1,5*(0,35+0,5)/2   </t>
  </si>
  <si>
    <t>274351111</t>
  </si>
  <si>
    <t xml:space="preserve">Bednění základových pasů tradiční oboustranné   </t>
  </si>
  <si>
    <t xml:space="preserve">"konstrukce ozn.B rybochod"   </t>
  </si>
  <si>
    <t xml:space="preserve">"ve vývaru" 0,95*1,5   </t>
  </si>
  <si>
    <t xml:space="preserve">"nad přelivnou hranou"   0,3*1,5   </t>
  </si>
  <si>
    <t xml:space="preserve">"podklad z betonu migrační rampy - konstrukce ozn.B"   6*1,5*0,5   </t>
  </si>
  <si>
    <t xml:space="preserve">Svislé a kompletní konstrukce   </t>
  </si>
  <si>
    <t>321</t>
  </si>
  <si>
    <t>321222111</t>
  </si>
  <si>
    <t xml:space="preserve">Zdění obkladního zdiva vodních staveb řádkového   </t>
  </si>
  <si>
    <t xml:space="preserve">Obklad lícní hrany přelivné hrany bude proveden jako čisté řádkové zdivo.
Obklad konstrukce A1 - řádkové zdivo čisté. 
Obklad konstrukce A2 - řádkové zdivo hrubé.   </t>
  </si>
  <si>
    <t xml:space="preserve">Konstrukce A1 - délka x šířka x tlouš.   </t>
  </si>
  <si>
    <t xml:space="preserve">obkladové  zdivo závěrného prahu včetně vytvoření kynetky   </t>
  </si>
  <si>
    <t xml:space="preserve">"zdivo kotvené"4,8   </t>
  </si>
  <si>
    <t xml:space="preserve">"zdivo nekotvené"0,07   </t>
  </si>
  <si>
    <t>ObkladZdivo</t>
  </si>
  <si>
    <t xml:space="preserve">Mezisoučet   </t>
  </si>
  <si>
    <t xml:space="preserve">Konstrukce A2 - zdivo hrubé, délka x výška x tlouš.350mm   </t>
  </si>
  <si>
    <t xml:space="preserve">"Dlažba PB nad přelivem - patka"        2,85*(1,25+0,69)/2*0,35   </t>
  </si>
  <si>
    <t xml:space="preserve">"Dlažba boku vývaru PB- patka podél MgR "  8,9*(1,49+3,09)/2*0,35   </t>
  </si>
  <si>
    <t xml:space="preserve">"Dlažba boku vývaru PB- patka podél nást. "  1,81*(1,29+1,49)/2*0,35   </t>
  </si>
  <si>
    <t xml:space="preserve">"dlažba boku vývaru PB mezi rampou a schody"0,57   </t>
  </si>
  <si>
    <t>R3-001</t>
  </si>
  <si>
    <t xml:space="preserve">Dodávka kamene pro řádkové obkladní zdivo   </t>
  </si>
  <si>
    <t xml:space="preserve">Materiál pro obklad líce přelivné hrany ve sklonu 5:1 a obklad koruny křídel, obklad patek dlažeb.   
Měrná hmotnost kamene musí být min. 2250 kg/m3.   </t>
  </si>
  <si>
    <t xml:space="preserve">Dodávka kamene pro obklad bez kotvení kubatura x hmotnost   </t>
  </si>
  <si>
    <t xml:space="preserve">Konstrukce A1 - délka x šířka x tlouš.x hm.   </t>
  </si>
  <si>
    <t xml:space="preserve">"obkladové  zdivo závěrného prahu  - bez kotvení - boky kynety"  0,07*2,5   </t>
  </si>
  <si>
    <t xml:space="preserve">Konstrukce A2 - zdivo hrubé, délka x výška x tlouš.350mm x hm.   </t>
  </si>
  <si>
    <t xml:space="preserve">"Dlažba PB nad přelivem - patka"        2,85*(1,25+0,69)/2*0,35*2,5   </t>
  </si>
  <si>
    <t xml:space="preserve">"Dlažba boku vývaru PB- patka podél MgR "  8,9*(1,1+0,4)/2*0,35*2,5   </t>
  </si>
  <si>
    <t xml:space="preserve">"Dlažba boku vývaru PB- patka podél nást. "  1,81*(1,29+1,49)/2*0,35*2,5   </t>
  </si>
  <si>
    <t xml:space="preserve">"dlažby boku vývaru PB - patka mezi rampou a schody"0,57*2,5   </t>
  </si>
  <si>
    <t xml:space="preserve">"zdivo nadzákladové - dodávka kamene"zdivo_nadzakladove   </t>
  </si>
  <si>
    <t>Kam_zdivo</t>
  </si>
  <si>
    <t xml:space="preserve">"ztratné" Kam_zdivo*0,25   </t>
  </si>
  <si>
    <t xml:space="preserve">Dodávka kamene pro obkladní zdivo kotvené   </t>
  </si>
  <si>
    <t xml:space="preserve">Kámen pro korunu závěrného prahu, který bude ke stávající kamenné konstrukci kotven,  bude na požadovanou velikost upraven a otvor pro kotvení na něm předvrtán mimo stavbu. Jedná se o kámen štípaný.   </t>
  </si>
  <si>
    <t xml:space="preserve">"závěrný práh - kameny kotvené"66   </t>
  </si>
  <si>
    <t>Zdivo_kotv</t>
  </si>
  <si>
    <t xml:space="preserve">Ztratné pro kameny 10%   </t>
  </si>
  <si>
    <t xml:space="preserve">Zdivo_kotv*0,1   </t>
  </si>
  <si>
    <t>321321115</t>
  </si>
  <si>
    <t xml:space="preserve">Konstrukce vodních staveb ze ŽB mrazuvzdorného tř. C 25/30 XF3   </t>
  </si>
  <si>
    <t xml:space="preserve">tř. C 25/30-XF3-Cl 0.2-Dmax 16mm–S3 dle ČSN EN 206-1 v aktuálním znění, max. průsak 50 mm podle ČSN EN 12 390-8   </t>
  </si>
  <si>
    <t xml:space="preserve">Patka dlažby-konstrukce A2   </t>
  </si>
  <si>
    <t xml:space="preserve">"Dlažba PB nad přelivem délka x výška/hloubka x šířka"  2,89*(1,25+0,69)/2*0,4+  2,89*0,8*0,75   </t>
  </si>
  <si>
    <t xml:space="preserve">"Dlažba boku vývaru PB-délka x výška/hloubka x šířka"   8,9*(1,49+3,09)/2*0,75+8,9*1,2*1,0   </t>
  </si>
  <si>
    <t xml:space="preserve">"Dlažba boku vývaru PB délka x výška/hloubka x šířka"    1,81*(1,29+1,49)/2*0,4+1,81*1,2*0,75   </t>
  </si>
  <si>
    <t xml:space="preserve">"dlažba boku vývaru PB - patka - mezi rampou a schody"1,71   </t>
  </si>
  <si>
    <t xml:space="preserve">Zídka migrační rampy - základ - konstrukce C   </t>
  </si>
  <si>
    <t xml:space="preserve">"část zídky ve vývaru délka x šířka x výš"  9,145*(1,42+1,00)/2*1,2   </t>
  </si>
  <si>
    <t xml:space="preserve">"nadz.část zídky podepření desky"  9,145*0,15*(0+1,86)/2   </t>
  </si>
  <si>
    <t xml:space="preserve">"část zídky nad přelivnou hranou"   2,89*0,8*0,8   </t>
  </si>
  <si>
    <t xml:space="preserve">"zídka migrační rampy - nadzemní část - beton"1,22*9,145   </t>
  </si>
  <si>
    <t xml:space="preserve">"deska migrační rampy ve vývaru - konstrukce ozn.B"   8,975* 1,8*0,15   </t>
  </si>
  <si>
    <t xml:space="preserve">"deska migrační rampy nad PH - konstrukce ozn.B"   2,935* 1,8*0,15   </t>
  </si>
  <si>
    <t>321321116</t>
  </si>
  <si>
    <t xml:space="preserve">Konstrukce vodních staveb ze ŽB mrazuvzdorného tř. C 30/37 XF3   </t>
  </si>
  <si>
    <t xml:space="preserve">tř. C 30/37–XF3-Cl 0.2-Dmax 16mm–S3 dle ČSN EN 206- v aktuálním znění, max. průsak 50 mm podle ČSN EN 12 390-8   </t>
  </si>
  <si>
    <t xml:space="preserve">"schody k závěrnému prahu a do vývaru - beton C 30/37 XF3"   </t>
  </si>
  <si>
    <t xml:space="preserve">"schody široké - beton"15,16   </t>
  </si>
  <si>
    <t xml:space="preserve">"schody široké - žebro z betonu na kraji schodů"1,41   </t>
  </si>
  <si>
    <t xml:space="preserve">"schody úzké - nad rozšířením"4,34   </t>
  </si>
  <si>
    <t xml:space="preserve">"žebro z betonu C 30/37 XF3 na kraji schodů úzkých"0,77   </t>
  </si>
  <si>
    <t xml:space="preserve">"schody úzké - pod rozšířením nad ZP"2,05   </t>
  </si>
  <si>
    <t xml:space="preserve">"žebro z betonu C 30/37 XF3 na okraji schodů úzkých pod rozšířením nad ZP"0,27   </t>
  </si>
  <si>
    <t xml:space="preserve">"schody do vývaru pod ZP"   </t>
  </si>
  <si>
    <t xml:space="preserve">"S1 - beton"0,32   </t>
  </si>
  <si>
    <t xml:space="preserve">"S2 - beton"0,27   </t>
  </si>
  <si>
    <t xml:space="preserve">"S3 - beton"0,23   </t>
  </si>
  <si>
    <t xml:space="preserve">"S4 - beton"0,17   </t>
  </si>
  <si>
    <t xml:space="preserve">"S5 - beton"0,13   </t>
  </si>
  <si>
    <t xml:space="preserve">"S6 - beton"0,08   </t>
  </si>
  <si>
    <t xml:space="preserve">"schody so vývaru žebro - beton"0,4   </t>
  </si>
  <si>
    <t xml:space="preserve">"schody rovnoběžné se závěrným prahem"   </t>
  </si>
  <si>
    <t xml:space="preserve">"S1 - beton"1,32   </t>
  </si>
  <si>
    <t xml:space="preserve">"S2 - beton"0,78   </t>
  </si>
  <si>
    <t xml:space="preserve">"S3 - beton"0,74   </t>
  </si>
  <si>
    <t xml:space="preserve">"S4 - beton"0,69   </t>
  </si>
  <si>
    <t xml:space="preserve">"S5 - beton"0,65   </t>
  </si>
  <si>
    <t xml:space="preserve">"S6 - beton"0,6   </t>
  </si>
  <si>
    <t xml:space="preserve">"S7 - beton"0,6   </t>
  </si>
  <si>
    <t xml:space="preserve">"S8 - beton"1,03   </t>
  </si>
  <si>
    <t xml:space="preserve">"schody do vývaru - rovnoběžné se ZP - žebro -beton"0,46   </t>
  </si>
  <si>
    <t>321351010</t>
  </si>
  <si>
    <t xml:space="preserve">Bednění konstrukcí vodních staveb rovinné - zřízení   </t>
  </si>
  <si>
    <t xml:space="preserve">Požaduje se příložné bednění s hladkými styčnými plochami pro dokonale rovný povrch ŽB zdiva.   </t>
  </si>
  <si>
    <t xml:space="preserve">"Dlažba PB nad přelivem délka x výška/hloubka x šířka"  2,89*(1,25+0,69)/2+  2,89*0,8*2   </t>
  </si>
  <si>
    <t xml:space="preserve">"Dlažba boku vývaru PB-délka x výška/hloubka x šířka"   8,9*(3,09+1,49)/2+8,9*1,2*2   </t>
  </si>
  <si>
    <t xml:space="preserve">"Dlažba boku vývaru PB délka x výška/hloubka x šířka"   1,81*(1,29+1,49)/2+1,81*1,2*2   </t>
  </si>
  <si>
    <t xml:space="preserve">"část zídky ve vývaru délka x šířka x výš"  9,145*1,2*2   </t>
  </si>
  <si>
    <t xml:space="preserve">"nadz.část zídky podepření desky"  9,145*(0+1,86)/2*2   </t>
  </si>
  <si>
    <t xml:space="preserve">"část zídky nad přelivnou hranou"   2,89*0,8*2   </t>
  </si>
  <si>
    <t xml:space="preserve">"nadzemní část zídky ve vývaru"(1,49+1,02+0,32+0,5)*9,145   </t>
  </si>
  <si>
    <t xml:space="preserve">deska migrační rampy - konstrukce ozn.B   </t>
  </si>
  <si>
    <t xml:space="preserve">" ve vývaru "   8,975* 0,15*2+1,5*0,15   </t>
  </si>
  <si>
    <t xml:space="preserve">"nad PH "   2,935* 0,15*2+1,5*0,15   </t>
  </si>
  <si>
    <t xml:space="preserve">"bednění čel konstrukcí"   </t>
  </si>
  <si>
    <t xml:space="preserve">"z řezu F-F´"   </t>
  </si>
  <si>
    <t xml:space="preserve">"patka dlažby migrační rampy"1,49*0,75+3,09*0,75   </t>
  </si>
  <si>
    <t xml:space="preserve">"základ patky dlažby migr. rampy"1,2*0,75+1,2*1   </t>
  </si>
  <si>
    <t xml:space="preserve">"základ zídky migrační rampy"1,2*1+1,2*1,42   </t>
  </si>
  <si>
    <t xml:space="preserve">"z řezu C-C´"   </t>
  </si>
  <si>
    <t xml:space="preserve">"patka dlažby migrační rampy"0,69*0,75+1,25*0,75   </t>
  </si>
  <si>
    <t xml:space="preserve">"základ patky dlažby migrační rampy"0,8*0,75*2   </t>
  </si>
  <si>
    <t xml:space="preserve">"základ zídky migrační rampy"0,8*0,8*2   </t>
  </si>
  <si>
    <t xml:space="preserve">"schody do vývaru"   </t>
  </si>
  <si>
    <t xml:space="preserve">"schody široké - bednění"47,10   </t>
  </si>
  <si>
    <t xml:space="preserve">"schody široké - bednění žebro"11,75   </t>
  </si>
  <si>
    <t xml:space="preserve">"schody úzké - nad rozšířením - bednění"19,16   </t>
  </si>
  <si>
    <t xml:space="preserve">"schody úzké - nad rozšířením - žebro - bednění"17,06   </t>
  </si>
  <si>
    <t xml:space="preserve">"schody úzké - pod rozšířením nad ZP - bednění"9,85   </t>
  </si>
  <si>
    <t xml:space="preserve">"schody úzké - pod rozšířením nad ZP - žebro - bednění"2,72   </t>
  </si>
  <si>
    <t xml:space="preserve">"schody úzké pod ZP"   </t>
  </si>
  <si>
    <t xml:space="preserve">"S1 - bednění"2,15   </t>
  </si>
  <si>
    <t xml:space="preserve">"S2 - bednění"1,15   </t>
  </si>
  <si>
    <t xml:space="preserve">"S3 - bednění"1,01   </t>
  </si>
  <si>
    <t xml:space="preserve">"S4 - bednění"0,84   </t>
  </si>
  <si>
    <t xml:space="preserve">"S5 - bednění"0,7   </t>
  </si>
  <si>
    <t xml:space="preserve">"S6 - bednění"0,79   </t>
  </si>
  <si>
    <t xml:space="preserve">"schody do vývaru žebro - bednění"3,81   </t>
  </si>
  <si>
    <t xml:space="preserve">"S1 - bednění"3,07   </t>
  </si>
  <si>
    <t xml:space="preserve">"S2 - bednění"4,51   </t>
  </si>
  <si>
    <t xml:space="preserve">"S3 - bednění"4,27   </t>
  </si>
  <si>
    <t xml:space="preserve">"S4 - bednění"4,03   </t>
  </si>
  <si>
    <t xml:space="preserve">"S5 - bednění"3,78   </t>
  </si>
  <si>
    <t xml:space="preserve">"S6 - bednění"3,54"   </t>
  </si>
  <si>
    <t xml:space="preserve">"S7 - bednění"3,3   </t>
  </si>
  <si>
    <t xml:space="preserve">"S8 - bednění"5,21   </t>
  </si>
  <si>
    <t xml:space="preserve">"schody do vývaru (rovnoběžné se ZP) žebro - bednění"4,17   </t>
  </si>
  <si>
    <t xml:space="preserve">"patka dlažby boku vývaru na PB mezi rampou a schody - bednění"7,04   </t>
  </si>
  <si>
    <t xml:space="preserve">"patka dlažby boku vývaru na PB mezi rampou a schody - bednění čel"2,68   </t>
  </si>
  <si>
    <t>Bednění</t>
  </si>
  <si>
    <t>321352010</t>
  </si>
  <si>
    <t xml:space="preserve">Bednění konstrukcí vodních staveb rovinné - odstranění   </t>
  </si>
  <si>
    <t xml:space="preserve">Bednění   </t>
  </si>
  <si>
    <t>321368211</t>
  </si>
  <si>
    <t xml:space="preserve">Výztuž železobetonových konstrukcí vodních staveb ze svařovaných sítí   </t>
  </si>
  <si>
    <t xml:space="preserve">tabulka výztuže   </t>
  </si>
  <si>
    <t xml:space="preserve">"migrační rampy, zídky, patky dlažby PB a LB" 129,152*5,4*0,001   </t>
  </si>
  <si>
    <t xml:space="preserve">"schody do vývaru - kari"   </t>
  </si>
  <si>
    <t xml:space="preserve">"schody široké - kari"0,392   </t>
  </si>
  <si>
    <t xml:space="preserve">"schody široké - žebro - kari"0,074   </t>
  </si>
  <si>
    <t xml:space="preserve">"schody úzké nad rozšířením - kari"0,163   </t>
  </si>
  <si>
    <t xml:space="preserve">"schody úzké nad rozšířením - žebro"0,151   </t>
  </si>
  <si>
    <t xml:space="preserve">"schody úzké - pod rozšířením nad ZP - kari"0,080   </t>
  </si>
  <si>
    <t xml:space="preserve">"schody úzké pod rozšířením nad ZP - žebro - kari"0,017   </t>
  </si>
  <si>
    <t xml:space="preserve">"schody pod ZP"   </t>
  </si>
  <si>
    <t xml:space="preserve">"S1 - kari"0,016   </t>
  </si>
  <si>
    <t xml:space="preserve">"S2 - kari"0,009   </t>
  </si>
  <si>
    <t xml:space="preserve">"S3 - kari"0,008   </t>
  </si>
  <si>
    <t xml:space="preserve">"S4 - kari"0,007   </t>
  </si>
  <si>
    <t xml:space="preserve">"S5 - kari"0,005   </t>
  </si>
  <si>
    <t xml:space="preserve">"S6 - kari"0,005   </t>
  </si>
  <si>
    <t xml:space="preserve">"schody do vývaru - žebro - kari"0,025   </t>
  </si>
  <si>
    <t xml:space="preserve">"schody rovnoběžné se ZP"   </t>
  </si>
  <si>
    <t xml:space="preserve">"S1 - kari"0,068   </t>
  </si>
  <si>
    <t xml:space="preserve">"S2 - kari"0,047   </t>
  </si>
  <si>
    <t xml:space="preserve">"S3 - kari"0,044   </t>
  </si>
  <si>
    <t xml:space="preserve">"S4 - kari"0,042   </t>
  </si>
  <si>
    <t xml:space="preserve">"S5 - kari"0,039   </t>
  </si>
  <si>
    <t xml:space="preserve">"S6 - kari"0,037   </t>
  </si>
  <si>
    <t xml:space="preserve">"S7 - kari"0,037   </t>
  </si>
  <si>
    <t xml:space="preserve">"S8 - kari"0,054   </t>
  </si>
  <si>
    <t xml:space="preserve">"schody do vývaru - rovnoběžné se ZP - žebro - kari"0,029   </t>
  </si>
  <si>
    <t xml:space="preserve">"patka dlažby boku vývaru na PB mezi rampou a schody - kari"0,018   </t>
  </si>
  <si>
    <t xml:space="preserve">Ztratné+překrytí   </t>
  </si>
  <si>
    <t xml:space="preserve">0,802*0,25   </t>
  </si>
  <si>
    <t>R3-004</t>
  </si>
  <si>
    <t xml:space="preserve">Provedení kotvení pomocí sklolaminátových kotevních tyčí   </t>
  </si>
  <si>
    <t xml:space="preserve">U celého závěrného prahu bude obkladové zdivo kotveno ke stávající kamenné konstrukci pomocí sklolaminátových kotevních tyčí (např. typu Rockbolt K 60-20 , ...) o 20 mm, délky 950mm do vývrtů o 26 mm, délky 1000mm, zajištění tyčí bude polyesterovou lepící ampulí (např. Lokset 24/500, …). Vrt v líci obkladového zdiva bude opatřen zátkou z kamene ve tvaru válce o 25 mm délky 50 mm.   </t>
  </si>
  <si>
    <t xml:space="preserve">kotvení dozdění závěrného prahu   </t>
  </si>
  <si>
    <t xml:space="preserve">Zdivo_kotv   </t>
  </si>
  <si>
    <t>R3-005</t>
  </si>
  <si>
    <t xml:space="preserve">Provedení vrtů do ŽB jádra a opatření zátky vyrtaných otvorů v líci zdiva   </t>
  </si>
  <si>
    <t>kusy</t>
  </si>
  <si>
    <t xml:space="preserve">U celého závěrného prahu bude obkladové zdivo kotveno ke stávající kamenné konstrukci pomocí sklolaminátových kotevních tyčí bez samozavrtávacích hlav (např. typu Rockbolt K 60-20 , ...) o 20 mm, délky 950 mm do vývrtů o 26 mm, celk.délky 1000mm. Délka vývrtů do ŽB jádra 650mm.
Po provedení kotvení a vytvrzení pryskyřice bude vrt v líci obkladového zdiva opatřen zátkou z kamene ve tvaru válce o 25 mm délky 50 mm.   </t>
  </si>
  <si>
    <t xml:space="preserve">kotvení kamene k závěrnému prahu   </t>
  </si>
  <si>
    <t>R3-006</t>
  </si>
  <si>
    <t xml:space="preserve">Provedení zaoblení koruny závěrného prahu.   </t>
  </si>
  <si>
    <t>m</t>
  </si>
  <si>
    <t xml:space="preserve">Zaoblení bude provedeno po osazení a zakotvení zdiva.   </t>
  </si>
  <si>
    <t xml:space="preserve">zaoblení kamene na závěrném prahu stupně   </t>
  </si>
  <si>
    <t xml:space="preserve">16,6*2   </t>
  </si>
  <si>
    <t>R3-007</t>
  </si>
  <si>
    <t xml:space="preserve">Zdivo nadzákladové z kamene včetně opracování kamene   </t>
  </si>
  <si>
    <t xml:space="preserve">K provedení obkladového zdiva zídky bude využit lomový kámen, který splňuje potřebné požadavky. Kámen bude řádně očištěn a opracován do požadovaného tvaru.   </t>
  </si>
  <si>
    <t xml:space="preserve">"zdivo nadzákladové části zídky migrační rampy dlxvýšxšíř"   </t>
  </si>
  <si>
    <t xml:space="preserve">"část zídky ve vývaru"  9,145*(3,09+1,49)/2*(0,785+0,7)/2-10,37   </t>
  </si>
  <si>
    <t xml:space="preserve">"část zídky nad přelivnou hranou"   2,89*(1,35+0,96)/2*0,6   </t>
  </si>
  <si>
    <t xml:space="preserve">"opětovné provedení PB křídla stupně rozebraného pro převedení vody"55,7   </t>
  </si>
  <si>
    <t>zdivo_nadzakladove</t>
  </si>
  <si>
    <t xml:space="preserve">"2 ks o rozměrech 1x2x1 m   </t>
  </si>
  <si>
    <t xml:space="preserve">1*2*1*2*2,5   </t>
  </si>
  <si>
    <t xml:space="preserve">Vodorovné konstrukce   </t>
  </si>
  <si>
    <t>451312111</t>
  </si>
  <si>
    <t xml:space="preserve">Podklad pod dlažbu z betonu prostého C 20/25 tl přes 100 do 150 mm   </t>
  </si>
  <si>
    <t xml:space="preserve">"oprava podkladního betonu tl. 150 mm pod dlažbou ve dně vývaru"   </t>
  </si>
  <si>
    <t xml:space="preserve">100,92   </t>
  </si>
  <si>
    <t>465513417</t>
  </si>
  <si>
    <t xml:space="preserve">Oprava dlažeb z lomového kamene na maltu s vyspárováním do 20 m2 s dodáním kamene tl 400 mm   </t>
  </si>
  <si>
    <t xml:space="preserve">"oprava dlažby ve dně vývaru"100,92   </t>
  </si>
  <si>
    <t>R4-001</t>
  </si>
  <si>
    <t xml:space="preserve">Konstrukce D   </t>
  </si>
  <si>
    <t xml:space="preserve">Dlažba   </t>
  </si>
  <si>
    <t>211</t>
  </si>
  <si>
    <t>451315133</t>
  </si>
  <si>
    <t xml:space="preserve">Podkladní nebo výplňová vrstva z betonu C 8/10 tl do 200 mm   </t>
  </si>
  <si>
    <t xml:space="preserve">Podkladní beton pro konstrukce A1, A2, C - tl. 200 mm.   </t>
  </si>
  <si>
    <t xml:space="preserve">Délka x šířka   </t>
  </si>
  <si>
    <t xml:space="preserve">"patka dlažby PB vývar"  8,9*1,3+1,81*1,05   </t>
  </si>
  <si>
    <t xml:space="preserve">"patka dlažby PB nad PH"  2,89*1,05   </t>
  </si>
  <si>
    <t xml:space="preserve">"patka dlažby PB vývar mezi rampou a schody"1,34   </t>
  </si>
  <si>
    <t xml:space="preserve">"zídka migrační rampy nad přelivnou hranou" 2,89*1,1   </t>
  </si>
  <si>
    <t xml:space="preserve">"zídka migrační rampy ve vývaru" 9,145*(1,72+1,3)/2   </t>
  </si>
  <si>
    <t>462451114</t>
  </si>
  <si>
    <t xml:space="preserve">Prolití kamenného záhozu maltou MC 25   </t>
  </si>
  <si>
    <t xml:space="preserve">objem = 1/4 konstrukce s prolitím   </t>
  </si>
  <si>
    <t xml:space="preserve">"opevnění dna nástupu migrační rampy"    2*0,3 *0,25   </t>
  </si>
  <si>
    <t xml:space="preserve">"opevnění dna výstupu migrační rampy"    1,5*1,5*(0,9+0,6)/2*0,25   </t>
  </si>
  <si>
    <t>462511270</t>
  </si>
  <si>
    <t xml:space="preserve">Zához z lomového kamene bez proštěrkování z terénu hmotnost do 200 kg   </t>
  </si>
  <si>
    <t xml:space="preserve">"opevnění dna nástupu migrační rampy"    2*0,3   </t>
  </si>
  <si>
    <t xml:space="preserve">"opevnění dna výstupu migrační rampy"    1,5*1,5*(0,9+0,6)/2   </t>
  </si>
  <si>
    <t xml:space="preserve">"dno migrační rampy"  (8,98+2,94)*(0,2+0,6)/2*1,5   </t>
  </si>
  <si>
    <t>462512370</t>
  </si>
  <si>
    <t xml:space="preserve">Zához z lomového kamene s proštěrkováním z terénu hmotnost nad 200 do 500 kg   </t>
  </si>
  <si>
    <t xml:space="preserve">konstrukce F   </t>
  </si>
  <si>
    <t xml:space="preserve">"zához z LK do dna nad přelivnou hranou"23,94   </t>
  </si>
  <si>
    <t xml:space="preserve">"zához z LK do dna za závěrným prahem"56,13   </t>
  </si>
  <si>
    <t>462519002</t>
  </si>
  <si>
    <t xml:space="preserve">Příplatek za urovnání ploch záhozu z lomového kamene hmotnost do 200 kg   </t>
  </si>
  <si>
    <t xml:space="preserve">"opevnění dna nástupu migrační rampy"    2*1,5   </t>
  </si>
  <si>
    <t xml:space="preserve">"opevnění dna výstupu migrační rampy"    2,5*3   </t>
  </si>
  <si>
    <t xml:space="preserve">"dno migrační rampy"  (8,98+2,94)*1,5   </t>
  </si>
  <si>
    <t>462519003</t>
  </si>
  <si>
    <t xml:space="preserve">Příplatek za urovnání ploch záhozu z lomového kamene hmotnost nad 200 do 500 kg   </t>
  </si>
  <si>
    <t xml:space="preserve">konstrukce s ozn.F   </t>
  </si>
  <si>
    <t xml:space="preserve">"urovnání líce záhozu ve dně nad přelivnou hranou"43,52   </t>
  </si>
  <si>
    <t xml:space="preserve">"opevnění dna pod závěrným prahem"  70,16   </t>
  </si>
  <si>
    <t>463211153</t>
  </si>
  <si>
    <t xml:space="preserve">Rovnanina objemu nad 3 m3 z lomového kamene záhozového hmotnosti přes 200 kg s urovnáním líce   </t>
  </si>
  <si>
    <t xml:space="preserve">Konstrukce F   </t>
  </si>
  <si>
    <t xml:space="preserve">"podélné opevnění nad přelivnou hranou PB"             2,9* 3,35   </t>
  </si>
  <si>
    <t xml:space="preserve">"podélné opevnění pod závěrným prahem PB"             5,3* 3,35   </t>
  </si>
  <si>
    <t>465513327</t>
  </si>
  <si>
    <t xml:space="preserve">Dlažba z lomového kamene na cementovou maltu s vyspárováním tl 300 mm pro hydromeliorace   </t>
  </si>
  <si>
    <t xml:space="preserve">Konstrukce D délka x šířka   </t>
  </si>
  <si>
    <t xml:space="preserve">"dlažba boku vývaru podél rampy a za rampou"83,14   </t>
  </si>
  <si>
    <t xml:space="preserve">"Dlažba nad přelivem PB podél MgR"  2,89*4,4   </t>
  </si>
  <si>
    <t>Dlažba</t>
  </si>
  <si>
    <t>321212345</t>
  </si>
  <si>
    <t xml:space="preserve">Oprava zdiva vodních staveb do 3 m3 z lomového kamene obkladního včetně jeho dodání   </t>
  </si>
  <si>
    <t xml:space="preserve">"oprava závěrného prahu s dodávkou kamene a s přespárováním"   </t>
  </si>
  <si>
    <t xml:space="preserve">"v rozsahu 50 % - dl. x š. x v. x 50 %"16,76*1*2*0,5   </t>
  </si>
  <si>
    <t xml:space="preserve">Úpravy povrchů, podlahy a osazování výplní   </t>
  </si>
  <si>
    <t>628635411</t>
  </si>
  <si>
    <t xml:space="preserve">Oprava spár zdiva z lomového kamene maltou cementovou hl spár přes 30 do 70 mm   </t>
  </si>
  <si>
    <t xml:space="preserve">"přespárování dlažby boku vývaru na LB"53,62   </t>
  </si>
  <si>
    <t xml:space="preserve">Ostatní konstrukce a práce-bourání   </t>
  </si>
  <si>
    <t>960211251</t>
  </si>
  <si>
    <t xml:space="preserve">Bourání konstrukcí zděných z kamene nebo z cihel   </t>
  </si>
  <si>
    <t xml:space="preserve">"rozebrání patky a dlažby vývaru PB"60*0,3   </t>
  </si>
  <si>
    <t xml:space="preserve">"rozebrání PB křídla stupně pro převedení vody - od migrační rampy"55,70   </t>
  </si>
  <si>
    <t>Rozer</t>
  </si>
  <si>
    <t>966065111</t>
  </si>
  <si>
    <t xml:space="preserve">Bourání dřevěných konstrukcí pro LTM včetně výplně strojně   </t>
  </si>
  <si>
    <t xml:space="preserve">"bourání dřevěných kulatin ve dně vývaru"44,46   </t>
  </si>
  <si>
    <t>R9-001</t>
  </si>
  <si>
    <t xml:space="preserve">Předpokládá se hrázkování, převedení pomocí trub, tabulové jímky,   </t>
  </si>
  <si>
    <t xml:space="preserve">čerpání vody na dopravní výšku 10m do 7 000 l/min   </t>
  </si>
  <si>
    <t>R9-008</t>
  </si>
  <si>
    <t xml:space="preserve">Očištění, třídění a srovnání lomového kamene z rozebraných konstrukcí   </t>
  </si>
  <si>
    <t xml:space="preserve">Nakládání, přesun a ztížená manipulace lomového kamene pro další využití   </t>
  </si>
  <si>
    <t xml:space="preserve">Využití kamene z rozebírané přelivné hrany. Kámen pro výplň pod deskou migrační rampy - konstrukce ozn.B , předpokládá se 60% konstrukce z kamene.
Předpoklad vhodnosti kamene do pohledových částí z rozebírané přelivné hrany 15m3, využití pro zdivo nadz.části zídky migrační rampy.   </t>
  </si>
  <si>
    <t xml:space="preserve">Výplňové zdivo migrační rampy   </t>
  </si>
  <si>
    <t xml:space="preserve">"ve vývaru"9,56*1,5*0,6   </t>
  </si>
  <si>
    <t xml:space="preserve">"nad přelivnou hranou"   0,9*1,5*0,6   </t>
  </si>
  <si>
    <t xml:space="preserve">"kámen pro zdivo nadzákladové části zídky migrační rampy"   </t>
  </si>
  <si>
    <t xml:space="preserve">"část zídky ve vývaru"  (9,145*(3,09+1,49)/2*(0,785+0,7)/2-10,37)*0,6   </t>
  </si>
  <si>
    <t xml:space="preserve">"Kámen do dlažeb"  7   </t>
  </si>
  <si>
    <t>Kámen_21</t>
  </si>
  <si>
    <t>015</t>
  </si>
  <si>
    <t xml:space="preserve">Kompletní očištění povrchu a spár stávajících zděných konstrukcí (zdivo, dlažby) ručně nástroji a tlakovou vodou (min. tlak 250 bar)   </t>
  </si>
  <si>
    <t xml:space="preserve">"čištění dlažby boku vývaru na  LB"53,62   </t>
  </si>
  <si>
    <t xml:space="preserve">"čištění povrchu závěrného prahu před dozděním"16,60   </t>
  </si>
  <si>
    <t>99</t>
  </si>
  <si>
    <t xml:space="preserve">Přesuny hmot a sutí   </t>
  </si>
  <si>
    <t>997321211</t>
  </si>
  <si>
    <t xml:space="preserve">Svislá doprava suti a vybouraných hmot v do 4 m   </t>
  </si>
  <si>
    <t>997321511</t>
  </si>
  <si>
    <t xml:space="preserve">Vodorovná doprava suti a vybouraných hmot po suchu do 1 km   </t>
  </si>
  <si>
    <t>Přebytek_kamen</t>
  </si>
  <si>
    <t xml:space="preserve">"odvoz nevyužitého kamene na skládku"    (Rozer-Kámen_21)*2,5   </t>
  </si>
  <si>
    <t>998332011</t>
  </si>
  <si>
    <t xml:space="preserve">Přesun hmot pro úpravy vodních toků a kanály   </t>
  </si>
  <si>
    <t xml:space="preserve">Naložení, odvoz a uložení vybouraných hmot a sutí včetně případných poplatků   </t>
  </si>
  <si>
    <t xml:space="preserve">"suť  : automaticky vypočtené množství - odečet kamene na skládku"   222-Přebytek_kamen   </t>
  </si>
  <si>
    <t xml:space="preserve">Montáž pomocného lešení   </t>
  </si>
  <si>
    <t>997</t>
  </si>
  <si>
    <t xml:space="preserve">Přesun sutě   </t>
  </si>
  <si>
    <t>997321519</t>
  </si>
  <si>
    <t xml:space="preserve">Příplatek ZKD 1km vodorovné dopravy suti a vybouraných hmot po suchu   </t>
  </si>
  <si>
    <t xml:space="preserve">130,438*20   </t>
  </si>
  <si>
    <t>Stavba:</t>
  </si>
  <si>
    <t>Vyplň údaj</t>
  </si>
  <si>
    <t xml:space="preserve">Objednatel:   </t>
  </si>
  <si>
    <t>Povodí Odry, státní podnik</t>
  </si>
  <si>
    <t>SOUPIS PRACÍ</t>
  </si>
  <si>
    <t xml:space="preserve">Objekt:   </t>
  </si>
  <si>
    <t xml:space="preserve">Objednatel:  </t>
  </si>
  <si>
    <t>Jednotková cena zadání</t>
  </si>
  <si>
    <t>Celková cena zadání</t>
  </si>
  <si>
    <t>OST</t>
  </si>
  <si>
    <t>OST-R01</t>
  </si>
  <si>
    <t>Geodetické práce</t>
  </si>
  <si>
    <t>Položka obsahuje: funkce odpovědného geodeta po dobu provádění stavby, tj. zejména geodetické vytyčení stavby včetně vypracování protokolu o vytýčení stavby před zahájením prací a v průběhu provádění stavby a dále provádění průběžných kontrolních měření stavebních objektů během provádění stavby, zajištění vytýčení obvodu staveniště, v potřebném rozsahu vytýčení hranice parcely vodního toku Mohelnice.</t>
  </si>
  <si>
    <t>OST-R02</t>
  </si>
  <si>
    <t>Geodetické zaměření</t>
  </si>
  <si>
    <t>Položka obsahuje: geodetické zaměření skutečného provedení vybudovaného díla zpracované v tištěné a elektronické podobě odpovědným geodetem zhotovitele ve 3 vyhotoveních včetně ověření dle zákona č. 200/1994 Sb., o zeměměřictví (zaměření skutečného provedení díla bude provedeno zejména v příčných a rovněž podélných profilech podle PD).</t>
  </si>
  <si>
    <t>OST-R03</t>
  </si>
  <si>
    <t>Geometrické plány</t>
  </si>
  <si>
    <t>Položka obsahuje: k termínu předání a převzetí díla odevzdání oddělovacích geometrických plánů v počtu dle pokynů objednatele jako podkladu pro dělení pozemků a pro zápis vodního díla do KN (vypracovaných podle pokynů objednatele),potvrzených příslušným pracovištěm Katastrálního úřadu.</t>
  </si>
  <si>
    <t>OST-R04</t>
  </si>
  <si>
    <t>Inženýrské sítě</t>
  </si>
  <si>
    <t>Položka obsahuje: aktualizaci vyjádření k existenci sítí, jejich vytýčení, označení a ochrana stávajících inženýrských sítí a zařízení v obvodu staveniště. Toto vytýčení, včetně zaměření, bude před zahájením stavebních prací předáno objednateli v tištěné a digitální formě. Dále respektování ochranných pásem inženýrských sítí dle příslušných norem a vyhlášek a údajů jejich majetkových správců; provedení potřebných přeložek podzemních a nadzemních sítí, jejich ochranu a zajištění; potřebného vypínání vzdušných el. vedení při práci pod nimi, zajištění výluk a náhradního zásobování, související s realizací a propojením inženýrských sítí, úhrada poplatků za připojení elektrického vedení na základní síť apod.</t>
  </si>
  <si>
    <t>OST-R05</t>
  </si>
  <si>
    <t>Zařízení staveniště</t>
  </si>
  <si>
    <t>Položka obsahuje: zařízení staveniště a zajištění případného stavebního povolení pro zařízení staveniště včetně všech nákladů spojených s jeho zřízením a provozem; zřízení a projednání potřebných ploch pro zařízení staveniště, skládky materiálu, mezideponie, včetně úhrady poplatků.</t>
  </si>
  <si>
    <t>OST-R06</t>
  </si>
  <si>
    <t>Přístupové komunikace</t>
  </si>
  <si>
    <t>Položka obsahuje: povolení k zásahům do komunikací včetně úhrady vyměřených poplatků; úpravu a zpevnění přístupových komunikací ke staveništi a na staveništi včetně jejich údržby po dobu stavby a oprav po dokončení stavby; zabezpečení dočasného dopravního značení dle platných právních předpisů; udržování stavbou dotčených veřejných komunikací v čistotě a jejich uvedení do původního stavu; zatrubnění přítoků Mohelnice.</t>
  </si>
  <si>
    <t>OST-R07</t>
  </si>
  <si>
    <t>Dočasné zábory</t>
  </si>
  <si>
    <t>Položka obsahuje: zajištění veškerých dočasných záborů potřebných pro realizaci stavby, včetně úhrady poplatků za sjednaný dočasný zábor; povolení k zásahům do veřejných ploch a chodníků včetně úhrady vyměřených poplatků; souhlasu (rozhodnutí) ke zvláštnímu užívání veřejného prostranství a komunikací dle platných předpisů; uvedení dočasně užívaných ploch do původního stavu a jejich protokolární předání vlastníkům (potvrzení podpisem vlastníka).</t>
  </si>
  <si>
    <t>OST-R08</t>
  </si>
  <si>
    <t>Ochrana stromů a instalace bariér</t>
  </si>
  <si>
    <t>Položka obsahuje: provedení opatření k dočasné ochraně vzrostlých stromů, které by mohly být činností na stavbě ohroženy či poškozeny; instalace protimigračních bariér, které zabrání průniku živočichů na staveniště, včetně slovení ryb a transferu vodních živočichů odborně způsobilou osobou v upravované části toku.</t>
  </si>
  <si>
    <t>OST-R09</t>
  </si>
  <si>
    <t>Dokumentace skutečného provedení</t>
  </si>
  <si>
    <t>Položka obsahuje: 4 vyhotovení dokumentace skutečného provedení stavby, čímž se rozumí barevně odlišené zákresy veškerých změn ve všech přílohách projektové dokumentace označené razítkem „Skutečné provedení“ s datem a podpisy zhotovitele; 1 vyhotovení dokumentace skutečného provedení stavby v elektronické podobě (formát DWG a PDF), čímž se rozumí barevně odlišené zákresy veškerých změn ve všech přílohách projektové dokumentace označené jako „Skutečné provedení“.</t>
  </si>
  <si>
    <t>OST-010</t>
  </si>
  <si>
    <t xml:space="preserve">Instalace a udržení norné stěny v korytě vodního toku </t>
  </si>
  <si>
    <t>OST-R11</t>
  </si>
  <si>
    <t>Pojištění stavby</t>
  </si>
  <si>
    <t>Položka obsahuje: pojištění stavby.</t>
  </si>
  <si>
    <t>Vedlejší a ostatní náklady</t>
  </si>
  <si>
    <t>REKAPITULACE STAVBY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</si>
  <si>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</si>
  <si>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</si>
  <si>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</si>
  <si>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</si>
  <si>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</si>
  <si>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</si>
  <si>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</si>
  <si>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</si>
  <si>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CZ70890021</t>
  </si>
  <si>
    <t>Uchazeč:</t>
  </si>
  <si>
    <t>Projektant:</t>
  </si>
  <si>
    <t>Poznámka:</t>
  </si>
  <si>
    <t>Cena bez DPH</t>
  </si>
  <si>
    <t>Sazba daně</t>
  </si>
  <si>
    <t>základní</t>
  </si>
  <si>
    <t>snížená</t>
  </si>
  <si>
    <t>nulová</t>
  </si>
  <si>
    <t>v</t>
  </si>
  <si>
    <t>Jméno a příjmení</t>
  </si>
  <si>
    <t>Osoba oprávněná jednat 
jménem či za uchazeče</t>
  </si>
  <si>
    <t>REKAPITULACE OBJEKTŮ STAVBY A SOUPISŮ PRACÍ</t>
  </si>
  <si>
    <t>Kód</t>
  </si>
  <si>
    <t>Objekt, Soupis prací</t>
  </si>
  <si>
    <t>Cena bez DPH [CZK]</t>
  </si>
  <si>
    <t>Cena s DPH [CZK]</t>
  </si>
  <si>
    <t>Náklady stavby celkem</t>
  </si>
  <si>
    <t>O-DPPS</t>
  </si>
  <si>
    <t>Mohelnice, protipovodňová a revitalizační opatření, 
odstranění migračních překážek - stupeň č.21</t>
  </si>
  <si>
    <t>SO 21 - Stupeň č.21</t>
  </si>
  <si>
    <t>Mohelnice, protipovodňová a revitalizační opatření, odstranění migračních překážek - stupeň č.21</t>
  </si>
  <si>
    <t>DPPS 21</t>
  </si>
  <si>
    <t>SO 21 Stupeň č.21</t>
  </si>
  <si>
    <t>Poplatek za uložení pařezů na skládce</t>
  </si>
  <si>
    <t>R1-003</t>
  </si>
  <si>
    <t>R1-004</t>
  </si>
  <si>
    <t>R3-002</t>
  </si>
  <si>
    <t>R3-008</t>
  </si>
  <si>
    <t>R9-002</t>
  </si>
  <si>
    <t>R9-003</t>
  </si>
  <si>
    <t>R9-0007</t>
  </si>
  <si>
    <t xml:space="preserve">Kompletní převedení vody pro celý stavební objekt dle zvolené technologie včetně čerpání      </t>
  </si>
  <si>
    <t xml:space="preserve">Převedení vody včetně čerpání bude při stavbě zajištěno dle zvolené technologie zhotovitelem. Předpokládá se, že voda bude převedena potrubím, dno nebude v žádném případě prohlubováno.  
   </t>
  </si>
  <si>
    <t xml:space="preserve">Osivo směs travní krajinná - svahová   </t>
  </si>
  <si>
    <t>7+6+1</t>
  </si>
  <si>
    <t xml:space="preserve">Naložení, odvoz a uložení přebytečné zeminy včetně případných poplatků      </t>
  </si>
  <si>
    <t xml:space="preserve">Základové pasy z betonu vodostavebního C 25/30 XF3   </t>
  </si>
  <si>
    <t>Dodávka kamene opracovaného</t>
  </si>
  <si>
    <t xml:space="preserve">Dodávka kamene opracovaného - umístění kamene na břehu   </t>
  </si>
  <si>
    <t xml:space="preserve">Podklad pod dlažbu z betonu prostého tř. C 20/25 XF3 tl. 200 mm   </t>
  </si>
  <si>
    <t xml:space="preserve">"odvoz suti  na skládku"   </t>
  </si>
  <si>
    <t>Vodorovné přemístění pařezů</t>
  </si>
  <si>
    <t>"vybourané kamenné konstrukce"</t>
  </si>
  <si>
    <t>R1-001</t>
  </si>
  <si>
    <t>R9-004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</si>
</sst>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##0.0;\-###0.0"/>
    <numFmt numFmtId="169" formatCode="#,##0.000;\-#,##0.000"/>
    <numFmt numFmtId="170" formatCode="#,##0.00000;\-#,##0.00000"/>
    <numFmt numFmtId="171" formatCode="#,##0.00_ ;\-#,##0.00\ "/>
    <numFmt numFmtId="172" formatCode="dd\.mm\.yyyy"/>
  </numFmts>
  <fonts count="85">
    <font>
      <sz val="8"/>
      <name val="MS Sans Serif"/>
      <family val="0"/>
    </font>
    <font>
      <sz val="10"/>
      <name val="Arial"/>
      <family val="0"/>
    </font>
    <font>
      <sz val="8"/>
      <name val="Arial CE"/>
      <family val="0"/>
    </font>
    <font>
      <sz val="7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20"/>
      <name val="Arial CE"/>
      <family val="0"/>
    </font>
    <font>
      <sz val="8"/>
      <color indexed="63"/>
      <name val="Arial CE"/>
      <family val="0"/>
    </font>
    <font>
      <sz val="8"/>
      <color indexed="25"/>
      <name val="Arial CE"/>
      <family val="0"/>
    </font>
    <font>
      <i/>
      <sz val="8"/>
      <color indexed="12"/>
      <name val="Arial CE"/>
      <family val="0"/>
    </font>
    <font>
      <i/>
      <sz val="7"/>
      <name val="Arial CE"/>
      <family val="0"/>
    </font>
    <font>
      <sz val="8"/>
      <color indexed="18"/>
      <name val="Arial CE"/>
      <family val="0"/>
    </font>
    <font>
      <b/>
      <sz val="11"/>
      <name val="Arial CE"/>
      <family val="0"/>
    </font>
    <font>
      <sz val="9"/>
      <name val="MS Sans Serif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9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 CE"/>
      <family val="2"/>
    </font>
    <font>
      <b/>
      <sz val="9"/>
      <color indexed="8"/>
      <name val="MS Sans Serif"/>
      <family val="2"/>
    </font>
    <font>
      <sz val="8"/>
      <color indexed="8"/>
      <name val="Arial CE"/>
      <family val="2"/>
    </font>
    <font>
      <sz val="8"/>
      <color indexed="8"/>
      <name val="MS Sans Serif"/>
      <family val="2"/>
    </font>
    <font>
      <sz val="7"/>
      <color indexed="8"/>
      <name val="Arial CE"/>
      <family val="2"/>
    </font>
    <font>
      <sz val="9"/>
      <color indexed="8"/>
      <name val="Arial CE"/>
      <family val="2"/>
    </font>
    <font>
      <sz val="9"/>
      <color indexed="8"/>
      <name val="MS Sans Serif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i/>
      <sz val="7"/>
      <color indexed="8"/>
      <name val="Arial CE"/>
      <family val="2"/>
    </font>
    <font>
      <b/>
      <sz val="14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 CE"/>
      <family val="2"/>
    </font>
    <font>
      <b/>
      <sz val="9"/>
      <color theme="1"/>
      <name val="MS Sans Serif"/>
      <family val="2"/>
    </font>
    <font>
      <sz val="8"/>
      <color theme="1"/>
      <name val="Arial CE"/>
      <family val="2"/>
    </font>
    <font>
      <sz val="8"/>
      <color theme="1"/>
      <name val="MS Sans Serif"/>
      <family val="2"/>
    </font>
    <font>
      <sz val="7"/>
      <color theme="1"/>
      <name val="Arial CE"/>
      <family val="2"/>
    </font>
    <font>
      <sz val="9"/>
      <color theme="1"/>
      <name val="Arial CE"/>
      <family val="2"/>
    </font>
    <font>
      <sz val="9"/>
      <color theme="1"/>
      <name val="MS Sans Serif"/>
      <family val="2"/>
    </font>
    <font>
      <b/>
      <sz val="11"/>
      <color theme="1"/>
      <name val="Arial CE"/>
      <family val="2"/>
    </font>
    <font>
      <b/>
      <sz val="10"/>
      <color theme="1"/>
      <name val="Arial CE"/>
      <family val="2"/>
    </font>
    <font>
      <i/>
      <sz val="7"/>
      <color theme="1"/>
      <name val="Arial CE"/>
      <family val="2"/>
    </font>
    <font>
      <b/>
      <sz val="14"/>
      <color theme="1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152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9" fontId="6" fillId="0" borderId="0" xfId="0" applyNumberFormat="1" applyFont="1" applyAlignment="1" applyProtection="1">
      <alignment horizontal="right" vertical="top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169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16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169" fontId="2" fillId="0" borderId="10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169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69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69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5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 wrapText="1"/>
    </xf>
    <xf numFmtId="169" fontId="12" fillId="0" borderId="10" xfId="0" applyNumberFormat="1" applyFont="1" applyBorder="1" applyAlignment="1">
      <alignment horizontal="right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169" fontId="13" fillId="0" borderId="0" xfId="0" applyNumberFormat="1" applyFont="1" applyAlignment="1">
      <alignment horizontal="right" vertical="center"/>
    </xf>
    <xf numFmtId="166" fontId="13" fillId="0" borderId="0" xfId="0" applyNumberFormat="1" applyFont="1" applyAlignment="1">
      <alignment horizontal="right" vertical="center"/>
    </xf>
    <xf numFmtId="165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169" fontId="14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 wrapText="1"/>
    </xf>
    <xf numFmtId="169" fontId="15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right"/>
    </xf>
    <xf numFmtId="166" fontId="2" fillId="34" borderId="10" xfId="0" applyNumberFormat="1" applyFont="1" applyFill="1" applyBorder="1" applyAlignment="1">
      <alignment horizontal="right"/>
    </xf>
    <xf numFmtId="166" fontId="12" fillId="34" borderId="10" xfId="0" applyNumberFormat="1" applyFont="1" applyFill="1" applyBorder="1" applyAlignment="1">
      <alignment horizontal="right"/>
    </xf>
    <xf numFmtId="0" fontId="7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75" fillId="0" borderId="0" xfId="0" applyFont="1" applyAlignment="1">
      <alignment horizontal="left" vertical="top"/>
    </xf>
    <xf numFmtId="0" fontId="74" fillId="0" borderId="0" xfId="0" applyFont="1" applyAlignment="1" applyProtection="1">
      <alignment horizontal="left" vertical="center"/>
      <protection/>
    </xf>
    <xf numFmtId="0" fontId="76" fillId="0" borderId="0" xfId="0" applyFont="1" applyAlignment="1" applyProtection="1">
      <alignment horizontal="left"/>
      <protection/>
    </xf>
    <xf numFmtId="0" fontId="77" fillId="0" borderId="0" xfId="0" applyFont="1" applyAlignment="1">
      <alignment horizontal="left" vertical="top"/>
    </xf>
    <xf numFmtId="0" fontId="7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9" fontId="16" fillId="0" borderId="0" xfId="0" applyNumberFormat="1" applyFont="1" applyAlignment="1">
      <alignment horizontal="right" vertical="top"/>
    </xf>
    <xf numFmtId="166" fontId="6" fillId="0" borderId="0" xfId="0" applyNumberFormat="1" applyFont="1" applyAlignment="1" applyProtection="1">
      <alignment horizontal="right" vertical="top"/>
      <protection/>
    </xf>
    <xf numFmtId="0" fontId="79" fillId="0" borderId="0" xfId="0" applyFont="1" applyAlignment="1" applyProtection="1">
      <alignment horizontal="left"/>
      <protection/>
    </xf>
    <xf numFmtId="0" fontId="79" fillId="0" borderId="0" xfId="0" applyFont="1" applyAlignment="1" applyProtection="1">
      <alignment horizontal="left" vertical="top" wrapText="1"/>
      <protection/>
    </xf>
    <xf numFmtId="169" fontId="80" fillId="0" borderId="0" xfId="0" applyNumberFormat="1" applyFont="1" applyAlignment="1">
      <alignment horizontal="right" vertical="top"/>
    </xf>
    <xf numFmtId="166" fontId="79" fillId="0" borderId="0" xfId="0" applyNumberFormat="1" applyFont="1" applyAlignment="1" applyProtection="1">
      <alignment horizontal="right" vertical="top"/>
      <protection/>
    </xf>
    <xf numFmtId="0" fontId="76" fillId="35" borderId="10" xfId="0" applyFont="1" applyFill="1" applyBorder="1" applyAlignment="1" applyProtection="1">
      <alignment horizontal="center" vertical="center" wrapText="1"/>
      <protection/>
    </xf>
    <xf numFmtId="0" fontId="76" fillId="35" borderId="10" xfId="0" applyFont="1" applyFill="1" applyBorder="1" applyAlignment="1">
      <alignment horizontal="center" vertical="center" wrapText="1"/>
    </xf>
    <xf numFmtId="165" fontId="81" fillId="0" borderId="0" xfId="0" applyNumberFormat="1" applyFont="1" applyAlignment="1">
      <alignment horizontal="right"/>
    </xf>
    <xf numFmtId="0" fontId="81" fillId="0" borderId="0" xfId="0" applyFont="1" applyAlignment="1">
      <alignment horizontal="left" wrapText="1"/>
    </xf>
    <xf numFmtId="169" fontId="81" fillId="0" borderId="0" xfId="0" applyNumberFormat="1" applyFont="1" applyAlignment="1">
      <alignment horizontal="right"/>
    </xf>
    <xf numFmtId="166" fontId="81" fillId="0" borderId="0" xfId="0" applyNumberFormat="1" applyFont="1" applyAlignment="1">
      <alignment horizontal="right"/>
    </xf>
    <xf numFmtId="165" fontId="82" fillId="0" borderId="0" xfId="0" applyNumberFormat="1" applyFont="1" applyAlignment="1">
      <alignment horizontal="right"/>
    </xf>
    <xf numFmtId="0" fontId="82" fillId="0" borderId="0" xfId="0" applyFont="1" applyAlignment="1">
      <alignment horizontal="left" wrapText="1"/>
    </xf>
    <xf numFmtId="169" fontId="82" fillId="0" borderId="0" xfId="0" applyNumberFormat="1" applyFont="1" applyAlignment="1">
      <alignment horizontal="right"/>
    </xf>
    <xf numFmtId="166" fontId="82" fillId="0" borderId="0" xfId="0" applyNumberFormat="1" applyFont="1" applyAlignment="1">
      <alignment horizontal="right"/>
    </xf>
    <xf numFmtId="165" fontId="76" fillId="0" borderId="10" xfId="0" applyNumberFormat="1" applyFont="1" applyBorder="1" applyAlignment="1">
      <alignment horizontal="right"/>
    </xf>
    <xf numFmtId="0" fontId="76" fillId="0" borderId="10" xfId="0" applyFont="1" applyBorder="1" applyAlignment="1">
      <alignment horizontal="left" wrapText="1"/>
    </xf>
    <xf numFmtId="169" fontId="76" fillId="0" borderId="10" xfId="0" applyNumberFormat="1" applyFont="1" applyBorder="1" applyAlignment="1">
      <alignment horizontal="right"/>
    </xf>
    <xf numFmtId="166" fontId="76" fillId="34" borderId="10" xfId="0" applyNumberFormat="1" applyFont="1" applyFill="1" applyBorder="1" applyAlignment="1">
      <alignment horizontal="right"/>
    </xf>
    <xf numFmtId="166" fontId="76" fillId="0" borderId="10" xfId="0" applyNumberFormat="1" applyFont="1" applyBorder="1" applyAlignment="1">
      <alignment horizontal="right"/>
    </xf>
    <xf numFmtId="165" fontId="76" fillId="0" borderId="0" xfId="0" applyNumberFormat="1" applyFont="1" applyAlignment="1">
      <alignment horizontal="right"/>
    </xf>
    <xf numFmtId="0" fontId="76" fillId="0" borderId="0" xfId="0" applyFont="1" applyAlignment="1">
      <alignment horizontal="left" wrapText="1"/>
    </xf>
    <xf numFmtId="0" fontId="83" fillId="0" borderId="0" xfId="0" applyFont="1" applyAlignment="1">
      <alignment horizontal="left" wrapText="1"/>
    </xf>
    <xf numFmtId="169" fontId="76" fillId="0" borderId="0" xfId="0" applyNumberFormat="1" applyFont="1" applyAlignment="1">
      <alignment horizontal="right"/>
    </xf>
    <xf numFmtId="166" fontId="76" fillId="0" borderId="0" xfId="0" applyNumberFormat="1" applyFont="1" applyAlignment="1">
      <alignment horizontal="right"/>
    </xf>
    <xf numFmtId="0" fontId="77" fillId="0" borderId="0" xfId="0" applyFont="1" applyAlignment="1">
      <alignment vertical="top"/>
    </xf>
    <xf numFmtId="165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169" fontId="2" fillId="0" borderId="10" xfId="0" applyNumberFormat="1" applyFont="1" applyBorder="1" applyAlignment="1">
      <alignment horizontal="right"/>
    </xf>
    <xf numFmtId="166" fontId="2" fillId="34" borderId="10" xfId="0" applyNumberFormat="1" applyFont="1" applyFill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0" fontId="6" fillId="0" borderId="0" xfId="0" applyFont="1" applyAlignment="1" applyProtection="1">
      <alignment vertical="top" wrapText="1"/>
      <protection/>
    </xf>
    <xf numFmtId="0" fontId="6" fillId="34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 vertical="top" wrapText="1"/>
      <protection/>
    </xf>
    <xf numFmtId="0" fontId="0" fillId="0" borderId="0" xfId="0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0" fillId="36" borderId="0" xfId="0" applyFont="1" applyFill="1" applyBorder="1" applyAlignment="1">
      <alignment horizontal="left" vertical="center"/>
    </xf>
    <xf numFmtId="0" fontId="20" fillId="36" borderId="0" xfId="0" applyFont="1" applyFill="1" applyBorder="1" applyAlignment="1">
      <alignment horizontal="left" vertical="center"/>
    </xf>
    <xf numFmtId="0" fontId="20" fillId="36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9" fillId="36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166" fontId="26" fillId="0" borderId="0" xfId="0" applyNumberFormat="1" applyFont="1" applyBorder="1" applyAlignment="1">
      <alignment horizontal="right" vertical="center"/>
    </xf>
    <xf numFmtId="166" fontId="24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34" borderId="0" xfId="0" applyFont="1" applyFill="1" applyBorder="1" applyAlignment="1">
      <alignment horizontal="left" vertical="center"/>
    </xf>
    <xf numFmtId="0" fontId="19" fillId="36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right" vertical="center"/>
    </xf>
    <xf numFmtId="0" fontId="20" fillId="36" borderId="0" xfId="0" applyFont="1" applyFill="1" applyBorder="1" applyAlignment="1">
      <alignment horizontal="left" vertical="center"/>
    </xf>
    <xf numFmtId="166" fontId="20" fillId="36" borderId="0" xfId="0" applyNumberFormat="1" applyFont="1" applyFill="1" applyBorder="1" applyAlignment="1">
      <alignment horizontal="center" vertical="center"/>
    </xf>
    <xf numFmtId="49" fontId="19" fillId="34" borderId="0" xfId="0" applyNumberFormat="1" applyFont="1" applyFill="1" applyBorder="1" applyAlignment="1">
      <alignment horizontal="center" vertical="top"/>
    </xf>
    <xf numFmtId="49" fontId="19" fillId="0" borderId="0" xfId="0" applyNumberFormat="1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/>
    </xf>
    <xf numFmtId="0" fontId="20" fillId="0" borderId="0" xfId="0" applyFont="1" applyBorder="1" applyAlignment="1">
      <alignment horizontal="left" vertical="center" wrapText="1"/>
    </xf>
    <xf numFmtId="172" fontId="19" fillId="0" borderId="0" xfId="0" applyNumberFormat="1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 wrapText="1"/>
    </xf>
    <xf numFmtId="166" fontId="2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167" fontId="22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top" wrapText="1"/>
    </xf>
    <xf numFmtId="49" fontId="19" fillId="37" borderId="0" xfId="0" applyNumberFormat="1" applyFont="1" applyFill="1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/>
    </xf>
    <xf numFmtId="0" fontId="6" fillId="34" borderId="0" xfId="0" applyFont="1" applyFill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left" vertical="top" wrapText="1"/>
      <protection/>
    </xf>
    <xf numFmtId="0" fontId="84" fillId="0" borderId="0" xfId="0" applyFont="1" applyAlignment="1" applyProtection="1">
      <alignment horizontal="center" vertical="center"/>
      <protection/>
    </xf>
    <xf numFmtId="0" fontId="84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0"/>
  <sheetViews>
    <sheetView tabSelected="1" zoomScalePageLayoutView="0" workbookViewId="0" topLeftCell="A1">
      <selection activeCell="B1" sqref="B1:AM1"/>
    </sheetView>
  </sheetViews>
  <sheetFormatPr defaultColWidth="9.33203125" defaultRowHeight="10.5"/>
  <cols>
    <col min="2" max="39" width="2.83203125" style="0" customWidth="1"/>
    <col min="40" max="40" width="13.16015625" style="0" customWidth="1"/>
  </cols>
  <sheetData>
    <row r="1" spans="1:41" ht="21">
      <c r="A1" s="101"/>
      <c r="B1" s="144" t="s">
        <v>509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01"/>
      <c r="AO1" s="101"/>
    </row>
    <row r="2" spans="1:41" ht="15">
      <c r="A2" s="101"/>
      <c r="B2" s="102"/>
      <c r="C2" s="101"/>
      <c r="D2" s="101"/>
      <c r="E2" s="101"/>
      <c r="F2" s="101"/>
      <c r="G2" s="101"/>
      <c r="H2" s="101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01"/>
      <c r="AO2" s="101"/>
    </row>
    <row r="3" spans="1:41" ht="34.5" customHeight="1">
      <c r="A3" s="101"/>
      <c r="B3" s="104" t="s">
        <v>466</v>
      </c>
      <c r="C3" s="101"/>
      <c r="D3" s="101"/>
      <c r="E3" s="101"/>
      <c r="F3" s="101"/>
      <c r="G3" s="101"/>
      <c r="H3" s="101"/>
      <c r="I3" s="145" t="s">
        <v>537</v>
      </c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01"/>
      <c r="AO3" s="101"/>
    </row>
    <row r="4" spans="1:41" ht="15">
      <c r="A4" s="101"/>
      <c r="B4" s="105" t="s">
        <v>510</v>
      </c>
      <c r="C4" s="101"/>
      <c r="D4" s="101"/>
      <c r="E4" s="101"/>
      <c r="F4" s="101"/>
      <c r="G4" s="101"/>
      <c r="H4" s="101"/>
      <c r="I4" s="103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5" t="s">
        <v>511</v>
      </c>
      <c r="AJ4" s="101"/>
      <c r="AK4" s="101"/>
      <c r="AL4" s="103"/>
      <c r="AM4" s="101"/>
      <c r="AN4" s="101"/>
      <c r="AO4" s="101"/>
    </row>
    <row r="5" spans="1:41" ht="15">
      <c r="A5" s="101"/>
      <c r="B5" s="105" t="s">
        <v>512</v>
      </c>
      <c r="C5" s="101"/>
      <c r="D5" s="101"/>
      <c r="E5" s="101"/>
      <c r="F5" s="101"/>
      <c r="G5" s="101"/>
      <c r="H5" s="101"/>
      <c r="I5" s="103" t="s">
        <v>513</v>
      </c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5" t="s">
        <v>514</v>
      </c>
      <c r="AJ5" s="101"/>
      <c r="AK5" s="101"/>
      <c r="AL5" s="106"/>
      <c r="AM5" s="101"/>
      <c r="AN5" s="101"/>
      <c r="AO5" s="101"/>
    </row>
    <row r="6" spans="1:41" ht="10.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</row>
    <row r="7" spans="1:41" ht="15">
      <c r="A7" s="101"/>
      <c r="B7" s="105" t="s">
        <v>515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5" t="s">
        <v>516</v>
      </c>
      <c r="AJ7" s="101"/>
      <c r="AK7" s="101"/>
      <c r="AL7" s="129">
        <v>70890021</v>
      </c>
      <c r="AM7" s="129"/>
      <c r="AN7" s="129"/>
      <c r="AO7" s="101"/>
    </row>
    <row r="8" spans="1:41" ht="15">
      <c r="A8" s="101"/>
      <c r="B8" s="101"/>
      <c r="C8" s="103" t="s">
        <v>469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5" t="s">
        <v>517</v>
      </c>
      <c r="AJ8" s="101"/>
      <c r="AK8" s="101"/>
      <c r="AL8" s="103" t="s">
        <v>518</v>
      </c>
      <c r="AM8" s="101"/>
      <c r="AN8" s="101"/>
      <c r="AO8" s="101"/>
    </row>
    <row r="9" spans="1:41" ht="10.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</row>
    <row r="10" spans="1:41" ht="15">
      <c r="A10" s="101"/>
      <c r="B10" s="105" t="s">
        <v>519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5" t="s">
        <v>516</v>
      </c>
      <c r="AJ10" s="101"/>
      <c r="AK10" s="101"/>
      <c r="AL10" s="146" t="s">
        <v>467</v>
      </c>
      <c r="AM10" s="146"/>
      <c r="AN10" s="146"/>
      <c r="AO10" s="101"/>
    </row>
    <row r="11" spans="1:41" ht="15">
      <c r="A11" s="101"/>
      <c r="B11" s="101"/>
      <c r="C11" s="146" t="s">
        <v>467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05" t="s">
        <v>517</v>
      </c>
      <c r="AJ11" s="101"/>
      <c r="AK11" s="101"/>
      <c r="AL11" s="146" t="s">
        <v>467</v>
      </c>
      <c r="AM11" s="146"/>
      <c r="AN11" s="146"/>
      <c r="AO11" s="101"/>
    </row>
    <row r="12" spans="1:41" ht="10.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</row>
    <row r="13" spans="1:41" ht="15">
      <c r="A13" s="101"/>
      <c r="B13" s="105" t="s">
        <v>520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5" t="s">
        <v>516</v>
      </c>
      <c r="AJ13" s="101"/>
      <c r="AK13" s="101"/>
      <c r="AL13" s="103" t="s">
        <v>1</v>
      </c>
      <c r="AM13" s="101"/>
      <c r="AN13" s="101"/>
      <c r="AO13" s="101"/>
    </row>
    <row r="14" spans="1:41" ht="15">
      <c r="A14" s="101"/>
      <c r="B14" s="101"/>
      <c r="C14" s="103" t="s">
        <v>3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5" t="s">
        <v>517</v>
      </c>
      <c r="AJ14" s="101"/>
      <c r="AK14" s="101"/>
      <c r="AL14" s="103" t="s">
        <v>2</v>
      </c>
      <c r="AM14" s="101"/>
      <c r="AN14" s="101"/>
      <c r="AO14" s="101"/>
    </row>
    <row r="15" spans="1:41" ht="10.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</row>
    <row r="16" spans="1:41" ht="15">
      <c r="A16" s="101"/>
      <c r="B16" s="105" t="s">
        <v>521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</row>
    <row r="17" spans="1:41" ht="15">
      <c r="A17" s="101"/>
      <c r="B17" s="101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01"/>
      <c r="AN17" s="101"/>
      <c r="AO17" s="101"/>
    </row>
    <row r="18" spans="1:41" ht="10.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</row>
    <row r="19" spans="1:41" ht="10.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</row>
    <row r="20" spans="1:41" ht="15">
      <c r="A20" s="107"/>
      <c r="B20" s="108" t="s">
        <v>522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9"/>
      <c r="X20" s="109"/>
      <c r="Y20" s="109"/>
      <c r="Z20" s="107"/>
      <c r="AA20" s="107"/>
      <c r="AB20" s="107"/>
      <c r="AC20" s="107"/>
      <c r="AD20" s="107"/>
      <c r="AE20" s="107"/>
      <c r="AF20" s="107"/>
      <c r="AG20" s="107"/>
      <c r="AH20" s="107"/>
      <c r="AI20" s="141">
        <f>AE48</f>
        <v>0</v>
      </c>
      <c r="AJ20" s="141"/>
      <c r="AK20" s="141"/>
      <c r="AL20" s="141"/>
      <c r="AM20" s="141"/>
      <c r="AN20" s="141"/>
      <c r="AO20" s="107"/>
    </row>
    <row r="21" spans="1:41" ht="10.5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9"/>
      <c r="X21" s="109"/>
      <c r="Y21" s="109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</row>
    <row r="22" spans="1:41" ht="13.5">
      <c r="A22" s="107"/>
      <c r="B22" s="107"/>
      <c r="C22" s="107"/>
      <c r="D22" s="107"/>
      <c r="E22" s="107"/>
      <c r="F22" s="107"/>
      <c r="G22" s="107"/>
      <c r="H22" s="107"/>
      <c r="I22" s="107"/>
      <c r="J22" s="142" t="s">
        <v>523</v>
      </c>
      <c r="K22" s="142"/>
      <c r="L22" s="142"/>
      <c r="M22" s="142"/>
      <c r="N22" s="107"/>
      <c r="O22" s="107"/>
      <c r="P22" s="107"/>
      <c r="Q22" s="107"/>
      <c r="R22" s="107"/>
      <c r="S22" s="107"/>
      <c r="T22" s="107"/>
      <c r="U22" s="110"/>
      <c r="V22" s="110"/>
      <c r="W22" s="109"/>
      <c r="X22" s="109"/>
      <c r="Y22" s="109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07"/>
      <c r="AO22" s="107"/>
    </row>
    <row r="23" spans="1:41" ht="13.5">
      <c r="A23" s="107"/>
      <c r="B23" s="111" t="s">
        <v>16</v>
      </c>
      <c r="C23" s="107"/>
      <c r="D23" s="111" t="s">
        <v>524</v>
      </c>
      <c r="E23" s="107"/>
      <c r="F23" s="107"/>
      <c r="G23" s="107"/>
      <c r="H23" s="107"/>
      <c r="I23" s="107"/>
      <c r="J23" s="143">
        <v>0.21</v>
      </c>
      <c r="K23" s="143"/>
      <c r="L23" s="143"/>
      <c r="M23" s="143"/>
      <c r="N23" s="107"/>
      <c r="O23" s="107"/>
      <c r="P23" s="107"/>
      <c r="Q23" s="107"/>
      <c r="R23" s="107"/>
      <c r="S23" s="107"/>
      <c r="T23" s="107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07"/>
      <c r="AO23" s="111"/>
    </row>
    <row r="24" spans="1:41" ht="13.5">
      <c r="A24" s="107"/>
      <c r="B24" s="107"/>
      <c r="C24" s="107"/>
      <c r="D24" s="111" t="s">
        <v>525</v>
      </c>
      <c r="E24" s="107"/>
      <c r="F24" s="107"/>
      <c r="G24" s="107"/>
      <c r="H24" s="107"/>
      <c r="I24" s="107"/>
      <c r="J24" s="143">
        <v>0.15</v>
      </c>
      <c r="K24" s="143"/>
      <c r="L24" s="143"/>
      <c r="M24" s="143"/>
      <c r="N24" s="107"/>
      <c r="O24" s="107"/>
      <c r="P24" s="107"/>
      <c r="Q24" s="107"/>
      <c r="R24" s="107"/>
      <c r="S24" s="107"/>
      <c r="T24" s="107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07"/>
      <c r="AO24" s="111"/>
    </row>
    <row r="25" spans="1:41" ht="13.5">
      <c r="A25" s="107"/>
      <c r="B25" s="107"/>
      <c r="C25" s="107"/>
      <c r="D25" s="111" t="s">
        <v>526</v>
      </c>
      <c r="E25" s="107"/>
      <c r="F25" s="107"/>
      <c r="G25" s="107"/>
      <c r="H25" s="107"/>
      <c r="I25" s="107"/>
      <c r="J25" s="143">
        <v>0</v>
      </c>
      <c r="K25" s="143"/>
      <c r="L25" s="143"/>
      <c r="M25" s="143"/>
      <c r="N25" s="107"/>
      <c r="O25" s="107"/>
      <c r="P25" s="107"/>
      <c r="Q25" s="107"/>
      <c r="R25" s="107"/>
      <c r="S25" s="107"/>
      <c r="T25" s="107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07"/>
      <c r="AO25" s="111"/>
    </row>
    <row r="26" spans="1:41" ht="10.5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</row>
    <row r="27" spans="1:41" ht="18">
      <c r="A27" s="112"/>
      <c r="B27" s="113" t="s">
        <v>17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4" t="s">
        <v>527</v>
      </c>
      <c r="S27" s="112"/>
      <c r="T27" s="112"/>
      <c r="U27" s="112"/>
      <c r="V27" s="133" t="s">
        <v>4</v>
      </c>
      <c r="W27" s="133"/>
      <c r="X27" s="133"/>
      <c r="Y27" s="133"/>
      <c r="Z27" s="133"/>
      <c r="AA27" s="112"/>
      <c r="AB27" s="112"/>
      <c r="AC27" s="112"/>
      <c r="AD27" s="112"/>
      <c r="AE27" s="112"/>
      <c r="AF27" s="112"/>
      <c r="AG27" s="112"/>
      <c r="AH27" s="112"/>
      <c r="AI27" s="134">
        <f>AI20*1.21</f>
        <v>0</v>
      </c>
      <c r="AJ27" s="134"/>
      <c r="AK27" s="134"/>
      <c r="AL27" s="134"/>
      <c r="AM27" s="134"/>
      <c r="AN27" s="134"/>
      <c r="AO27" s="112"/>
    </row>
    <row r="28" spans="1:41" ht="10.5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</row>
    <row r="29" spans="1:41" ht="10.5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</row>
    <row r="30" spans="1:41" ht="10.5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</row>
    <row r="31" spans="1:41" ht="10.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</row>
    <row r="32" spans="1:41" ht="10.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15"/>
      <c r="AM32" s="115"/>
      <c r="AN32" s="115"/>
      <c r="AO32" s="101"/>
    </row>
    <row r="33" spans="1:41" ht="1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35" t="s">
        <v>528</v>
      </c>
      <c r="AL33" s="135"/>
      <c r="AM33" s="135"/>
      <c r="AN33" s="135"/>
      <c r="AO33" s="135"/>
    </row>
    <row r="34" spans="1:41" ht="27.75" customHeigh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36" t="s">
        <v>529</v>
      </c>
      <c r="AK34" s="137"/>
      <c r="AL34" s="137"/>
      <c r="AM34" s="137"/>
      <c r="AN34" s="137"/>
      <c r="AO34" s="137"/>
    </row>
    <row r="35" spans="1:41" ht="10.5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</row>
    <row r="36" spans="1:41" ht="21">
      <c r="A36" s="116" t="s">
        <v>530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</row>
    <row r="37" spans="1:41" ht="10.5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</row>
    <row r="38" spans="1:41" ht="15">
      <c r="A38" s="105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</row>
    <row r="39" spans="1:41" ht="34.5" customHeight="1">
      <c r="A39" s="117" t="s">
        <v>466</v>
      </c>
      <c r="B39" s="117"/>
      <c r="C39" s="117"/>
      <c r="D39" s="117"/>
      <c r="E39" s="117"/>
      <c r="F39" s="117"/>
      <c r="G39" s="117"/>
      <c r="H39" s="117"/>
      <c r="I39" s="117"/>
      <c r="J39" s="138" t="s">
        <v>537</v>
      </c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17"/>
      <c r="AO39" s="117"/>
    </row>
    <row r="40" spans="1:41" ht="10.5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</row>
    <row r="41" spans="1:41" ht="15">
      <c r="A41" s="105" t="s">
        <v>512</v>
      </c>
      <c r="B41" s="107"/>
      <c r="C41" s="107"/>
      <c r="D41" s="107"/>
      <c r="E41" s="107"/>
      <c r="F41" s="107"/>
      <c r="G41" s="107"/>
      <c r="H41" s="107"/>
      <c r="I41" s="107"/>
      <c r="J41" s="118">
        <f>IF($K$8="","",$K$8)</f>
      </c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5" t="s">
        <v>514</v>
      </c>
      <c r="AH41" s="107"/>
      <c r="AI41" s="107"/>
      <c r="AJ41" s="107"/>
      <c r="AK41" s="139">
        <f>IF($AN$8="","",$AN$8)</f>
      </c>
      <c r="AL41" s="139"/>
      <c r="AM41" s="107"/>
      <c r="AN41" s="107"/>
      <c r="AO41" s="107"/>
    </row>
    <row r="42" spans="1:41" ht="10.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</row>
    <row r="43" spans="1:41" ht="15">
      <c r="A43" s="105" t="s">
        <v>515</v>
      </c>
      <c r="B43" s="107"/>
      <c r="C43" s="107"/>
      <c r="D43" s="107"/>
      <c r="E43" s="107"/>
      <c r="F43" s="107"/>
      <c r="G43" s="107"/>
      <c r="H43" s="107"/>
      <c r="I43" s="107"/>
      <c r="J43" s="128" t="s">
        <v>469</v>
      </c>
      <c r="K43" s="128"/>
      <c r="L43" s="128"/>
      <c r="M43" s="128"/>
      <c r="N43" s="128"/>
      <c r="O43" s="128"/>
      <c r="P43" s="128"/>
      <c r="Q43" s="128"/>
      <c r="R43" s="128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5" t="s">
        <v>520</v>
      </c>
      <c r="AH43" s="107"/>
      <c r="AI43" s="107"/>
      <c r="AJ43" s="107"/>
      <c r="AK43" s="129" t="s">
        <v>3</v>
      </c>
      <c r="AL43" s="129"/>
      <c r="AM43" s="129"/>
      <c r="AN43" s="129"/>
      <c r="AO43" s="107"/>
    </row>
    <row r="44" spans="1:41" ht="15">
      <c r="A44" s="105" t="s">
        <v>519</v>
      </c>
      <c r="B44" s="107"/>
      <c r="C44" s="107"/>
      <c r="D44" s="107"/>
      <c r="E44" s="107"/>
      <c r="F44" s="107"/>
      <c r="G44" s="107"/>
      <c r="H44" s="107"/>
      <c r="I44" s="107"/>
      <c r="J44" s="130" t="s">
        <v>467</v>
      </c>
      <c r="K44" s="130"/>
      <c r="L44" s="130"/>
      <c r="M44" s="130"/>
      <c r="N44" s="130"/>
      <c r="O44" s="130"/>
      <c r="P44" s="130"/>
      <c r="Q44" s="130"/>
      <c r="R44" s="130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</row>
    <row r="45" spans="1:41" ht="10.5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</row>
    <row r="46" spans="1:41" ht="15">
      <c r="A46" s="131" t="s">
        <v>531</v>
      </c>
      <c r="B46" s="131"/>
      <c r="C46" s="131"/>
      <c r="D46" s="131"/>
      <c r="E46" s="131"/>
      <c r="F46" s="112"/>
      <c r="G46" s="131" t="s">
        <v>532</v>
      </c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2" t="s">
        <v>533</v>
      </c>
      <c r="AF46" s="132"/>
      <c r="AG46" s="132"/>
      <c r="AH46" s="132"/>
      <c r="AI46" s="132"/>
      <c r="AJ46" s="132"/>
      <c r="AK46" s="132"/>
      <c r="AL46" s="131" t="s">
        <v>534</v>
      </c>
      <c r="AM46" s="131"/>
      <c r="AN46" s="131"/>
      <c r="AO46" s="119"/>
    </row>
    <row r="47" spans="1:41" ht="10.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</row>
    <row r="48" spans="1:41" ht="18">
      <c r="A48" s="120" t="s">
        <v>535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7">
        <f>SUM(AE49:AK50)</f>
        <v>0</v>
      </c>
      <c r="AF48" s="127"/>
      <c r="AG48" s="127"/>
      <c r="AH48" s="127"/>
      <c r="AI48" s="127"/>
      <c r="AJ48" s="127"/>
      <c r="AK48" s="127"/>
      <c r="AL48" s="127">
        <f>AE48*1.21</f>
        <v>0</v>
      </c>
      <c r="AM48" s="127"/>
      <c r="AN48" s="127"/>
      <c r="AO48" s="121"/>
    </row>
    <row r="49" spans="1:41" ht="16.5">
      <c r="A49" s="122"/>
      <c r="B49" s="125" t="s">
        <v>540</v>
      </c>
      <c r="C49" s="125"/>
      <c r="D49" s="125"/>
      <c r="E49" s="125"/>
      <c r="F49" s="125"/>
      <c r="G49" s="122"/>
      <c r="H49" s="125" t="s">
        <v>541</v>
      </c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6">
        <f>'SO 21 Stupeň č.21'!H11</f>
        <v>0</v>
      </c>
      <c r="AF49" s="126"/>
      <c r="AG49" s="126"/>
      <c r="AH49" s="126"/>
      <c r="AI49" s="126"/>
      <c r="AJ49" s="126"/>
      <c r="AK49" s="126"/>
      <c r="AL49" s="126">
        <f>AE49*1.21</f>
        <v>0</v>
      </c>
      <c r="AM49" s="126"/>
      <c r="AN49" s="126"/>
      <c r="AO49" s="123"/>
    </row>
    <row r="50" spans="1:41" ht="16.5">
      <c r="A50" s="122"/>
      <c r="B50" s="125" t="s">
        <v>536</v>
      </c>
      <c r="C50" s="125"/>
      <c r="D50" s="125"/>
      <c r="E50" s="125"/>
      <c r="F50" s="125"/>
      <c r="G50" s="122"/>
      <c r="H50" s="125" t="s">
        <v>508</v>
      </c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6">
        <f>VON!G12</f>
        <v>0</v>
      </c>
      <c r="AF50" s="126"/>
      <c r="AG50" s="126"/>
      <c r="AH50" s="126"/>
      <c r="AI50" s="126"/>
      <c r="AJ50" s="126"/>
      <c r="AK50" s="126"/>
      <c r="AL50" s="126">
        <f>AE50*1.21</f>
        <v>0</v>
      </c>
      <c r="AM50" s="126"/>
      <c r="AN50" s="126"/>
      <c r="AO50" s="123"/>
    </row>
  </sheetData>
  <sheetProtection/>
  <mergeCells count="36">
    <mergeCell ref="B1:AM1"/>
    <mergeCell ref="I2:AM2"/>
    <mergeCell ref="I3:AM3"/>
    <mergeCell ref="AL7:AN7"/>
    <mergeCell ref="AL10:AN10"/>
    <mergeCell ref="C11:AH11"/>
    <mergeCell ref="AL11:AN11"/>
    <mergeCell ref="C17:AL17"/>
    <mergeCell ref="AI20:AN20"/>
    <mergeCell ref="J22:M22"/>
    <mergeCell ref="J23:M23"/>
    <mergeCell ref="J24:M24"/>
    <mergeCell ref="J25:M25"/>
    <mergeCell ref="V27:Z27"/>
    <mergeCell ref="AI27:AN27"/>
    <mergeCell ref="AK33:AO33"/>
    <mergeCell ref="AJ34:AO34"/>
    <mergeCell ref="J39:AM39"/>
    <mergeCell ref="AK41:AL41"/>
    <mergeCell ref="J43:R43"/>
    <mergeCell ref="AK43:AN43"/>
    <mergeCell ref="J44:R44"/>
    <mergeCell ref="A46:E46"/>
    <mergeCell ref="G46:AD46"/>
    <mergeCell ref="AE46:AK46"/>
    <mergeCell ref="AL46:AN46"/>
    <mergeCell ref="B50:F50"/>
    <mergeCell ref="H50:AD50"/>
    <mergeCell ref="AE50:AK50"/>
    <mergeCell ref="AL50:AN50"/>
    <mergeCell ref="AE48:AK48"/>
    <mergeCell ref="AL48:AN48"/>
    <mergeCell ref="B49:F49"/>
    <mergeCell ref="H49:AD49"/>
    <mergeCell ref="AE49:AK49"/>
    <mergeCell ref="AL49:AN49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1"/>
  <sheetViews>
    <sheetView showGridLines="0" zoomScalePageLayoutView="0" workbookViewId="0" topLeftCell="A1">
      <pane ySplit="10" topLeftCell="A411" activePane="bottomLeft" state="frozen"/>
      <selection pane="topLeft" activeCell="A1" sqref="A1"/>
      <selection pane="bottomLeft" activeCell="A4" sqref="A4"/>
    </sheetView>
  </sheetViews>
  <sheetFormatPr defaultColWidth="10.5" defaultRowHeight="12" customHeight="1"/>
  <cols>
    <col min="1" max="1" width="7.5" style="3" customWidth="1"/>
    <col min="2" max="2" width="8.83203125" style="4" customWidth="1"/>
    <col min="3" max="3" width="15.5" style="4" customWidth="1"/>
    <col min="4" max="4" width="57.66015625" style="4" customWidth="1"/>
    <col min="5" max="5" width="5.5" style="4" customWidth="1"/>
    <col min="6" max="6" width="11.16015625" style="5" customWidth="1"/>
    <col min="7" max="7" width="13.33203125" style="6" customWidth="1"/>
    <col min="8" max="8" width="17.83203125" style="6" customWidth="1"/>
    <col min="9" max="9" width="15.33203125" style="2" bestFit="1" customWidth="1"/>
    <col min="10" max="16384" width="10.5" style="2" customWidth="1"/>
  </cols>
  <sheetData>
    <row r="1" spans="1:8" s="1" customFormat="1" ht="27.75" customHeight="1">
      <c r="A1" s="147" t="s">
        <v>470</v>
      </c>
      <c r="B1" s="147"/>
      <c r="C1" s="147"/>
      <c r="D1" s="147"/>
      <c r="E1" s="147"/>
      <c r="F1" s="147"/>
      <c r="G1" s="147"/>
      <c r="H1" s="147"/>
    </row>
    <row r="2" spans="1:8" s="1" customFormat="1" ht="12.75" customHeight="1">
      <c r="A2" s="7" t="s">
        <v>466</v>
      </c>
      <c r="C2" s="7" t="s">
        <v>539</v>
      </c>
      <c r="D2" s="7"/>
      <c r="E2" s="7"/>
      <c r="F2" s="7"/>
      <c r="G2" s="7"/>
      <c r="H2" s="7"/>
    </row>
    <row r="3" spans="1:8" s="1" customFormat="1" ht="12.75" customHeight="1">
      <c r="A3" s="7" t="s">
        <v>471</v>
      </c>
      <c r="B3" s="7"/>
      <c r="C3" s="7" t="s">
        <v>538</v>
      </c>
      <c r="D3" s="7"/>
      <c r="E3" s="7"/>
      <c r="F3" s="7"/>
      <c r="G3" s="7"/>
      <c r="H3" s="7"/>
    </row>
    <row r="4" spans="1:8" s="1" customFormat="1" ht="13.5" customHeight="1">
      <c r="A4" s="8"/>
      <c r="B4" s="7"/>
      <c r="C4" s="8"/>
      <c r="D4" s="7"/>
      <c r="E4" s="7"/>
      <c r="F4" s="7"/>
      <c r="G4" s="7"/>
      <c r="H4" s="7"/>
    </row>
    <row r="5" spans="1:8" s="1" customFormat="1" ht="6.75" customHeight="1">
      <c r="A5" s="9"/>
      <c r="B5" s="9"/>
      <c r="C5" s="9"/>
      <c r="D5" s="9"/>
      <c r="E5" s="9"/>
      <c r="F5" s="9"/>
      <c r="G5" s="10"/>
      <c r="H5" s="10"/>
    </row>
    <row r="6" spans="1:8" s="1" customFormat="1" ht="12.75" customHeight="1">
      <c r="A6" s="11" t="s">
        <v>468</v>
      </c>
      <c r="B6" s="12"/>
      <c r="C6" s="149" t="s">
        <v>469</v>
      </c>
      <c r="D6" s="149"/>
      <c r="E6" s="12"/>
      <c r="F6" s="13"/>
      <c r="G6" s="14"/>
      <c r="H6" s="14"/>
    </row>
    <row r="7" spans="1:7" s="1" customFormat="1" ht="12.75" customHeight="1">
      <c r="A7" s="11" t="s">
        <v>18</v>
      </c>
      <c r="B7" s="12"/>
      <c r="C7" s="148" t="s">
        <v>467</v>
      </c>
      <c r="D7" s="148"/>
      <c r="E7" s="12"/>
      <c r="F7" s="13"/>
      <c r="G7" s="11" t="s">
        <v>19</v>
      </c>
    </row>
    <row r="8" spans="1:8" s="1" customFormat="1" ht="6.75" customHeight="1">
      <c r="A8" s="10"/>
      <c r="B8" s="10"/>
      <c r="C8" s="10"/>
      <c r="D8" s="10"/>
      <c r="E8" s="10"/>
      <c r="F8" s="10"/>
      <c r="G8" s="10"/>
      <c r="H8" s="10"/>
    </row>
    <row r="9" spans="1:8" s="1" customFormat="1" ht="24.75" customHeight="1">
      <c r="A9" s="15" t="s">
        <v>20</v>
      </c>
      <c r="B9" s="15" t="s">
        <v>21</v>
      </c>
      <c r="C9" s="15" t="s">
        <v>22</v>
      </c>
      <c r="D9" s="15" t="s">
        <v>23</v>
      </c>
      <c r="E9" s="15" t="s">
        <v>24</v>
      </c>
      <c r="F9" s="15" t="s">
        <v>25</v>
      </c>
      <c r="G9" s="15" t="s">
        <v>26</v>
      </c>
      <c r="H9" s="15" t="s">
        <v>27</v>
      </c>
    </row>
    <row r="10" spans="1:8" s="1" customFormat="1" ht="12.75" customHeight="1" hidden="1">
      <c r="A10" s="15" t="s">
        <v>5</v>
      </c>
      <c r="B10" s="15" t="s">
        <v>7</v>
      </c>
      <c r="C10" s="15" t="s">
        <v>9</v>
      </c>
      <c r="D10" s="15" t="s">
        <v>11</v>
      </c>
      <c r="E10" s="15" t="s">
        <v>12</v>
      </c>
      <c r="F10" s="15" t="s">
        <v>13</v>
      </c>
      <c r="G10" s="15" t="s">
        <v>14</v>
      </c>
      <c r="H10" s="15" t="s">
        <v>10</v>
      </c>
    </row>
    <row r="11" spans="1:9" s="1" customFormat="1" ht="30.75" customHeight="1">
      <c r="A11" s="16"/>
      <c r="B11" s="17"/>
      <c r="C11" s="17" t="s">
        <v>6</v>
      </c>
      <c r="D11" s="17" t="s">
        <v>28</v>
      </c>
      <c r="E11" s="17"/>
      <c r="F11" s="18"/>
      <c r="G11" s="19"/>
      <c r="H11" s="19">
        <f>H12+H109+H123+H323+H381+H384+H418+H427</f>
        <v>0</v>
      </c>
      <c r="I11" s="19"/>
    </row>
    <row r="12" spans="1:9" s="1" customFormat="1" ht="28.5" customHeight="1">
      <c r="A12" s="20"/>
      <c r="B12" s="21"/>
      <c r="C12" s="21" t="s">
        <v>5</v>
      </c>
      <c r="D12" s="21" t="s">
        <v>29</v>
      </c>
      <c r="E12" s="21"/>
      <c r="F12" s="22"/>
      <c r="G12" s="23"/>
      <c r="H12" s="23">
        <f>SUM(H13:H106)</f>
        <v>0</v>
      </c>
      <c r="I12" s="23"/>
    </row>
    <row r="13" spans="1:8" s="1" customFormat="1" ht="11.25">
      <c r="A13" s="24">
        <v>1</v>
      </c>
      <c r="B13" s="25" t="s">
        <v>30</v>
      </c>
      <c r="C13" s="25" t="s">
        <v>34</v>
      </c>
      <c r="D13" s="25" t="s">
        <v>35</v>
      </c>
      <c r="E13" s="25" t="s">
        <v>33</v>
      </c>
      <c r="F13" s="26">
        <v>7</v>
      </c>
      <c r="G13" s="55"/>
      <c r="H13" s="27">
        <f>F13*G13</f>
        <v>0</v>
      </c>
    </row>
    <row r="14" spans="1:8" s="1" customFormat="1" ht="11.25">
      <c r="A14" s="32"/>
      <c r="B14" s="33"/>
      <c r="C14" s="33"/>
      <c r="D14" s="33"/>
      <c r="E14" s="33"/>
      <c r="F14" s="34">
        <v>7</v>
      </c>
      <c r="G14" s="35"/>
      <c r="H14" s="35"/>
    </row>
    <row r="15" spans="1:8" s="1" customFormat="1" ht="11.25">
      <c r="A15" s="24">
        <v>2</v>
      </c>
      <c r="B15" s="25" t="s">
        <v>30</v>
      </c>
      <c r="C15" s="25" t="s">
        <v>36</v>
      </c>
      <c r="D15" s="25" t="s">
        <v>37</v>
      </c>
      <c r="E15" s="25" t="s">
        <v>33</v>
      </c>
      <c r="F15" s="26">
        <v>6</v>
      </c>
      <c r="G15" s="55"/>
      <c r="H15" s="27">
        <f>F15*G15</f>
        <v>0</v>
      </c>
    </row>
    <row r="16" spans="1:8" s="1" customFormat="1" ht="11.25">
      <c r="A16" s="32"/>
      <c r="B16" s="33"/>
      <c r="C16" s="33"/>
      <c r="D16" s="33"/>
      <c r="E16" s="33"/>
      <c r="F16" s="34">
        <v>6</v>
      </c>
      <c r="G16" s="35"/>
      <c r="H16" s="35"/>
    </row>
    <row r="17" spans="1:8" s="1" customFormat="1" ht="11.25">
      <c r="A17" s="24">
        <v>3</v>
      </c>
      <c r="B17" s="25" t="s">
        <v>30</v>
      </c>
      <c r="C17" s="25" t="s">
        <v>38</v>
      </c>
      <c r="D17" s="25" t="s">
        <v>39</v>
      </c>
      <c r="E17" s="25" t="s">
        <v>33</v>
      </c>
      <c r="F17" s="26">
        <v>1</v>
      </c>
      <c r="G17" s="55"/>
      <c r="H17" s="27">
        <f>F17*G17</f>
        <v>0</v>
      </c>
    </row>
    <row r="18" spans="1:8" s="1" customFormat="1" ht="11.25">
      <c r="A18" s="32"/>
      <c r="B18" s="33"/>
      <c r="C18" s="33"/>
      <c r="D18" s="33"/>
      <c r="E18" s="33"/>
      <c r="F18" s="34">
        <v>1</v>
      </c>
      <c r="G18" s="35"/>
      <c r="H18" s="35"/>
    </row>
    <row r="19" spans="1:8" s="1" customFormat="1" ht="11.25">
      <c r="A19" s="24">
        <v>4</v>
      </c>
      <c r="B19" s="25" t="s">
        <v>30</v>
      </c>
      <c r="C19" s="25" t="s">
        <v>40</v>
      </c>
      <c r="D19" s="25" t="s">
        <v>41</v>
      </c>
      <c r="E19" s="25" t="s">
        <v>42</v>
      </c>
      <c r="F19" s="26">
        <v>268.8</v>
      </c>
      <c r="G19" s="55"/>
      <c r="H19" s="27">
        <f>F19*G19</f>
        <v>0</v>
      </c>
    </row>
    <row r="20" spans="1:8" s="1" customFormat="1" ht="11.25">
      <c r="A20" s="32"/>
      <c r="B20" s="33"/>
      <c r="C20" s="33" t="s">
        <v>43</v>
      </c>
      <c r="D20" s="33" t="s">
        <v>44</v>
      </c>
      <c r="E20" s="33"/>
      <c r="F20" s="34">
        <v>268.8</v>
      </c>
      <c r="G20" s="35"/>
      <c r="H20" s="35"/>
    </row>
    <row r="21" spans="1:8" s="1" customFormat="1" ht="22.5">
      <c r="A21" s="24">
        <v>5</v>
      </c>
      <c r="B21" s="25" t="s">
        <v>30</v>
      </c>
      <c r="C21" s="25" t="s">
        <v>45</v>
      </c>
      <c r="D21" s="25" t="s">
        <v>46</v>
      </c>
      <c r="E21" s="25" t="s">
        <v>42</v>
      </c>
      <c r="F21" s="26">
        <v>268.8</v>
      </c>
      <c r="G21" s="55"/>
      <c r="H21" s="27">
        <f>F21*G21</f>
        <v>0</v>
      </c>
    </row>
    <row r="22" spans="1:8" s="1" customFormat="1" ht="11.25">
      <c r="A22" s="32"/>
      <c r="B22" s="33"/>
      <c r="C22" s="33"/>
      <c r="D22" s="33" t="s">
        <v>47</v>
      </c>
      <c r="E22" s="33"/>
      <c r="F22" s="34">
        <v>268.8</v>
      </c>
      <c r="G22" s="35"/>
      <c r="H22" s="35"/>
    </row>
    <row r="23" spans="1:8" s="1" customFormat="1" ht="11.25">
      <c r="A23" s="24">
        <v>6</v>
      </c>
      <c r="B23" s="25" t="s">
        <v>30</v>
      </c>
      <c r="C23" s="25" t="s">
        <v>48</v>
      </c>
      <c r="D23" s="25" t="s">
        <v>49</v>
      </c>
      <c r="E23" s="25" t="s">
        <v>42</v>
      </c>
      <c r="F23" s="26">
        <v>13.2</v>
      </c>
      <c r="G23" s="55"/>
      <c r="H23" s="27">
        <f>F23*G23</f>
        <v>0</v>
      </c>
    </row>
    <row r="24" spans="1:8" s="1" customFormat="1" ht="11.25">
      <c r="A24" s="32"/>
      <c r="B24" s="33"/>
      <c r="C24" s="33"/>
      <c r="D24" s="33" t="s">
        <v>50</v>
      </c>
      <c r="E24" s="33"/>
      <c r="F24" s="34">
        <v>12</v>
      </c>
      <c r="G24" s="35"/>
      <c r="H24" s="35"/>
    </row>
    <row r="25" spans="1:8" s="1" customFormat="1" ht="11.25">
      <c r="A25" s="32"/>
      <c r="B25" s="33"/>
      <c r="C25" s="33"/>
      <c r="D25" s="33" t="s">
        <v>51</v>
      </c>
      <c r="E25" s="33"/>
      <c r="F25" s="34">
        <v>4.5</v>
      </c>
      <c r="G25" s="35"/>
      <c r="H25" s="35"/>
    </row>
    <row r="26" spans="1:8" s="1" customFormat="1" ht="11.25">
      <c r="A26" s="36"/>
      <c r="B26" s="37"/>
      <c r="C26" s="37" t="s">
        <v>52</v>
      </c>
      <c r="D26" s="37" t="s">
        <v>32</v>
      </c>
      <c r="E26" s="37"/>
      <c r="F26" s="38">
        <v>16.5</v>
      </c>
      <c r="G26" s="39"/>
      <c r="H26" s="39"/>
    </row>
    <row r="27" spans="1:8" s="1" customFormat="1" ht="11.25">
      <c r="A27" s="32"/>
      <c r="B27" s="33"/>
      <c r="C27" s="33"/>
      <c r="D27" s="33" t="s">
        <v>53</v>
      </c>
      <c r="E27" s="33"/>
      <c r="F27" s="34">
        <v>13.2</v>
      </c>
      <c r="G27" s="35"/>
      <c r="H27" s="35"/>
    </row>
    <row r="28" spans="1:8" s="1" customFormat="1" ht="22.5">
      <c r="A28" s="24">
        <v>7</v>
      </c>
      <c r="B28" s="25" t="s">
        <v>30</v>
      </c>
      <c r="C28" s="25" t="s">
        <v>54</v>
      </c>
      <c r="D28" s="25" t="s">
        <v>55</v>
      </c>
      <c r="E28" s="25" t="s">
        <v>42</v>
      </c>
      <c r="F28" s="26">
        <v>13.2</v>
      </c>
      <c r="G28" s="55"/>
      <c r="H28" s="27">
        <f>F28*G28</f>
        <v>0</v>
      </c>
    </row>
    <row r="29" spans="1:8" s="1" customFormat="1" ht="11.25">
      <c r="A29" s="32"/>
      <c r="B29" s="33"/>
      <c r="C29" s="33"/>
      <c r="D29" s="33" t="s">
        <v>56</v>
      </c>
      <c r="E29" s="33"/>
      <c r="F29" s="34">
        <v>13.2</v>
      </c>
      <c r="G29" s="35"/>
      <c r="H29" s="35"/>
    </row>
    <row r="30" spans="1:8" s="1" customFormat="1" ht="11.25">
      <c r="A30" s="24">
        <v>8</v>
      </c>
      <c r="B30" s="25" t="s">
        <v>30</v>
      </c>
      <c r="C30" s="25" t="s">
        <v>57</v>
      </c>
      <c r="D30" s="25" t="s">
        <v>58</v>
      </c>
      <c r="E30" s="25" t="s">
        <v>42</v>
      </c>
      <c r="F30" s="26">
        <v>3.3</v>
      </c>
      <c r="G30" s="55"/>
      <c r="H30" s="27">
        <f>F30*G30</f>
        <v>0</v>
      </c>
    </row>
    <row r="31" spans="1:8" s="1" customFormat="1" ht="11.25">
      <c r="A31" s="32"/>
      <c r="B31" s="33"/>
      <c r="C31" s="33"/>
      <c r="D31" s="33" t="s">
        <v>59</v>
      </c>
      <c r="E31" s="33"/>
      <c r="F31" s="34">
        <v>3.3</v>
      </c>
      <c r="G31" s="35"/>
      <c r="H31" s="35"/>
    </row>
    <row r="32" spans="1:8" s="1" customFormat="1" ht="22.5">
      <c r="A32" s="24">
        <v>9</v>
      </c>
      <c r="B32" s="25" t="s">
        <v>30</v>
      </c>
      <c r="C32" s="25" t="s">
        <v>60</v>
      </c>
      <c r="D32" s="25" t="s">
        <v>61</v>
      </c>
      <c r="E32" s="25" t="s">
        <v>42</v>
      </c>
      <c r="F32" s="26">
        <v>3.3</v>
      </c>
      <c r="G32" s="55"/>
      <c r="H32" s="27">
        <f>F32*G32</f>
        <v>0</v>
      </c>
    </row>
    <row r="33" spans="1:8" s="1" customFormat="1" ht="11.25">
      <c r="A33" s="32"/>
      <c r="B33" s="33"/>
      <c r="C33" s="33"/>
      <c r="D33" s="33" t="s">
        <v>62</v>
      </c>
      <c r="E33" s="33"/>
      <c r="F33" s="34">
        <v>3.3</v>
      </c>
      <c r="G33" s="35"/>
      <c r="H33" s="35"/>
    </row>
    <row r="34" spans="1:8" s="1" customFormat="1" ht="11.25">
      <c r="A34" s="24">
        <v>10</v>
      </c>
      <c r="B34" s="25" t="s">
        <v>30</v>
      </c>
      <c r="C34" s="25" t="s">
        <v>63</v>
      </c>
      <c r="D34" s="25" t="s">
        <v>64</v>
      </c>
      <c r="E34" s="25" t="s">
        <v>42</v>
      </c>
      <c r="F34" s="26">
        <v>73.536</v>
      </c>
      <c r="G34" s="55"/>
      <c r="H34" s="27">
        <f>F34*G34</f>
        <v>0</v>
      </c>
    </row>
    <row r="35" spans="1:8" s="1" customFormat="1" ht="11.25">
      <c r="A35" s="32"/>
      <c r="B35" s="33"/>
      <c r="C35" s="33"/>
      <c r="D35" s="33" t="s">
        <v>65</v>
      </c>
      <c r="E35" s="33"/>
      <c r="F35" s="34">
        <v>11.85</v>
      </c>
      <c r="G35" s="35"/>
      <c r="H35" s="35"/>
    </row>
    <row r="36" spans="1:8" s="1" customFormat="1" ht="11.25">
      <c r="A36" s="32"/>
      <c r="B36" s="33"/>
      <c r="C36" s="33"/>
      <c r="D36" s="33" t="s">
        <v>66</v>
      </c>
      <c r="E36" s="33"/>
      <c r="F36" s="34">
        <v>23.94</v>
      </c>
      <c r="G36" s="35"/>
      <c r="H36" s="35"/>
    </row>
    <row r="37" spans="1:8" s="1" customFormat="1" ht="11.25">
      <c r="A37" s="32"/>
      <c r="B37" s="33"/>
      <c r="C37" s="33"/>
      <c r="D37" s="33" t="s">
        <v>67</v>
      </c>
      <c r="E37" s="33"/>
      <c r="F37" s="34">
        <v>56.13</v>
      </c>
      <c r="G37" s="35"/>
      <c r="H37" s="35"/>
    </row>
    <row r="38" spans="1:8" s="1" customFormat="1" ht="11.25">
      <c r="A38" s="36"/>
      <c r="B38" s="37"/>
      <c r="C38" s="37" t="s">
        <v>68</v>
      </c>
      <c r="D38" s="37" t="s">
        <v>32</v>
      </c>
      <c r="E38" s="37"/>
      <c r="F38" s="38">
        <v>91.92</v>
      </c>
      <c r="G38" s="39"/>
      <c r="H38" s="39"/>
    </row>
    <row r="39" spans="1:8" s="1" customFormat="1" ht="11.25">
      <c r="A39" s="32"/>
      <c r="B39" s="33"/>
      <c r="C39" s="33"/>
      <c r="D39" s="33" t="s">
        <v>69</v>
      </c>
      <c r="E39" s="33"/>
      <c r="F39" s="34">
        <v>73.536</v>
      </c>
      <c r="G39" s="35"/>
      <c r="H39" s="35"/>
    </row>
    <row r="40" spans="1:8" s="1" customFormat="1" ht="11.25">
      <c r="A40" s="24">
        <v>11</v>
      </c>
      <c r="B40" s="25" t="s">
        <v>30</v>
      </c>
      <c r="C40" s="25" t="s">
        <v>70</v>
      </c>
      <c r="D40" s="25" t="s">
        <v>71</v>
      </c>
      <c r="E40" s="25" t="s">
        <v>42</v>
      </c>
      <c r="F40" s="26">
        <v>73.536</v>
      </c>
      <c r="G40" s="55"/>
      <c r="H40" s="27">
        <f>F40*G40</f>
        <v>0</v>
      </c>
    </row>
    <row r="41" spans="1:8" s="1" customFormat="1" ht="11.25">
      <c r="A41" s="32"/>
      <c r="B41" s="33"/>
      <c r="C41" s="33"/>
      <c r="D41" s="33" t="s">
        <v>72</v>
      </c>
      <c r="E41" s="33"/>
      <c r="F41" s="34">
        <v>73.536</v>
      </c>
      <c r="G41" s="35"/>
      <c r="H41" s="35"/>
    </row>
    <row r="42" spans="1:8" s="1" customFormat="1" ht="11.25">
      <c r="A42" s="24">
        <v>12</v>
      </c>
      <c r="B42" s="25" t="s">
        <v>30</v>
      </c>
      <c r="C42" s="25" t="s">
        <v>73</v>
      </c>
      <c r="D42" s="25" t="s">
        <v>74</v>
      </c>
      <c r="E42" s="25" t="s">
        <v>42</v>
      </c>
      <c r="F42" s="26">
        <v>18.384</v>
      </c>
      <c r="G42" s="55"/>
      <c r="H42" s="27">
        <f>F42*G42</f>
        <v>0</v>
      </c>
    </row>
    <row r="43" spans="1:8" s="1" customFormat="1" ht="11.25">
      <c r="A43" s="32"/>
      <c r="B43" s="33"/>
      <c r="C43" s="33"/>
      <c r="D43" s="33" t="s">
        <v>75</v>
      </c>
      <c r="E43" s="33"/>
      <c r="F43" s="34">
        <v>18.384</v>
      </c>
      <c r="G43" s="35"/>
      <c r="H43" s="35"/>
    </row>
    <row r="44" spans="1:8" s="1" customFormat="1" ht="11.25">
      <c r="A44" s="24">
        <v>13</v>
      </c>
      <c r="B44" s="25" t="s">
        <v>30</v>
      </c>
      <c r="C44" s="25" t="s">
        <v>76</v>
      </c>
      <c r="D44" s="25" t="s">
        <v>77</v>
      </c>
      <c r="E44" s="25" t="s">
        <v>42</v>
      </c>
      <c r="F44" s="26">
        <v>18.384</v>
      </c>
      <c r="G44" s="55"/>
      <c r="H44" s="27">
        <f>F44*G44</f>
        <v>0</v>
      </c>
    </row>
    <row r="45" spans="1:8" s="1" customFormat="1" ht="11.25">
      <c r="A45" s="32"/>
      <c r="B45" s="33"/>
      <c r="C45" s="33"/>
      <c r="D45" s="33" t="s">
        <v>78</v>
      </c>
      <c r="E45" s="33"/>
      <c r="F45" s="34">
        <v>18.384</v>
      </c>
      <c r="G45" s="35"/>
      <c r="H45" s="35"/>
    </row>
    <row r="46" spans="1:8" s="1" customFormat="1" ht="11.25">
      <c r="A46" s="24">
        <v>14</v>
      </c>
      <c r="B46" s="25" t="s">
        <v>30</v>
      </c>
      <c r="C46" s="25" t="s">
        <v>79</v>
      </c>
      <c r="D46" s="25" t="s">
        <v>80</v>
      </c>
      <c r="E46" s="25" t="s">
        <v>42</v>
      </c>
      <c r="F46" s="26">
        <v>99.047</v>
      </c>
      <c r="G46" s="55"/>
      <c r="H46" s="27">
        <f>F46*G46</f>
        <v>0</v>
      </c>
    </row>
    <row r="47" spans="1:8" s="1" customFormat="1" ht="11.25">
      <c r="A47" s="32"/>
      <c r="B47" s="33"/>
      <c r="C47" s="33"/>
      <c r="D47" s="33" t="s">
        <v>81</v>
      </c>
      <c r="E47" s="33"/>
      <c r="F47" s="34">
        <v>7.763</v>
      </c>
      <c r="G47" s="35"/>
      <c r="H47" s="35"/>
    </row>
    <row r="48" spans="1:8" s="1" customFormat="1" ht="11.25">
      <c r="A48" s="32"/>
      <c r="B48" s="33"/>
      <c r="C48" s="33"/>
      <c r="D48" s="33" t="s">
        <v>82</v>
      </c>
      <c r="E48" s="33"/>
      <c r="F48" s="34">
        <v>33.375</v>
      </c>
      <c r="G48" s="35"/>
      <c r="H48" s="35"/>
    </row>
    <row r="49" spans="1:8" s="1" customFormat="1" ht="11.25">
      <c r="A49" s="32"/>
      <c r="B49" s="33"/>
      <c r="C49" s="33"/>
      <c r="D49" s="33" t="s">
        <v>83</v>
      </c>
      <c r="E49" s="33"/>
      <c r="F49" s="34">
        <v>12.792</v>
      </c>
      <c r="G49" s="35"/>
      <c r="H49" s="35"/>
    </row>
    <row r="50" spans="1:8" s="1" customFormat="1" ht="11.25">
      <c r="A50" s="32"/>
      <c r="B50" s="33"/>
      <c r="C50" s="33"/>
      <c r="D50" s="33" t="s">
        <v>84</v>
      </c>
      <c r="E50" s="33"/>
      <c r="F50" s="34">
        <v>7.155</v>
      </c>
      <c r="G50" s="35"/>
      <c r="H50" s="35"/>
    </row>
    <row r="51" spans="1:8" s="1" customFormat="1" ht="11.25">
      <c r="A51" s="32"/>
      <c r="B51" s="33"/>
      <c r="C51" s="33"/>
      <c r="D51" s="33" t="s">
        <v>85</v>
      </c>
      <c r="E51" s="33"/>
      <c r="F51" s="34">
        <v>60.85</v>
      </c>
      <c r="G51" s="35"/>
      <c r="H51" s="35"/>
    </row>
    <row r="52" spans="1:8" s="1" customFormat="1" ht="11.25">
      <c r="A52" s="32"/>
      <c r="B52" s="33"/>
      <c r="C52" s="33"/>
      <c r="D52" s="33" t="s">
        <v>86</v>
      </c>
      <c r="E52" s="33"/>
      <c r="F52" s="34">
        <v>1.874</v>
      </c>
      <c r="G52" s="35"/>
      <c r="H52" s="35"/>
    </row>
    <row r="53" spans="1:8" s="1" customFormat="1" ht="11.25">
      <c r="A53" s="36"/>
      <c r="B53" s="37"/>
      <c r="C53" s="37" t="s">
        <v>87</v>
      </c>
      <c r="D53" s="37" t="s">
        <v>32</v>
      </c>
      <c r="E53" s="37"/>
      <c r="F53" s="38">
        <v>123.809</v>
      </c>
      <c r="G53" s="39"/>
      <c r="H53" s="39"/>
    </row>
    <row r="54" spans="1:8" s="1" customFormat="1" ht="11.25">
      <c r="A54" s="32"/>
      <c r="B54" s="33"/>
      <c r="C54" s="33"/>
      <c r="D54" s="33" t="s">
        <v>88</v>
      </c>
      <c r="E54" s="33"/>
      <c r="F54" s="34">
        <v>99.047</v>
      </c>
      <c r="G54" s="35"/>
      <c r="H54" s="35"/>
    </row>
    <row r="55" spans="1:8" s="1" customFormat="1" ht="22.5">
      <c r="A55" s="24">
        <v>15</v>
      </c>
      <c r="B55" s="25" t="s">
        <v>30</v>
      </c>
      <c r="C55" s="25" t="s">
        <v>89</v>
      </c>
      <c r="D55" s="25" t="s">
        <v>90</v>
      </c>
      <c r="E55" s="25" t="s">
        <v>42</v>
      </c>
      <c r="F55" s="26">
        <v>99.047</v>
      </c>
      <c r="G55" s="55"/>
      <c r="H55" s="27">
        <f>F55*G55</f>
        <v>0</v>
      </c>
    </row>
    <row r="56" spans="1:8" s="1" customFormat="1" ht="11.25">
      <c r="A56" s="32"/>
      <c r="B56" s="33"/>
      <c r="C56" s="33"/>
      <c r="D56" s="33" t="s">
        <v>91</v>
      </c>
      <c r="E56" s="33"/>
      <c r="F56" s="34">
        <v>99.047</v>
      </c>
      <c r="G56" s="35"/>
      <c r="H56" s="35"/>
    </row>
    <row r="57" spans="1:8" s="1" customFormat="1" ht="11.25">
      <c r="A57" s="24">
        <v>16</v>
      </c>
      <c r="B57" s="25" t="s">
        <v>30</v>
      </c>
      <c r="C57" s="25" t="s">
        <v>92</v>
      </c>
      <c r="D57" s="25" t="s">
        <v>93</v>
      </c>
      <c r="E57" s="25" t="s">
        <v>42</v>
      </c>
      <c r="F57" s="26">
        <v>24.762</v>
      </c>
      <c r="G57" s="55"/>
      <c r="H57" s="27">
        <f>F57*G57</f>
        <v>0</v>
      </c>
    </row>
    <row r="58" spans="1:8" s="1" customFormat="1" ht="11.25">
      <c r="A58" s="32"/>
      <c r="B58" s="33"/>
      <c r="C58" s="33"/>
      <c r="D58" s="33" t="s">
        <v>94</v>
      </c>
      <c r="E58" s="33"/>
      <c r="F58" s="34">
        <v>24.762</v>
      </c>
      <c r="G58" s="35"/>
      <c r="H58" s="35"/>
    </row>
    <row r="59" spans="1:8" s="1" customFormat="1" ht="22.5">
      <c r="A59" s="24">
        <v>17</v>
      </c>
      <c r="B59" s="25" t="s">
        <v>30</v>
      </c>
      <c r="C59" s="25" t="s">
        <v>95</v>
      </c>
      <c r="D59" s="25" t="s">
        <v>96</v>
      </c>
      <c r="E59" s="25" t="s">
        <v>42</v>
      </c>
      <c r="F59" s="26">
        <v>24.762</v>
      </c>
      <c r="G59" s="55"/>
      <c r="H59" s="27">
        <f>F59*G59</f>
        <v>0</v>
      </c>
    </row>
    <row r="60" spans="1:8" s="1" customFormat="1" ht="11.25">
      <c r="A60" s="32"/>
      <c r="B60" s="33"/>
      <c r="C60" s="33"/>
      <c r="D60" s="33" t="s">
        <v>97</v>
      </c>
      <c r="E60" s="33"/>
      <c r="F60" s="34">
        <v>24.762</v>
      </c>
      <c r="G60" s="35"/>
      <c r="H60" s="35"/>
    </row>
    <row r="61" spans="1:8" s="1" customFormat="1" ht="22.5">
      <c r="A61" s="24">
        <v>18</v>
      </c>
      <c r="B61" s="25" t="s">
        <v>30</v>
      </c>
      <c r="C61" s="25" t="s">
        <v>98</v>
      </c>
      <c r="D61" s="25" t="s">
        <v>99</v>
      </c>
      <c r="E61" s="25" t="s">
        <v>42</v>
      </c>
      <c r="F61" s="26">
        <v>173.86</v>
      </c>
      <c r="G61" s="55"/>
      <c r="H61" s="27">
        <f>F61*G61</f>
        <v>0</v>
      </c>
    </row>
    <row r="62" spans="1:8" s="1" customFormat="1" ht="11.25">
      <c r="A62" s="32"/>
      <c r="B62" s="33"/>
      <c r="C62" s="33"/>
      <c r="D62" s="33" t="s">
        <v>100</v>
      </c>
      <c r="E62" s="33"/>
      <c r="F62" s="34">
        <v>173.86</v>
      </c>
      <c r="G62" s="35"/>
      <c r="H62" s="35"/>
    </row>
    <row r="63" spans="1:8" s="1" customFormat="1" ht="22.5">
      <c r="A63" s="24">
        <v>19</v>
      </c>
      <c r="B63" s="25" t="s">
        <v>30</v>
      </c>
      <c r="C63" s="25" t="s">
        <v>101</v>
      </c>
      <c r="D63" s="25" t="s">
        <v>102</v>
      </c>
      <c r="E63" s="25" t="s">
        <v>42</v>
      </c>
      <c r="F63" s="26">
        <v>43.465</v>
      </c>
      <c r="G63" s="55"/>
      <c r="H63" s="27">
        <f>F63*G63</f>
        <v>0</v>
      </c>
    </row>
    <row r="64" spans="1:8" s="1" customFormat="1" ht="11.25">
      <c r="A64" s="32"/>
      <c r="B64" s="33"/>
      <c r="C64" s="33"/>
      <c r="D64" s="33" t="s">
        <v>103</v>
      </c>
      <c r="E64" s="33"/>
      <c r="F64" s="34">
        <v>43.465</v>
      </c>
      <c r="G64" s="35"/>
      <c r="H64" s="35"/>
    </row>
    <row r="65" spans="1:8" s="1" customFormat="1" ht="22.5">
      <c r="A65" s="24">
        <v>20</v>
      </c>
      <c r="B65" s="25" t="s">
        <v>30</v>
      </c>
      <c r="C65" s="25" t="s">
        <v>104</v>
      </c>
      <c r="D65" s="25" t="s">
        <v>105</v>
      </c>
      <c r="E65" s="25" t="s">
        <v>42</v>
      </c>
      <c r="F65" s="26">
        <v>188.325</v>
      </c>
      <c r="G65" s="55"/>
      <c r="H65" s="27">
        <f>F65*G65</f>
        <v>0</v>
      </c>
    </row>
    <row r="66" spans="1:8" s="1" customFormat="1" ht="11.25">
      <c r="A66" s="32"/>
      <c r="B66" s="33"/>
      <c r="C66" s="33"/>
      <c r="D66" s="33" t="s">
        <v>106</v>
      </c>
      <c r="E66" s="33"/>
      <c r="F66" s="34">
        <v>128.325</v>
      </c>
      <c r="G66" s="35"/>
      <c r="H66" s="35"/>
    </row>
    <row r="67" spans="1:8" s="1" customFormat="1" ht="11.25">
      <c r="A67" s="32"/>
      <c r="B67" s="33"/>
      <c r="C67" s="33"/>
      <c r="D67" s="33" t="s">
        <v>107</v>
      </c>
      <c r="E67" s="33"/>
      <c r="F67" s="34">
        <v>60</v>
      </c>
      <c r="G67" s="35"/>
      <c r="H67" s="35"/>
    </row>
    <row r="68" spans="1:8" s="1" customFormat="1" ht="11.25">
      <c r="A68" s="36"/>
      <c r="B68" s="37"/>
      <c r="C68" s="37" t="s">
        <v>108</v>
      </c>
      <c r="D68" s="37" t="s">
        <v>32</v>
      </c>
      <c r="E68" s="37"/>
      <c r="F68" s="38">
        <v>188.325</v>
      </c>
      <c r="G68" s="39"/>
      <c r="H68" s="39"/>
    </row>
    <row r="69" spans="1:8" s="1" customFormat="1" ht="22.5">
      <c r="A69" s="24">
        <v>21</v>
      </c>
      <c r="B69" s="25" t="s">
        <v>30</v>
      </c>
      <c r="C69" s="25" t="s">
        <v>109</v>
      </c>
      <c r="D69" s="25" t="s">
        <v>110</v>
      </c>
      <c r="E69" s="25" t="s">
        <v>42</v>
      </c>
      <c r="F69" s="26">
        <v>60.85</v>
      </c>
      <c r="G69" s="55"/>
      <c r="H69" s="27">
        <f>F69*G69</f>
        <v>0</v>
      </c>
    </row>
    <row r="70" spans="1:8" s="1" customFormat="1" ht="11.25">
      <c r="A70" s="28"/>
      <c r="B70" s="29"/>
      <c r="C70" s="29"/>
      <c r="D70" s="29" t="s">
        <v>111</v>
      </c>
      <c r="E70" s="29"/>
      <c r="F70" s="30"/>
      <c r="G70" s="31"/>
      <c r="H70" s="31"/>
    </row>
    <row r="71" spans="1:8" s="1" customFormat="1" ht="11.25">
      <c r="A71" s="32"/>
      <c r="B71" s="33"/>
      <c r="C71" s="33"/>
      <c r="D71" s="33" t="s">
        <v>112</v>
      </c>
      <c r="E71" s="33"/>
      <c r="F71" s="34">
        <v>60.85</v>
      </c>
      <c r="G71" s="35"/>
      <c r="H71" s="35"/>
    </row>
    <row r="72" spans="1:8" s="1" customFormat="1" ht="11.25">
      <c r="A72" s="24">
        <v>22</v>
      </c>
      <c r="B72" s="25" t="s">
        <v>30</v>
      </c>
      <c r="C72" s="25" t="s">
        <v>113</v>
      </c>
      <c r="D72" s="25" t="s">
        <v>114</v>
      </c>
      <c r="E72" s="25" t="s">
        <v>33</v>
      </c>
      <c r="F72" s="26">
        <v>7</v>
      </c>
      <c r="G72" s="55"/>
      <c r="H72" s="27">
        <f>F72*G72</f>
        <v>0</v>
      </c>
    </row>
    <row r="73" spans="1:8" s="1" customFormat="1" ht="11.25">
      <c r="A73" s="32"/>
      <c r="B73" s="33"/>
      <c r="C73" s="33"/>
      <c r="D73" s="33"/>
      <c r="E73" s="33"/>
      <c r="F73" s="34">
        <v>7</v>
      </c>
      <c r="G73" s="35"/>
      <c r="H73" s="35"/>
    </row>
    <row r="74" spans="1:8" s="1" customFormat="1" ht="11.25">
      <c r="A74" s="24">
        <v>23</v>
      </c>
      <c r="B74" s="25" t="s">
        <v>30</v>
      </c>
      <c r="C74" s="25" t="s">
        <v>115</v>
      </c>
      <c r="D74" s="25" t="s">
        <v>116</v>
      </c>
      <c r="E74" s="25" t="s">
        <v>33</v>
      </c>
      <c r="F74" s="26">
        <v>6</v>
      </c>
      <c r="G74" s="55"/>
      <c r="H74" s="27">
        <f>F74*G74</f>
        <v>0</v>
      </c>
    </row>
    <row r="75" spans="1:8" s="1" customFormat="1" ht="11.25">
      <c r="A75" s="32"/>
      <c r="B75" s="33"/>
      <c r="C75" s="33"/>
      <c r="D75" s="33"/>
      <c r="E75" s="33"/>
      <c r="F75" s="34">
        <v>6</v>
      </c>
      <c r="G75" s="35"/>
      <c r="H75" s="35"/>
    </row>
    <row r="76" spans="1:8" s="1" customFormat="1" ht="11.25">
      <c r="A76" s="24">
        <v>24</v>
      </c>
      <c r="B76" s="25" t="s">
        <v>30</v>
      </c>
      <c r="C76" s="25" t="s">
        <v>117</v>
      </c>
      <c r="D76" s="25" t="s">
        <v>118</v>
      </c>
      <c r="E76" s="25" t="s">
        <v>33</v>
      </c>
      <c r="F76" s="26">
        <v>1</v>
      </c>
      <c r="G76" s="55"/>
      <c r="H76" s="27">
        <f>F76*G76</f>
        <v>0</v>
      </c>
    </row>
    <row r="77" spans="1:8" s="1" customFormat="1" ht="11.25">
      <c r="A77" s="32"/>
      <c r="B77" s="33"/>
      <c r="C77" s="33"/>
      <c r="D77" s="33"/>
      <c r="E77" s="33"/>
      <c r="F77" s="34">
        <v>1</v>
      </c>
      <c r="G77" s="35"/>
      <c r="H77" s="35"/>
    </row>
    <row r="78" spans="1:8" s="1" customFormat="1" ht="11.25">
      <c r="A78" s="24">
        <v>25</v>
      </c>
      <c r="B78" s="25" t="s">
        <v>30</v>
      </c>
      <c r="C78" s="25" t="s">
        <v>119</v>
      </c>
      <c r="D78" s="25" t="s">
        <v>120</v>
      </c>
      <c r="E78" s="25" t="s">
        <v>31</v>
      </c>
      <c r="F78" s="26">
        <v>445</v>
      </c>
      <c r="G78" s="55"/>
      <c r="H78" s="27">
        <f>F78*G78</f>
        <v>0</v>
      </c>
    </row>
    <row r="79" spans="1:8" s="1" customFormat="1" ht="11.25">
      <c r="A79" s="32"/>
      <c r="B79" s="33"/>
      <c r="C79" s="33"/>
      <c r="D79" s="33" t="s">
        <v>121</v>
      </c>
      <c r="E79" s="33"/>
      <c r="F79" s="34">
        <v>445</v>
      </c>
      <c r="G79" s="35"/>
      <c r="H79" s="35"/>
    </row>
    <row r="80" spans="1:8" s="1" customFormat="1" ht="13.5" customHeight="1">
      <c r="A80" s="36"/>
      <c r="B80" s="37"/>
      <c r="C80" s="37"/>
      <c r="D80" s="37" t="s">
        <v>32</v>
      </c>
      <c r="E80" s="37"/>
      <c r="F80" s="38">
        <v>445</v>
      </c>
      <c r="G80" s="39"/>
      <c r="H80" s="39"/>
    </row>
    <row r="81" spans="1:8" s="1" customFormat="1" ht="22.5">
      <c r="A81" s="24">
        <v>26</v>
      </c>
      <c r="B81" s="25" t="s">
        <v>122</v>
      </c>
      <c r="C81" s="25" t="s">
        <v>123</v>
      </c>
      <c r="D81" s="25" t="s">
        <v>124</v>
      </c>
      <c r="E81" s="25" t="s">
        <v>31</v>
      </c>
      <c r="F81" s="26">
        <v>195</v>
      </c>
      <c r="G81" s="55"/>
      <c r="H81" s="27">
        <f>F81*G81</f>
        <v>0</v>
      </c>
    </row>
    <row r="82" spans="1:8" s="1" customFormat="1" ht="11.25">
      <c r="A82" s="32"/>
      <c r="B82" s="33"/>
      <c r="C82" s="33"/>
      <c r="D82" s="33" t="s">
        <v>125</v>
      </c>
      <c r="E82" s="33"/>
      <c r="F82" s="34">
        <v>145</v>
      </c>
      <c r="G82" s="35"/>
      <c r="H82" s="35"/>
    </row>
    <row r="83" spans="1:8" s="1" customFormat="1" ht="11.25">
      <c r="A83" s="32"/>
      <c r="B83" s="33"/>
      <c r="C83" s="33"/>
      <c r="D83" s="33" t="s">
        <v>126</v>
      </c>
      <c r="E83" s="33"/>
      <c r="F83" s="34">
        <v>50</v>
      </c>
      <c r="G83" s="35"/>
      <c r="H83" s="35"/>
    </row>
    <row r="84" spans="1:8" s="1" customFormat="1" ht="11.25">
      <c r="A84" s="36"/>
      <c r="B84" s="37"/>
      <c r="C84" s="37"/>
      <c r="D84" s="37" t="s">
        <v>32</v>
      </c>
      <c r="E84" s="37"/>
      <c r="F84" s="38">
        <v>195</v>
      </c>
      <c r="G84" s="39"/>
      <c r="H84" s="39"/>
    </row>
    <row r="85" spans="1:8" s="1" customFormat="1" ht="11.25">
      <c r="A85" s="24">
        <v>27</v>
      </c>
      <c r="B85" s="25" t="s">
        <v>30</v>
      </c>
      <c r="C85" s="25" t="s">
        <v>127</v>
      </c>
      <c r="D85" s="25" t="s">
        <v>128</v>
      </c>
      <c r="E85" s="25" t="s">
        <v>31</v>
      </c>
      <c r="F85" s="26">
        <v>50</v>
      </c>
      <c r="G85" s="55"/>
      <c r="H85" s="27">
        <f>F85*G85</f>
        <v>0</v>
      </c>
    </row>
    <row r="86" spans="1:8" s="1" customFormat="1" ht="11.25">
      <c r="A86" s="32"/>
      <c r="B86" s="33"/>
      <c r="C86" s="33"/>
      <c r="D86" s="33" t="s">
        <v>129</v>
      </c>
      <c r="E86" s="33"/>
      <c r="F86" s="34">
        <v>50</v>
      </c>
      <c r="G86" s="35"/>
      <c r="H86" s="35"/>
    </row>
    <row r="87" spans="1:8" s="1" customFormat="1" ht="22.5">
      <c r="A87" s="24">
        <v>28</v>
      </c>
      <c r="B87" s="25" t="s">
        <v>122</v>
      </c>
      <c r="C87" s="25" t="s">
        <v>130</v>
      </c>
      <c r="D87" s="25" t="s">
        <v>131</v>
      </c>
      <c r="E87" s="25" t="s">
        <v>31</v>
      </c>
      <c r="F87" s="26">
        <v>195</v>
      </c>
      <c r="G87" s="55"/>
      <c r="H87" s="27">
        <f>F87*G87</f>
        <v>0</v>
      </c>
    </row>
    <row r="88" spans="1:8" s="1" customFormat="1" ht="11.25">
      <c r="A88" s="32"/>
      <c r="B88" s="33"/>
      <c r="C88" s="33"/>
      <c r="D88" s="33" t="s">
        <v>125</v>
      </c>
      <c r="E88" s="33"/>
      <c r="F88" s="34">
        <v>145</v>
      </c>
      <c r="G88" s="35"/>
      <c r="H88" s="35"/>
    </row>
    <row r="89" spans="1:8" s="1" customFormat="1" ht="11.25">
      <c r="A89" s="32"/>
      <c r="B89" s="33"/>
      <c r="C89" s="33"/>
      <c r="D89" s="33" t="s">
        <v>126</v>
      </c>
      <c r="E89" s="33"/>
      <c r="F89" s="34">
        <v>50</v>
      </c>
      <c r="G89" s="35"/>
      <c r="H89" s="35"/>
    </row>
    <row r="90" spans="1:8" s="1" customFormat="1" ht="11.25">
      <c r="A90" s="36"/>
      <c r="B90" s="37"/>
      <c r="C90" s="37"/>
      <c r="D90" s="37" t="s">
        <v>32</v>
      </c>
      <c r="E90" s="37"/>
      <c r="F90" s="38">
        <v>195</v>
      </c>
      <c r="G90" s="39"/>
      <c r="H90" s="39"/>
    </row>
    <row r="91" spans="1:8" s="1" customFormat="1" ht="11.25">
      <c r="A91" s="24">
        <v>29</v>
      </c>
      <c r="B91" s="25" t="s">
        <v>132</v>
      </c>
      <c r="C91" s="25" t="s">
        <v>133</v>
      </c>
      <c r="D91" s="25" t="s">
        <v>552</v>
      </c>
      <c r="E91" s="25" t="s">
        <v>134</v>
      </c>
      <c r="F91" s="26">
        <v>6.143</v>
      </c>
      <c r="G91" s="56"/>
      <c r="H91" s="27">
        <f>F91*G91</f>
        <v>0</v>
      </c>
    </row>
    <row r="92" spans="1:8" s="1" customFormat="1" ht="11.25">
      <c r="A92" s="32"/>
      <c r="B92" s="33"/>
      <c r="C92" s="33"/>
      <c r="D92" s="33" t="s">
        <v>135</v>
      </c>
      <c r="E92" s="33"/>
      <c r="F92" s="34">
        <v>6.143</v>
      </c>
      <c r="G92" s="35"/>
      <c r="H92" s="35"/>
    </row>
    <row r="93" spans="1:8" s="1" customFormat="1" ht="11.25">
      <c r="A93" s="24">
        <v>30</v>
      </c>
      <c r="B93" s="25" t="s">
        <v>30</v>
      </c>
      <c r="C93" s="25" t="s">
        <v>136</v>
      </c>
      <c r="D93" s="25" t="s">
        <v>137</v>
      </c>
      <c r="E93" s="25" t="s">
        <v>31</v>
      </c>
      <c r="F93" s="26">
        <v>89.6</v>
      </c>
      <c r="G93" s="55"/>
      <c r="H93" s="27">
        <f>F93*G93</f>
        <v>0</v>
      </c>
    </row>
    <row r="94" spans="1:8" s="1" customFormat="1" ht="11.25">
      <c r="A94" s="32"/>
      <c r="B94" s="33"/>
      <c r="C94" s="33"/>
      <c r="D94" s="33" t="s">
        <v>138</v>
      </c>
      <c r="E94" s="33"/>
      <c r="F94" s="34">
        <v>89.6</v>
      </c>
      <c r="G94" s="35"/>
      <c r="H94" s="35"/>
    </row>
    <row r="95" spans="1:8" s="1" customFormat="1" ht="11.25">
      <c r="A95" s="24">
        <v>31</v>
      </c>
      <c r="B95" s="25" t="s">
        <v>139</v>
      </c>
      <c r="C95" s="25" t="s">
        <v>562</v>
      </c>
      <c r="D95" s="25" t="s">
        <v>140</v>
      </c>
      <c r="E95" s="25" t="s">
        <v>141</v>
      </c>
      <c r="F95" s="26">
        <v>5</v>
      </c>
      <c r="G95" s="55"/>
      <c r="H95" s="27">
        <f>F95*G95</f>
        <v>0</v>
      </c>
    </row>
    <row r="96" spans="1:8" s="1" customFormat="1" ht="10.5">
      <c r="A96" s="43"/>
      <c r="B96" s="44"/>
      <c r="C96" s="44"/>
      <c r="D96" s="44" t="s">
        <v>142</v>
      </c>
      <c r="E96" s="44"/>
      <c r="F96" s="45"/>
      <c r="G96" s="46"/>
      <c r="H96" s="46"/>
    </row>
    <row r="97" spans="1:8" s="1" customFormat="1" ht="22.5">
      <c r="A97" s="28"/>
      <c r="B97" s="29"/>
      <c r="C97" s="29"/>
      <c r="D97" s="29" t="s">
        <v>143</v>
      </c>
      <c r="E97" s="29"/>
      <c r="F97" s="30"/>
      <c r="G97" s="31"/>
      <c r="H97" s="31"/>
    </row>
    <row r="98" spans="1:8" s="1" customFormat="1" ht="11.25">
      <c r="A98" s="28"/>
      <c r="B98" s="29"/>
      <c r="C98" s="29"/>
      <c r="D98" s="29" t="s">
        <v>144</v>
      </c>
      <c r="E98" s="29"/>
      <c r="F98" s="30"/>
      <c r="G98" s="31"/>
      <c r="H98" s="31"/>
    </row>
    <row r="99" spans="1:8" s="1" customFormat="1" ht="11.25">
      <c r="A99" s="32"/>
      <c r="B99" s="33"/>
      <c r="C99" s="33"/>
      <c r="D99" s="33" t="s">
        <v>145</v>
      </c>
      <c r="E99" s="33"/>
      <c r="F99" s="34">
        <v>5</v>
      </c>
      <c r="G99" s="35"/>
      <c r="H99" s="35"/>
    </row>
    <row r="100" spans="1:8" s="1" customFormat="1" ht="11.25">
      <c r="A100" s="24">
        <v>32</v>
      </c>
      <c r="B100" s="25" t="s">
        <v>139</v>
      </c>
      <c r="C100" s="25" t="s">
        <v>543</v>
      </c>
      <c r="D100" s="25" t="s">
        <v>560</v>
      </c>
      <c r="E100" s="25" t="s">
        <v>33</v>
      </c>
      <c r="F100" s="26">
        <v>14</v>
      </c>
      <c r="G100" s="55"/>
      <c r="H100" s="27">
        <f>F100*G100</f>
        <v>0</v>
      </c>
    </row>
    <row r="101" spans="1:8" s="1" customFormat="1" ht="11.25">
      <c r="A101" s="32"/>
      <c r="B101" s="33"/>
      <c r="C101" s="33"/>
      <c r="D101" s="33" t="s">
        <v>553</v>
      </c>
      <c r="E101" s="33"/>
      <c r="F101" s="34">
        <v>14</v>
      </c>
      <c r="G101" s="35"/>
      <c r="H101" s="35"/>
    </row>
    <row r="102" spans="1:8" s="1" customFormat="1" ht="11.25">
      <c r="A102" s="24">
        <v>33</v>
      </c>
      <c r="B102" s="25" t="s">
        <v>139</v>
      </c>
      <c r="C102" s="25" t="s">
        <v>543</v>
      </c>
      <c r="D102" s="25" t="s">
        <v>542</v>
      </c>
      <c r="E102" s="25" t="s">
        <v>33</v>
      </c>
      <c r="F102" s="26">
        <v>14</v>
      </c>
      <c r="G102" s="55"/>
      <c r="H102" s="27">
        <f>F102*G102</f>
        <v>0</v>
      </c>
    </row>
    <row r="103" spans="1:8" s="1" customFormat="1" ht="11.25">
      <c r="A103" s="32"/>
      <c r="B103" s="33"/>
      <c r="C103" s="33"/>
      <c r="D103" s="33" t="s">
        <v>553</v>
      </c>
      <c r="E103" s="33"/>
      <c r="F103" s="34">
        <v>14</v>
      </c>
      <c r="G103" s="35"/>
      <c r="H103" s="35"/>
    </row>
    <row r="104" spans="1:8" s="1" customFormat="1" ht="22.5">
      <c r="A104" s="24">
        <v>34</v>
      </c>
      <c r="B104" s="25" t="s">
        <v>139</v>
      </c>
      <c r="C104" s="25" t="s">
        <v>544</v>
      </c>
      <c r="D104" s="25" t="s">
        <v>147</v>
      </c>
      <c r="E104" s="25" t="s">
        <v>148</v>
      </c>
      <c r="F104" s="26">
        <v>1</v>
      </c>
      <c r="G104" s="55"/>
      <c r="H104" s="27">
        <f>F104*G104</f>
        <v>0</v>
      </c>
    </row>
    <row r="105" spans="1:8" s="1" customFormat="1" ht="11.25">
      <c r="A105" s="32"/>
      <c r="B105" s="33"/>
      <c r="C105" s="33"/>
      <c r="D105" s="33" t="s">
        <v>149</v>
      </c>
      <c r="E105" s="33"/>
      <c r="F105" s="34">
        <v>1</v>
      </c>
      <c r="G105" s="35"/>
      <c r="H105" s="35"/>
    </row>
    <row r="106" spans="1:8" s="1" customFormat="1" ht="22.5">
      <c r="A106" s="24">
        <v>35</v>
      </c>
      <c r="B106" s="25" t="s">
        <v>139</v>
      </c>
      <c r="C106" s="25" t="s">
        <v>146</v>
      </c>
      <c r="D106" s="25" t="s">
        <v>554</v>
      </c>
      <c r="E106" s="25" t="s">
        <v>150</v>
      </c>
      <c r="F106" s="26">
        <v>365.812</v>
      </c>
      <c r="G106" s="55"/>
      <c r="H106" s="27">
        <f>F106*G106</f>
        <v>0</v>
      </c>
    </row>
    <row r="107" spans="1:8" s="1" customFormat="1" ht="31.5" customHeight="1">
      <c r="A107" s="43"/>
      <c r="B107" s="44"/>
      <c r="C107" s="44"/>
      <c r="D107" s="44" t="s">
        <v>151</v>
      </c>
      <c r="E107" s="44"/>
      <c r="F107" s="45"/>
      <c r="G107" s="46"/>
      <c r="H107" s="46"/>
    </row>
    <row r="108" spans="1:8" s="1" customFormat="1" ht="11.25">
      <c r="A108" s="32"/>
      <c r="B108" s="33"/>
      <c r="C108" s="33"/>
      <c r="D108" s="33" t="s">
        <v>152</v>
      </c>
      <c r="E108" s="33"/>
      <c r="F108" s="34">
        <v>365.812</v>
      </c>
      <c r="G108" s="35"/>
      <c r="H108" s="35"/>
    </row>
    <row r="109" spans="1:9" s="1" customFormat="1" ht="12.75">
      <c r="A109" s="20"/>
      <c r="B109" s="21"/>
      <c r="C109" s="21" t="s">
        <v>7</v>
      </c>
      <c r="D109" s="21" t="s">
        <v>153</v>
      </c>
      <c r="E109" s="21"/>
      <c r="F109" s="22"/>
      <c r="G109" s="23"/>
      <c r="H109" s="23">
        <f>SUM(H110:H117)</f>
        <v>0</v>
      </c>
      <c r="I109" s="23"/>
    </row>
    <row r="110" spans="1:8" s="1" customFormat="1" ht="11.25">
      <c r="A110" s="24">
        <v>36</v>
      </c>
      <c r="B110" s="25" t="s">
        <v>154</v>
      </c>
      <c r="C110" s="25" t="s">
        <v>155</v>
      </c>
      <c r="D110" s="25" t="s">
        <v>555</v>
      </c>
      <c r="E110" s="25" t="s">
        <v>42</v>
      </c>
      <c r="F110" s="26">
        <v>29.879</v>
      </c>
      <c r="G110" s="55"/>
      <c r="H110" s="27">
        <f>F110*G110</f>
        <v>0</v>
      </c>
    </row>
    <row r="111" spans="1:8" s="1" customFormat="1" ht="19.5">
      <c r="A111" s="43"/>
      <c r="B111" s="44"/>
      <c r="C111" s="44"/>
      <c r="D111" s="44" t="s">
        <v>156</v>
      </c>
      <c r="E111" s="44"/>
      <c r="F111" s="45"/>
      <c r="G111" s="46"/>
      <c r="H111" s="46"/>
    </row>
    <row r="112" spans="1:8" s="1" customFormat="1" ht="11.25">
      <c r="A112" s="28"/>
      <c r="B112" s="29"/>
      <c r="C112" s="29"/>
      <c r="D112" s="29" t="s">
        <v>157</v>
      </c>
      <c r="E112" s="29"/>
      <c r="F112" s="30"/>
      <c r="G112" s="31"/>
      <c r="H112" s="31"/>
    </row>
    <row r="113" spans="1:8" s="1" customFormat="1" ht="11.25">
      <c r="A113" s="32"/>
      <c r="B113" s="33"/>
      <c r="C113" s="33"/>
      <c r="D113" s="33" t="s">
        <v>158</v>
      </c>
      <c r="E113" s="33"/>
      <c r="F113" s="34">
        <v>14.34</v>
      </c>
      <c r="G113" s="35"/>
      <c r="H113" s="35"/>
    </row>
    <row r="114" spans="1:8" s="1" customFormat="1" ht="11.25">
      <c r="A114" s="32"/>
      <c r="B114" s="33"/>
      <c r="C114" s="33"/>
      <c r="D114" s="33" t="s">
        <v>159</v>
      </c>
      <c r="E114" s="33"/>
      <c r="F114" s="34">
        <v>1.35</v>
      </c>
      <c r="G114" s="35"/>
      <c r="H114" s="35"/>
    </row>
    <row r="115" spans="1:8" s="1" customFormat="1" ht="22.5">
      <c r="A115" s="32"/>
      <c r="B115" s="33"/>
      <c r="C115" s="33"/>
      <c r="D115" s="33" t="s">
        <v>160</v>
      </c>
      <c r="E115" s="33"/>
      <c r="F115" s="34">
        <v>14.189</v>
      </c>
      <c r="G115" s="35"/>
      <c r="H115" s="35"/>
    </row>
    <row r="116" spans="1:8" s="1" customFormat="1" ht="11.25">
      <c r="A116" s="36"/>
      <c r="B116" s="37"/>
      <c r="C116" s="37"/>
      <c r="D116" s="37" t="s">
        <v>32</v>
      </c>
      <c r="E116" s="37"/>
      <c r="F116" s="38">
        <v>29.879</v>
      </c>
      <c r="G116" s="39"/>
      <c r="H116" s="39"/>
    </row>
    <row r="117" spans="1:8" s="1" customFormat="1" ht="11.25">
      <c r="A117" s="24">
        <v>37</v>
      </c>
      <c r="B117" s="25" t="s">
        <v>154</v>
      </c>
      <c r="C117" s="25" t="s">
        <v>161</v>
      </c>
      <c r="D117" s="25" t="s">
        <v>162</v>
      </c>
      <c r="E117" s="25" t="s">
        <v>31</v>
      </c>
      <c r="F117" s="26">
        <v>6.375</v>
      </c>
      <c r="G117" s="55"/>
      <c r="H117" s="27">
        <f>F117*G117</f>
        <v>0</v>
      </c>
    </row>
    <row r="118" spans="1:8" s="1" customFormat="1" ht="11.25">
      <c r="A118" s="28"/>
      <c r="B118" s="29"/>
      <c r="C118" s="29"/>
      <c r="D118" s="29" t="s">
        <v>163</v>
      </c>
      <c r="E118" s="29"/>
      <c r="F118" s="30"/>
      <c r="G118" s="31"/>
      <c r="H118" s="31"/>
    </row>
    <row r="119" spans="1:8" s="1" customFormat="1" ht="11.25">
      <c r="A119" s="32"/>
      <c r="B119" s="33"/>
      <c r="C119" s="33"/>
      <c r="D119" s="33" t="s">
        <v>164</v>
      </c>
      <c r="E119" s="33"/>
      <c r="F119" s="34">
        <v>1.425</v>
      </c>
      <c r="G119" s="35"/>
      <c r="H119" s="35"/>
    </row>
    <row r="120" spans="1:8" s="1" customFormat="1" ht="11.25">
      <c r="A120" s="32"/>
      <c r="B120" s="33"/>
      <c r="C120" s="33"/>
      <c r="D120" s="33" t="s">
        <v>165</v>
      </c>
      <c r="E120" s="33"/>
      <c r="F120" s="34">
        <v>0.45</v>
      </c>
      <c r="G120" s="35"/>
      <c r="H120" s="35"/>
    </row>
    <row r="121" spans="1:8" s="1" customFormat="1" ht="11.25">
      <c r="A121" s="32"/>
      <c r="B121" s="33"/>
      <c r="C121" s="33"/>
      <c r="D121" s="33" t="s">
        <v>166</v>
      </c>
      <c r="E121" s="33"/>
      <c r="F121" s="34">
        <v>4.5</v>
      </c>
      <c r="G121" s="35"/>
      <c r="H121" s="35"/>
    </row>
    <row r="122" spans="1:8" s="1" customFormat="1" ht="11.25">
      <c r="A122" s="36"/>
      <c r="B122" s="37"/>
      <c r="C122" s="37"/>
      <c r="D122" s="37" t="s">
        <v>32</v>
      </c>
      <c r="E122" s="37"/>
      <c r="F122" s="38">
        <v>6.375</v>
      </c>
      <c r="G122" s="39"/>
      <c r="H122" s="39"/>
    </row>
    <row r="123" spans="1:9" s="1" customFormat="1" ht="12.75">
      <c r="A123" s="20"/>
      <c r="B123" s="21"/>
      <c r="C123" s="21" t="s">
        <v>9</v>
      </c>
      <c r="D123" s="21" t="s">
        <v>167</v>
      </c>
      <c r="E123" s="21"/>
      <c r="F123" s="22"/>
      <c r="G123" s="23"/>
      <c r="H123" s="23">
        <f>SUM(H124:H318)</f>
        <v>0</v>
      </c>
      <c r="I123" s="23"/>
    </row>
    <row r="124" spans="1:8" s="1" customFormat="1" ht="11.25">
      <c r="A124" s="24">
        <v>38</v>
      </c>
      <c r="B124" s="25" t="s">
        <v>168</v>
      </c>
      <c r="C124" s="25" t="s">
        <v>169</v>
      </c>
      <c r="D124" s="25" t="s">
        <v>170</v>
      </c>
      <c r="E124" s="25" t="s">
        <v>42</v>
      </c>
      <c r="F124" s="26">
        <v>14.422</v>
      </c>
      <c r="G124" s="55"/>
      <c r="H124" s="27">
        <f>F124*G124</f>
        <v>0</v>
      </c>
    </row>
    <row r="125" spans="1:8" s="1" customFormat="1" ht="29.25">
      <c r="A125" s="43"/>
      <c r="B125" s="44"/>
      <c r="C125" s="44"/>
      <c r="D125" s="44" t="s">
        <v>171</v>
      </c>
      <c r="E125" s="44"/>
      <c r="F125" s="45"/>
      <c r="G125" s="46"/>
      <c r="H125" s="46"/>
    </row>
    <row r="126" spans="1:8" s="1" customFormat="1" ht="11.25">
      <c r="A126" s="28"/>
      <c r="B126" s="29"/>
      <c r="C126" s="29"/>
      <c r="D126" s="29" t="s">
        <v>172</v>
      </c>
      <c r="E126" s="29"/>
      <c r="F126" s="30"/>
      <c r="G126" s="31"/>
      <c r="H126" s="31"/>
    </row>
    <row r="127" spans="1:8" s="1" customFormat="1" ht="11.25">
      <c r="A127" s="28"/>
      <c r="B127" s="29"/>
      <c r="C127" s="29"/>
      <c r="D127" s="29" t="s">
        <v>173</v>
      </c>
      <c r="E127" s="29"/>
      <c r="F127" s="30"/>
      <c r="G127" s="31"/>
      <c r="H127" s="31"/>
    </row>
    <row r="128" spans="1:8" s="1" customFormat="1" ht="11.25">
      <c r="A128" s="32"/>
      <c r="B128" s="33"/>
      <c r="C128" s="33"/>
      <c r="D128" s="33" t="s">
        <v>174</v>
      </c>
      <c r="E128" s="33"/>
      <c r="F128" s="34">
        <v>4.8</v>
      </c>
      <c r="G128" s="35"/>
      <c r="H128" s="35"/>
    </row>
    <row r="129" spans="1:8" s="1" customFormat="1" ht="11.25">
      <c r="A129" s="32"/>
      <c r="B129" s="33"/>
      <c r="C129" s="33"/>
      <c r="D129" s="33" t="s">
        <v>175</v>
      </c>
      <c r="E129" s="33"/>
      <c r="F129" s="34">
        <v>0.07</v>
      </c>
      <c r="G129" s="35"/>
      <c r="H129" s="35"/>
    </row>
    <row r="130" spans="1:8" s="1" customFormat="1" ht="11.25">
      <c r="A130" s="47"/>
      <c r="B130" s="48"/>
      <c r="C130" s="48" t="s">
        <v>176</v>
      </c>
      <c r="D130" s="48" t="s">
        <v>177</v>
      </c>
      <c r="E130" s="48"/>
      <c r="F130" s="49">
        <v>4.87</v>
      </c>
      <c r="G130" s="50"/>
      <c r="H130" s="50"/>
    </row>
    <row r="131" spans="1:8" s="1" customFormat="1" ht="11.25">
      <c r="A131" s="28"/>
      <c r="B131" s="29"/>
      <c r="C131" s="29"/>
      <c r="D131" s="29" t="s">
        <v>178</v>
      </c>
      <c r="E131" s="29"/>
      <c r="F131" s="30"/>
      <c r="G131" s="31"/>
      <c r="H131" s="31"/>
    </row>
    <row r="132" spans="1:8" s="1" customFormat="1" ht="11.25">
      <c r="A132" s="32"/>
      <c r="B132" s="33"/>
      <c r="C132" s="33"/>
      <c r="D132" s="33" t="s">
        <v>179</v>
      </c>
      <c r="E132" s="33"/>
      <c r="F132" s="34">
        <v>0.968</v>
      </c>
      <c r="G132" s="35"/>
      <c r="H132" s="35"/>
    </row>
    <row r="133" spans="1:8" s="1" customFormat="1" ht="11.25">
      <c r="A133" s="32"/>
      <c r="B133" s="33"/>
      <c r="C133" s="33"/>
      <c r="D133" s="33" t="s">
        <v>180</v>
      </c>
      <c r="E133" s="33"/>
      <c r="F133" s="34">
        <v>7.133</v>
      </c>
      <c r="G133" s="35"/>
      <c r="H133" s="35"/>
    </row>
    <row r="134" spans="1:8" s="1" customFormat="1" ht="22.5">
      <c r="A134" s="32"/>
      <c r="B134" s="33"/>
      <c r="C134" s="33"/>
      <c r="D134" s="33" t="s">
        <v>181</v>
      </c>
      <c r="E134" s="33"/>
      <c r="F134" s="34">
        <v>0.881</v>
      </c>
      <c r="G134" s="35"/>
      <c r="H134" s="35"/>
    </row>
    <row r="135" spans="1:8" s="1" customFormat="1" ht="11.25">
      <c r="A135" s="32"/>
      <c r="B135" s="33"/>
      <c r="C135" s="33"/>
      <c r="D135" s="33" t="s">
        <v>182</v>
      </c>
      <c r="E135" s="33"/>
      <c r="F135" s="34">
        <v>0.57</v>
      </c>
      <c r="G135" s="35"/>
      <c r="H135" s="35"/>
    </row>
    <row r="136" spans="1:8" s="1" customFormat="1" ht="11.25">
      <c r="A136" s="36"/>
      <c r="B136" s="37"/>
      <c r="C136" s="37"/>
      <c r="D136" s="37" t="s">
        <v>32</v>
      </c>
      <c r="E136" s="37"/>
      <c r="F136" s="38">
        <v>14.422</v>
      </c>
      <c r="G136" s="39"/>
      <c r="H136" s="39"/>
    </row>
    <row r="137" spans="1:8" s="1" customFormat="1" ht="11.25">
      <c r="A137" s="40">
        <v>39</v>
      </c>
      <c r="B137" s="41" t="s">
        <v>139</v>
      </c>
      <c r="C137" s="41" t="s">
        <v>183</v>
      </c>
      <c r="D137" s="41" t="s">
        <v>184</v>
      </c>
      <c r="E137" s="41" t="s">
        <v>150</v>
      </c>
      <c r="F137" s="42">
        <v>93.679</v>
      </c>
      <c r="G137" s="56"/>
      <c r="H137" s="27">
        <f>F137*G137</f>
        <v>0</v>
      </c>
    </row>
    <row r="138" spans="1:8" s="1" customFormat="1" ht="29.25">
      <c r="A138" s="43"/>
      <c r="B138" s="44"/>
      <c r="C138" s="44"/>
      <c r="D138" s="44" t="s">
        <v>185</v>
      </c>
      <c r="E138" s="44"/>
      <c r="F138" s="45"/>
      <c r="G138" s="46"/>
      <c r="H138" s="46"/>
    </row>
    <row r="139" spans="1:8" s="1" customFormat="1" ht="11.25">
      <c r="A139" s="28"/>
      <c r="B139" s="29"/>
      <c r="C139" s="29"/>
      <c r="D139" s="29" t="s">
        <v>186</v>
      </c>
      <c r="E139" s="29"/>
      <c r="F139" s="30"/>
      <c r="G139" s="31"/>
      <c r="H139" s="31"/>
    </row>
    <row r="140" spans="1:8" s="1" customFormat="1" ht="11.25">
      <c r="A140" s="28"/>
      <c r="B140" s="29"/>
      <c r="C140" s="29"/>
      <c r="D140" s="29" t="s">
        <v>187</v>
      </c>
      <c r="E140" s="29"/>
      <c r="F140" s="30"/>
      <c r="G140" s="31"/>
      <c r="H140" s="31"/>
    </row>
    <row r="141" spans="1:8" s="1" customFormat="1" ht="22.5">
      <c r="A141" s="32"/>
      <c r="B141" s="33"/>
      <c r="C141" s="33"/>
      <c r="D141" s="33" t="s">
        <v>188</v>
      </c>
      <c r="E141" s="33"/>
      <c r="F141" s="34">
        <v>0.175</v>
      </c>
      <c r="G141" s="35"/>
      <c r="H141" s="35"/>
    </row>
    <row r="142" spans="1:8" s="1" customFormat="1" ht="11.25">
      <c r="A142" s="28"/>
      <c r="B142" s="29"/>
      <c r="C142" s="29"/>
      <c r="D142" s="29" t="s">
        <v>189</v>
      </c>
      <c r="E142" s="29"/>
      <c r="F142" s="30"/>
      <c r="G142" s="31"/>
      <c r="H142" s="31"/>
    </row>
    <row r="143" spans="1:8" s="1" customFormat="1" ht="11.25">
      <c r="A143" s="32"/>
      <c r="B143" s="33"/>
      <c r="C143" s="33"/>
      <c r="D143" s="33" t="s">
        <v>190</v>
      </c>
      <c r="E143" s="33"/>
      <c r="F143" s="34">
        <v>2.419</v>
      </c>
      <c r="G143" s="35"/>
      <c r="H143" s="35"/>
    </row>
    <row r="144" spans="1:8" s="1" customFormat="1" ht="22.5">
      <c r="A144" s="32"/>
      <c r="B144" s="33"/>
      <c r="C144" s="33"/>
      <c r="D144" s="33" t="s">
        <v>191</v>
      </c>
      <c r="E144" s="33"/>
      <c r="F144" s="34">
        <v>5.841</v>
      </c>
      <c r="G144" s="35"/>
      <c r="H144" s="35"/>
    </row>
    <row r="145" spans="1:8" s="1" customFormat="1" ht="22.5">
      <c r="A145" s="32"/>
      <c r="B145" s="33"/>
      <c r="C145" s="33"/>
      <c r="D145" s="33" t="s">
        <v>192</v>
      </c>
      <c r="E145" s="33"/>
      <c r="F145" s="34">
        <v>2.201</v>
      </c>
      <c r="G145" s="35"/>
      <c r="H145" s="35"/>
    </row>
    <row r="146" spans="1:8" s="1" customFormat="1" ht="11.25">
      <c r="A146" s="32"/>
      <c r="B146" s="33"/>
      <c r="C146" s="33"/>
      <c r="D146" s="33" t="s">
        <v>193</v>
      </c>
      <c r="E146" s="33"/>
      <c r="F146" s="34">
        <v>1.425</v>
      </c>
      <c r="G146" s="35"/>
      <c r="H146" s="35"/>
    </row>
    <row r="147" spans="1:8" s="1" customFormat="1" ht="11.25">
      <c r="A147" s="32"/>
      <c r="B147" s="33"/>
      <c r="C147" s="33"/>
      <c r="D147" s="33" t="s">
        <v>194</v>
      </c>
      <c r="E147" s="33"/>
      <c r="F147" s="34">
        <v>62.882</v>
      </c>
      <c r="G147" s="35"/>
      <c r="H147" s="35"/>
    </row>
    <row r="148" spans="1:8" s="1" customFormat="1" ht="11.25">
      <c r="A148" s="47"/>
      <c r="B148" s="48"/>
      <c r="C148" s="48" t="s">
        <v>195</v>
      </c>
      <c r="D148" s="48" t="s">
        <v>177</v>
      </c>
      <c r="E148" s="48"/>
      <c r="F148" s="49">
        <v>74.943</v>
      </c>
      <c r="G148" s="50"/>
      <c r="H148" s="50"/>
    </row>
    <row r="149" spans="1:8" s="1" customFormat="1" ht="11.25">
      <c r="A149" s="28"/>
      <c r="B149" s="29"/>
      <c r="C149" s="29"/>
      <c r="D149" s="29" t="s">
        <v>0</v>
      </c>
      <c r="E149" s="29"/>
      <c r="F149" s="30"/>
      <c r="G149" s="31"/>
      <c r="H149" s="31"/>
    </row>
    <row r="150" spans="1:8" s="1" customFormat="1" ht="11.25">
      <c r="A150" s="32"/>
      <c r="B150" s="33"/>
      <c r="C150" s="33"/>
      <c r="D150" s="33" t="s">
        <v>196</v>
      </c>
      <c r="E150" s="33"/>
      <c r="F150" s="34">
        <v>18.736</v>
      </c>
      <c r="G150" s="35"/>
      <c r="H150" s="35"/>
    </row>
    <row r="151" spans="1:8" s="1" customFormat="1" ht="11.25">
      <c r="A151" s="36"/>
      <c r="B151" s="37"/>
      <c r="C151" s="37"/>
      <c r="D151" s="37" t="s">
        <v>32</v>
      </c>
      <c r="E151" s="37"/>
      <c r="F151" s="38">
        <v>93.679</v>
      </c>
      <c r="G151" s="39"/>
      <c r="H151" s="39"/>
    </row>
    <row r="152" spans="1:8" s="1" customFormat="1" ht="11.25">
      <c r="A152" s="40">
        <v>40</v>
      </c>
      <c r="B152" s="41"/>
      <c r="C152" s="41" t="s">
        <v>545</v>
      </c>
      <c r="D152" s="41" t="s">
        <v>197</v>
      </c>
      <c r="E152" s="41" t="s">
        <v>33</v>
      </c>
      <c r="F152" s="42">
        <v>72.6</v>
      </c>
      <c r="G152" s="56"/>
      <c r="H152" s="27">
        <f>F152*G152</f>
        <v>0</v>
      </c>
    </row>
    <row r="153" spans="1:8" s="1" customFormat="1" ht="29.25">
      <c r="A153" s="43"/>
      <c r="B153" s="44"/>
      <c r="C153" s="44"/>
      <c r="D153" s="44" t="s">
        <v>198</v>
      </c>
      <c r="E153" s="44"/>
      <c r="F153" s="45"/>
      <c r="G153" s="46"/>
      <c r="H153" s="46"/>
    </row>
    <row r="154" spans="1:8" s="1" customFormat="1" ht="11.25">
      <c r="A154" s="32"/>
      <c r="B154" s="33"/>
      <c r="C154" s="33"/>
      <c r="D154" s="33" t="s">
        <v>199</v>
      </c>
      <c r="E154" s="33"/>
      <c r="F154" s="34">
        <v>66</v>
      </c>
      <c r="G154" s="35"/>
      <c r="H154" s="35"/>
    </row>
    <row r="155" spans="1:8" s="1" customFormat="1" ht="11.25">
      <c r="A155" s="47"/>
      <c r="B155" s="48"/>
      <c r="C155" s="48" t="s">
        <v>200</v>
      </c>
      <c r="D155" s="48" t="s">
        <v>177</v>
      </c>
      <c r="E155" s="48"/>
      <c r="F155" s="49">
        <v>66</v>
      </c>
      <c r="G155" s="50"/>
      <c r="H155" s="50"/>
    </row>
    <row r="156" spans="1:8" s="1" customFormat="1" ht="11.25">
      <c r="A156" s="28"/>
      <c r="B156" s="29"/>
      <c r="C156" s="29"/>
      <c r="D156" s="29" t="s">
        <v>201</v>
      </c>
      <c r="E156" s="29"/>
      <c r="F156" s="30"/>
      <c r="G156" s="31"/>
      <c r="H156" s="31"/>
    </row>
    <row r="157" spans="1:8" s="1" customFormat="1" ht="11.25">
      <c r="A157" s="32"/>
      <c r="B157" s="33"/>
      <c r="C157" s="33"/>
      <c r="D157" s="33" t="s">
        <v>202</v>
      </c>
      <c r="E157" s="33"/>
      <c r="F157" s="34">
        <v>6.6</v>
      </c>
      <c r="G157" s="35"/>
      <c r="H157" s="35"/>
    </row>
    <row r="158" spans="1:8" s="1" customFormat="1" ht="11.25">
      <c r="A158" s="36"/>
      <c r="B158" s="37"/>
      <c r="C158" s="37"/>
      <c r="D158" s="37" t="s">
        <v>32</v>
      </c>
      <c r="E158" s="37"/>
      <c r="F158" s="38">
        <v>72.6</v>
      </c>
      <c r="G158" s="39"/>
      <c r="H158" s="39"/>
    </row>
    <row r="159" spans="1:8" s="1" customFormat="1" ht="11.25">
      <c r="A159" s="24">
        <v>41</v>
      </c>
      <c r="B159" s="25" t="s">
        <v>168</v>
      </c>
      <c r="C159" s="25" t="s">
        <v>203</v>
      </c>
      <c r="D159" s="25" t="s">
        <v>204</v>
      </c>
      <c r="E159" s="25" t="s">
        <v>42</v>
      </c>
      <c r="F159" s="26">
        <v>63.943</v>
      </c>
      <c r="G159" s="55"/>
      <c r="H159" s="27">
        <f>F159*G159</f>
        <v>0</v>
      </c>
    </row>
    <row r="160" spans="1:8" s="1" customFormat="1" ht="19.5">
      <c r="A160" s="43"/>
      <c r="B160" s="44"/>
      <c r="C160" s="44"/>
      <c r="D160" s="44" t="s">
        <v>205</v>
      </c>
      <c r="E160" s="44"/>
      <c r="F160" s="45"/>
      <c r="G160" s="46"/>
      <c r="H160" s="46"/>
    </row>
    <row r="161" spans="1:8" s="1" customFormat="1" ht="11.25">
      <c r="A161" s="28"/>
      <c r="B161" s="29"/>
      <c r="C161" s="29"/>
      <c r="D161" s="29" t="s">
        <v>206</v>
      </c>
      <c r="E161" s="29"/>
      <c r="F161" s="30"/>
      <c r="G161" s="31"/>
      <c r="H161" s="31"/>
    </row>
    <row r="162" spans="1:8" s="1" customFormat="1" ht="22.5">
      <c r="A162" s="32"/>
      <c r="B162" s="33"/>
      <c r="C162" s="33"/>
      <c r="D162" s="33" t="s">
        <v>207</v>
      </c>
      <c r="E162" s="33"/>
      <c r="F162" s="34">
        <v>2.855</v>
      </c>
      <c r="G162" s="35"/>
      <c r="H162" s="35"/>
    </row>
    <row r="163" spans="1:8" s="1" customFormat="1" ht="22.5">
      <c r="A163" s="32"/>
      <c r="B163" s="33"/>
      <c r="C163" s="33"/>
      <c r="D163" s="33" t="s">
        <v>208</v>
      </c>
      <c r="E163" s="33"/>
      <c r="F163" s="34">
        <v>25.966</v>
      </c>
      <c r="G163" s="35"/>
      <c r="H163" s="35"/>
    </row>
    <row r="164" spans="1:8" s="1" customFormat="1" ht="22.5">
      <c r="A164" s="32"/>
      <c r="B164" s="33"/>
      <c r="C164" s="33"/>
      <c r="D164" s="33" t="s">
        <v>209</v>
      </c>
      <c r="E164" s="33"/>
      <c r="F164" s="34">
        <v>2.635</v>
      </c>
      <c r="G164" s="35"/>
      <c r="H164" s="35"/>
    </row>
    <row r="165" spans="1:8" s="1" customFormat="1" ht="11.25">
      <c r="A165" s="32"/>
      <c r="B165" s="33"/>
      <c r="C165" s="33"/>
      <c r="D165" s="33" t="s">
        <v>210</v>
      </c>
      <c r="E165" s="33"/>
      <c r="F165" s="34">
        <v>1.71</v>
      </c>
      <c r="G165" s="35"/>
      <c r="H165" s="35"/>
    </row>
    <row r="166" spans="1:8" s="1" customFormat="1" ht="11.25">
      <c r="A166" s="28"/>
      <c r="B166" s="29"/>
      <c r="C166" s="29"/>
      <c r="D166" s="29" t="s">
        <v>211</v>
      </c>
      <c r="E166" s="29"/>
      <c r="F166" s="30"/>
      <c r="G166" s="31"/>
      <c r="H166" s="31"/>
    </row>
    <row r="167" spans="1:8" s="1" customFormat="1" ht="11.25">
      <c r="A167" s="32"/>
      <c r="B167" s="33"/>
      <c r="C167" s="33"/>
      <c r="D167" s="33" t="s">
        <v>212</v>
      </c>
      <c r="E167" s="33"/>
      <c r="F167" s="34">
        <v>13.279</v>
      </c>
      <c r="G167" s="35"/>
      <c r="H167" s="35"/>
    </row>
    <row r="168" spans="1:8" s="1" customFormat="1" ht="11.25">
      <c r="A168" s="32"/>
      <c r="B168" s="33"/>
      <c r="C168" s="33"/>
      <c r="D168" s="33" t="s">
        <v>213</v>
      </c>
      <c r="E168" s="33"/>
      <c r="F168" s="34">
        <v>1.276</v>
      </c>
      <c r="G168" s="35"/>
      <c r="H168" s="35"/>
    </row>
    <row r="169" spans="1:8" s="1" customFormat="1" ht="11.25">
      <c r="A169" s="32"/>
      <c r="B169" s="33"/>
      <c r="C169" s="33"/>
      <c r="D169" s="33" t="s">
        <v>214</v>
      </c>
      <c r="E169" s="33"/>
      <c r="F169" s="34">
        <v>1.85</v>
      </c>
      <c r="G169" s="35"/>
      <c r="H169" s="35"/>
    </row>
    <row r="170" spans="1:8" s="1" customFormat="1" ht="11.25">
      <c r="A170" s="32"/>
      <c r="B170" s="33"/>
      <c r="C170" s="33"/>
      <c r="D170" s="33" t="s">
        <v>215</v>
      </c>
      <c r="E170" s="33"/>
      <c r="F170" s="34">
        <v>11.157</v>
      </c>
      <c r="G170" s="35"/>
      <c r="H170" s="35"/>
    </row>
    <row r="171" spans="1:8" s="1" customFormat="1" ht="22.5">
      <c r="A171" s="32"/>
      <c r="B171" s="33"/>
      <c r="C171" s="33"/>
      <c r="D171" s="33" t="s">
        <v>216</v>
      </c>
      <c r="E171" s="33"/>
      <c r="F171" s="34">
        <v>2.423</v>
      </c>
      <c r="G171" s="35"/>
      <c r="H171" s="35"/>
    </row>
    <row r="172" spans="1:8" s="1" customFormat="1" ht="11.25">
      <c r="A172" s="32"/>
      <c r="B172" s="33"/>
      <c r="C172" s="33"/>
      <c r="D172" s="33" t="s">
        <v>217</v>
      </c>
      <c r="E172" s="33"/>
      <c r="F172" s="34">
        <v>0.792</v>
      </c>
      <c r="G172" s="35"/>
      <c r="H172" s="35"/>
    </row>
    <row r="173" spans="1:8" s="1" customFormat="1" ht="11.25">
      <c r="A173" s="36"/>
      <c r="B173" s="37"/>
      <c r="C173" s="37"/>
      <c r="D173" s="37" t="s">
        <v>32</v>
      </c>
      <c r="E173" s="37"/>
      <c r="F173" s="38">
        <v>63.943</v>
      </c>
      <c r="G173" s="39"/>
      <c r="H173" s="39"/>
    </row>
    <row r="174" spans="1:8" s="1" customFormat="1" ht="11.25">
      <c r="A174" s="24">
        <v>42</v>
      </c>
      <c r="B174" s="25" t="s">
        <v>168</v>
      </c>
      <c r="C174" s="25" t="s">
        <v>218</v>
      </c>
      <c r="D174" s="25" t="s">
        <v>219</v>
      </c>
      <c r="E174" s="25" t="s">
        <v>42</v>
      </c>
      <c r="F174" s="26">
        <v>32.47</v>
      </c>
      <c r="G174" s="55"/>
      <c r="H174" s="27">
        <f>F174*G174</f>
        <v>0</v>
      </c>
    </row>
    <row r="175" spans="1:8" s="1" customFormat="1" ht="19.5">
      <c r="A175" s="43"/>
      <c r="B175" s="44"/>
      <c r="C175" s="44"/>
      <c r="D175" s="44" t="s">
        <v>220</v>
      </c>
      <c r="E175" s="44"/>
      <c r="F175" s="45"/>
      <c r="G175" s="46"/>
      <c r="H175" s="46"/>
    </row>
    <row r="176" spans="1:8" s="1" customFormat="1" ht="11.25">
      <c r="A176" s="28"/>
      <c r="B176" s="29"/>
      <c r="C176" s="29"/>
      <c r="D176" s="29" t="s">
        <v>221</v>
      </c>
      <c r="E176" s="29"/>
      <c r="F176" s="30"/>
      <c r="G176" s="31"/>
      <c r="H176" s="31"/>
    </row>
    <row r="177" spans="1:8" s="1" customFormat="1" ht="11.25">
      <c r="A177" s="32"/>
      <c r="B177" s="33"/>
      <c r="C177" s="33"/>
      <c r="D177" s="33" t="s">
        <v>222</v>
      </c>
      <c r="E177" s="33"/>
      <c r="F177" s="34">
        <v>15.16</v>
      </c>
      <c r="G177" s="35"/>
      <c r="H177" s="35"/>
    </row>
    <row r="178" spans="1:8" s="1" customFormat="1" ht="11.25">
      <c r="A178" s="32"/>
      <c r="B178" s="33"/>
      <c r="C178" s="33"/>
      <c r="D178" s="33" t="s">
        <v>223</v>
      </c>
      <c r="E178" s="33"/>
      <c r="F178" s="34">
        <v>1.41</v>
      </c>
      <c r="G178" s="35"/>
      <c r="H178" s="35"/>
    </row>
    <row r="179" spans="1:8" s="1" customFormat="1" ht="11.25">
      <c r="A179" s="32"/>
      <c r="B179" s="33"/>
      <c r="C179" s="33"/>
      <c r="D179" s="33" t="s">
        <v>224</v>
      </c>
      <c r="E179" s="33"/>
      <c r="F179" s="34">
        <v>4.34</v>
      </c>
      <c r="G179" s="35"/>
      <c r="H179" s="35"/>
    </row>
    <row r="180" spans="1:8" s="1" customFormat="1" ht="11.25">
      <c r="A180" s="32"/>
      <c r="B180" s="33"/>
      <c r="C180" s="33"/>
      <c r="D180" s="33" t="s">
        <v>225</v>
      </c>
      <c r="E180" s="33"/>
      <c r="F180" s="34">
        <v>0.77</v>
      </c>
      <c r="G180" s="35"/>
      <c r="H180" s="35"/>
    </row>
    <row r="181" spans="1:8" s="1" customFormat="1" ht="11.25">
      <c r="A181" s="32"/>
      <c r="B181" s="33"/>
      <c r="C181" s="33"/>
      <c r="D181" s="33" t="s">
        <v>226</v>
      </c>
      <c r="E181" s="33"/>
      <c r="F181" s="34">
        <v>2.05</v>
      </c>
      <c r="G181" s="35"/>
      <c r="H181" s="35"/>
    </row>
    <row r="182" spans="1:8" s="1" customFormat="1" ht="22.5">
      <c r="A182" s="32"/>
      <c r="B182" s="33"/>
      <c r="C182" s="33"/>
      <c r="D182" s="33" t="s">
        <v>227</v>
      </c>
      <c r="E182" s="33"/>
      <c r="F182" s="34">
        <v>0.27</v>
      </c>
      <c r="G182" s="35"/>
      <c r="H182" s="35"/>
    </row>
    <row r="183" spans="1:8" s="1" customFormat="1" ht="11.25">
      <c r="A183" s="28"/>
      <c r="B183" s="29"/>
      <c r="C183" s="29"/>
      <c r="D183" s="29" t="s">
        <v>228</v>
      </c>
      <c r="E183" s="29"/>
      <c r="F183" s="30"/>
      <c r="G183" s="31"/>
      <c r="H183" s="31"/>
    </row>
    <row r="184" spans="1:8" s="1" customFormat="1" ht="11.25">
      <c r="A184" s="32"/>
      <c r="B184" s="33"/>
      <c r="C184" s="33"/>
      <c r="D184" s="33" t="s">
        <v>229</v>
      </c>
      <c r="E184" s="33"/>
      <c r="F184" s="34">
        <v>0.32</v>
      </c>
      <c r="G184" s="35"/>
      <c r="H184" s="35"/>
    </row>
    <row r="185" spans="1:8" s="1" customFormat="1" ht="11.25">
      <c r="A185" s="32"/>
      <c r="B185" s="33"/>
      <c r="C185" s="33"/>
      <c r="D185" s="33" t="s">
        <v>230</v>
      </c>
      <c r="E185" s="33"/>
      <c r="F185" s="34">
        <v>0.27</v>
      </c>
      <c r="G185" s="35"/>
      <c r="H185" s="35"/>
    </row>
    <row r="186" spans="1:8" s="1" customFormat="1" ht="11.25">
      <c r="A186" s="32"/>
      <c r="B186" s="33"/>
      <c r="C186" s="33"/>
      <c r="D186" s="33" t="s">
        <v>231</v>
      </c>
      <c r="E186" s="33"/>
      <c r="F186" s="34">
        <v>0.23</v>
      </c>
      <c r="G186" s="35"/>
      <c r="H186" s="35"/>
    </row>
    <row r="187" spans="1:8" s="1" customFormat="1" ht="11.25">
      <c r="A187" s="32"/>
      <c r="B187" s="33"/>
      <c r="C187" s="33"/>
      <c r="D187" s="33" t="s">
        <v>232</v>
      </c>
      <c r="E187" s="33"/>
      <c r="F187" s="34">
        <v>0.17</v>
      </c>
      <c r="G187" s="35"/>
      <c r="H187" s="35"/>
    </row>
    <row r="188" spans="1:8" s="1" customFormat="1" ht="11.25">
      <c r="A188" s="32"/>
      <c r="B188" s="33"/>
      <c r="C188" s="33"/>
      <c r="D188" s="33" t="s">
        <v>233</v>
      </c>
      <c r="E188" s="33"/>
      <c r="F188" s="34">
        <v>0.13</v>
      </c>
      <c r="G188" s="35"/>
      <c r="H188" s="35"/>
    </row>
    <row r="189" spans="1:8" s="1" customFormat="1" ht="11.25">
      <c r="A189" s="32"/>
      <c r="B189" s="33"/>
      <c r="C189" s="33"/>
      <c r="D189" s="33" t="s">
        <v>234</v>
      </c>
      <c r="E189" s="33"/>
      <c r="F189" s="34">
        <v>0.08</v>
      </c>
      <c r="G189" s="35"/>
      <c r="H189" s="35"/>
    </row>
    <row r="190" spans="1:8" s="1" customFormat="1" ht="11.25">
      <c r="A190" s="32"/>
      <c r="B190" s="33"/>
      <c r="C190" s="33"/>
      <c r="D190" s="33" t="s">
        <v>235</v>
      </c>
      <c r="E190" s="33"/>
      <c r="F190" s="34">
        <v>0.4</v>
      </c>
      <c r="G190" s="35"/>
      <c r="H190" s="35"/>
    </row>
    <row r="191" spans="1:8" s="1" customFormat="1" ht="11.25">
      <c r="A191" s="28"/>
      <c r="B191" s="29"/>
      <c r="C191" s="29"/>
      <c r="D191" s="29" t="s">
        <v>236</v>
      </c>
      <c r="E191" s="29"/>
      <c r="F191" s="30"/>
      <c r="G191" s="31"/>
      <c r="H191" s="31"/>
    </row>
    <row r="192" spans="1:8" s="1" customFormat="1" ht="11.25">
      <c r="A192" s="32"/>
      <c r="B192" s="33"/>
      <c r="C192" s="33"/>
      <c r="D192" s="33" t="s">
        <v>237</v>
      </c>
      <c r="E192" s="33"/>
      <c r="F192" s="34">
        <v>1.32</v>
      </c>
      <c r="G192" s="35"/>
      <c r="H192" s="35"/>
    </row>
    <row r="193" spans="1:8" s="1" customFormat="1" ht="11.25">
      <c r="A193" s="32"/>
      <c r="B193" s="33"/>
      <c r="C193" s="33"/>
      <c r="D193" s="33" t="s">
        <v>238</v>
      </c>
      <c r="E193" s="33"/>
      <c r="F193" s="34">
        <v>0.78</v>
      </c>
      <c r="G193" s="35"/>
      <c r="H193" s="35"/>
    </row>
    <row r="194" spans="1:8" s="1" customFormat="1" ht="11.25">
      <c r="A194" s="32"/>
      <c r="B194" s="33"/>
      <c r="C194" s="33"/>
      <c r="D194" s="33" t="s">
        <v>239</v>
      </c>
      <c r="E194" s="33"/>
      <c r="F194" s="34">
        <v>0.74</v>
      </c>
      <c r="G194" s="35"/>
      <c r="H194" s="35"/>
    </row>
    <row r="195" spans="1:8" s="1" customFormat="1" ht="11.25">
      <c r="A195" s="32"/>
      <c r="B195" s="33"/>
      <c r="C195" s="33"/>
      <c r="D195" s="33" t="s">
        <v>240</v>
      </c>
      <c r="E195" s="33"/>
      <c r="F195" s="34">
        <v>0.69</v>
      </c>
      <c r="G195" s="35"/>
      <c r="H195" s="35"/>
    </row>
    <row r="196" spans="1:8" s="1" customFormat="1" ht="11.25">
      <c r="A196" s="32"/>
      <c r="B196" s="33"/>
      <c r="C196" s="33"/>
      <c r="D196" s="33" t="s">
        <v>241</v>
      </c>
      <c r="E196" s="33"/>
      <c r="F196" s="34">
        <v>0.65</v>
      </c>
      <c r="G196" s="35"/>
      <c r="H196" s="35"/>
    </row>
    <row r="197" spans="1:8" s="1" customFormat="1" ht="11.25">
      <c r="A197" s="32"/>
      <c r="B197" s="33"/>
      <c r="C197" s="33"/>
      <c r="D197" s="33" t="s">
        <v>242</v>
      </c>
      <c r="E197" s="33"/>
      <c r="F197" s="34">
        <v>0.6</v>
      </c>
      <c r="G197" s="35"/>
      <c r="H197" s="35"/>
    </row>
    <row r="198" spans="1:8" s="1" customFormat="1" ht="11.25">
      <c r="A198" s="32"/>
      <c r="B198" s="33"/>
      <c r="C198" s="33"/>
      <c r="D198" s="33" t="s">
        <v>243</v>
      </c>
      <c r="E198" s="33"/>
      <c r="F198" s="34">
        <v>0.6</v>
      </c>
      <c r="G198" s="35"/>
      <c r="H198" s="35"/>
    </row>
    <row r="199" spans="1:8" s="1" customFormat="1" ht="11.25">
      <c r="A199" s="32"/>
      <c r="B199" s="33"/>
      <c r="C199" s="33"/>
      <c r="D199" s="33" t="s">
        <v>244</v>
      </c>
      <c r="E199" s="33"/>
      <c r="F199" s="34">
        <v>1.03</v>
      </c>
      <c r="G199" s="35"/>
      <c r="H199" s="35"/>
    </row>
    <row r="200" spans="1:8" s="1" customFormat="1" ht="11.25">
      <c r="A200" s="32"/>
      <c r="B200" s="33"/>
      <c r="C200" s="33"/>
      <c r="D200" s="33" t="s">
        <v>245</v>
      </c>
      <c r="E200" s="33"/>
      <c r="F200" s="34">
        <v>0.46</v>
      </c>
      <c r="G200" s="35"/>
      <c r="H200" s="35"/>
    </row>
    <row r="201" spans="1:8" s="1" customFormat="1" ht="11.25">
      <c r="A201" s="36"/>
      <c r="B201" s="37"/>
      <c r="C201" s="37"/>
      <c r="D201" s="37" t="s">
        <v>32</v>
      </c>
      <c r="E201" s="37"/>
      <c r="F201" s="38">
        <v>32.47</v>
      </c>
      <c r="G201" s="39"/>
      <c r="H201" s="39"/>
    </row>
    <row r="202" spans="1:8" s="1" customFormat="1" ht="11.25">
      <c r="A202" s="24">
        <v>43</v>
      </c>
      <c r="B202" s="25" t="s">
        <v>168</v>
      </c>
      <c r="C202" s="25" t="s">
        <v>246</v>
      </c>
      <c r="D202" s="25" t="s">
        <v>247</v>
      </c>
      <c r="E202" s="25" t="s">
        <v>31</v>
      </c>
      <c r="F202" s="26">
        <v>310.151</v>
      </c>
      <c r="G202" s="55"/>
      <c r="H202" s="27">
        <f>F202*G202</f>
        <v>0</v>
      </c>
    </row>
    <row r="203" spans="1:8" s="1" customFormat="1" ht="19.5">
      <c r="A203" s="43"/>
      <c r="B203" s="44"/>
      <c r="C203" s="44"/>
      <c r="D203" s="44" t="s">
        <v>248</v>
      </c>
      <c r="E203" s="44"/>
      <c r="F203" s="45"/>
      <c r="G203" s="46"/>
      <c r="H203" s="46"/>
    </row>
    <row r="204" spans="1:8" s="1" customFormat="1" ht="11.25">
      <c r="A204" s="28"/>
      <c r="B204" s="29"/>
      <c r="C204" s="29"/>
      <c r="D204" s="29" t="s">
        <v>206</v>
      </c>
      <c r="E204" s="29"/>
      <c r="F204" s="30"/>
      <c r="G204" s="31"/>
      <c r="H204" s="31"/>
    </row>
    <row r="205" spans="1:8" s="1" customFormat="1" ht="22.5">
      <c r="A205" s="32"/>
      <c r="B205" s="33"/>
      <c r="C205" s="33"/>
      <c r="D205" s="33" t="s">
        <v>249</v>
      </c>
      <c r="E205" s="33"/>
      <c r="F205" s="34">
        <v>7.427</v>
      </c>
      <c r="G205" s="35"/>
      <c r="H205" s="35"/>
    </row>
    <row r="206" spans="1:8" s="1" customFormat="1" ht="22.5">
      <c r="A206" s="32"/>
      <c r="B206" s="33"/>
      <c r="C206" s="33"/>
      <c r="D206" s="33" t="s">
        <v>250</v>
      </c>
      <c r="E206" s="33"/>
      <c r="F206" s="34">
        <v>41.741</v>
      </c>
      <c r="G206" s="35"/>
      <c r="H206" s="35"/>
    </row>
    <row r="207" spans="1:8" s="1" customFormat="1" ht="22.5">
      <c r="A207" s="32"/>
      <c r="B207" s="33"/>
      <c r="C207" s="33"/>
      <c r="D207" s="33" t="s">
        <v>251</v>
      </c>
      <c r="E207" s="33"/>
      <c r="F207" s="34">
        <v>6.86</v>
      </c>
      <c r="G207" s="35"/>
      <c r="H207" s="35"/>
    </row>
    <row r="208" spans="1:8" s="1" customFormat="1" ht="13.5" customHeight="1">
      <c r="A208" s="28"/>
      <c r="B208" s="29"/>
      <c r="C208" s="29"/>
      <c r="D208" s="29" t="s">
        <v>0</v>
      </c>
      <c r="E208" s="29"/>
      <c r="F208" s="30"/>
      <c r="G208" s="31"/>
      <c r="H208" s="31"/>
    </row>
    <row r="209" spans="1:8" s="1" customFormat="1" ht="11.25">
      <c r="A209" s="28"/>
      <c r="B209" s="29"/>
      <c r="C209" s="29"/>
      <c r="D209" s="29" t="s">
        <v>211</v>
      </c>
      <c r="E209" s="29"/>
      <c r="F209" s="30"/>
      <c r="G209" s="31"/>
      <c r="H209" s="31"/>
    </row>
    <row r="210" spans="1:8" s="1" customFormat="1" ht="11.25">
      <c r="A210" s="32"/>
      <c r="B210" s="33"/>
      <c r="C210" s="33"/>
      <c r="D210" s="33" t="s">
        <v>252</v>
      </c>
      <c r="E210" s="33"/>
      <c r="F210" s="34">
        <v>21.948</v>
      </c>
      <c r="G210" s="35"/>
      <c r="H210" s="35"/>
    </row>
    <row r="211" spans="1:8" s="1" customFormat="1" ht="11.25">
      <c r="A211" s="32"/>
      <c r="B211" s="33"/>
      <c r="C211" s="33"/>
      <c r="D211" s="33" t="s">
        <v>253</v>
      </c>
      <c r="E211" s="33"/>
      <c r="F211" s="34">
        <v>17.01</v>
      </c>
      <c r="G211" s="35"/>
      <c r="H211" s="35"/>
    </row>
    <row r="212" spans="1:8" s="1" customFormat="1" ht="11.25">
      <c r="A212" s="32"/>
      <c r="B212" s="33"/>
      <c r="C212" s="33"/>
      <c r="D212" s="33" t="s">
        <v>254</v>
      </c>
      <c r="E212" s="33"/>
      <c r="F212" s="34">
        <v>4.624</v>
      </c>
      <c r="G212" s="35"/>
      <c r="H212" s="35"/>
    </row>
    <row r="213" spans="1:8" s="1" customFormat="1" ht="11.25">
      <c r="A213" s="32"/>
      <c r="B213" s="33"/>
      <c r="C213" s="33"/>
      <c r="D213" s="33" t="s">
        <v>255</v>
      </c>
      <c r="E213" s="33"/>
      <c r="F213" s="34">
        <v>30.453</v>
      </c>
      <c r="G213" s="35"/>
      <c r="H213" s="35"/>
    </row>
    <row r="214" spans="1:8" s="1" customFormat="1" ht="13.5" customHeight="1">
      <c r="A214" s="28"/>
      <c r="B214" s="29"/>
      <c r="C214" s="29"/>
      <c r="D214" s="29" t="s">
        <v>0</v>
      </c>
      <c r="E214" s="29"/>
      <c r="F214" s="30"/>
      <c r="G214" s="31"/>
      <c r="H214" s="31"/>
    </row>
    <row r="215" spans="1:8" s="1" customFormat="1" ht="11.25">
      <c r="A215" s="28"/>
      <c r="B215" s="29"/>
      <c r="C215" s="29"/>
      <c r="D215" s="29" t="s">
        <v>256</v>
      </c>
      <c r="E215" s="29"/>
      <c r="F215" s="30"/>
      <c r="G215" s="31"/>
      <c r="H215" s="31"/>
    </row>
    <row r="216" spans="1:8" s="1" customFormat="1" ht="11.25">
      <c r="A216" s="32"/>
      <c r="B216" s="33"/>
      <c r="C216" s="33"/>
      <c r="D216" s="33" t="s">
        <v>257</v>
      </c>
      <c r="E216" s="33"/>
      <c r="F216" s="34">
        <v>2.918</v>
      </c>
      <c r="G216" s="35"/>
      <c r="H216" s="35"/>
    </row>
    <row r="217" spans="1:8" s="1" customFormat="1" ht="11.25">
      <c r="A217" s="32"/>
      <c r="B217" s="33"/>
      <c r="C217" s="33"/>
      <c r="D217" s="33" t="s">
        <v>258</v>
      </c>
      <c r="E217" s="33"/>
      <c r="F217" s="34">
        <v>1.106</v>
      </c>
      <c r="G217" s="35"/>
      <c r="H217" s="35"/>
    </row>
    <row r="218" spans="1:8" s="1" customFormat="1" ht="13.5" customHeight="1">
      <c r="A218" s="28"/>
      <c r="B218" s="29"/>
      <c r="C218" s="29"/>
      <c r="D218" s="29" t="s">
        <v>0</v>
      </c>
      <c r="E218" s="29"/>
      <c r="F218" s="30"/>
      <c r="G218" s="31"/>
      <c r="H218" s="31"/>
    </row>
    <row r="219" spans="1:8" s="1" customFormat="1" ht="11.25">
      <c r="A219" s="28"/>
      <c r="B219" s="29"/>
      <c r="C219" s="29"/>
      <c r="D219" s="29" t="s">
        <v>259</v>
      </c>
      <c r="E219" s="29"/>
      <c r="F219" s="30"/>
      <c r="G219" s="31"/>
      <c r="H219" s="31"/>
    </row>
    <row r="220" spans="1:8" s="1" customFormat="1" ht="11.25">
      <c r="A220" s="28"/>
      <c r="B220" s="29"/>
      <c r="C220" s="29"/>
      <c r="D220" s="29" t="s">
        <v>260</v>
      </c>
      <c r="E220" s="29"/>
      <c r="F220" s="30"/>
      <c r="G220" s="31"/>
      <c r="H220" s="31"/>
    </row>
    <row r="221" spans="1:8" s="1" customFormat="1" ht="11.25">
      <c r="A221" s="32"/>
      <c r="B221" s="33"/>
      <c r="C221" s="33"/>
      <c r="D221" s="33" t="s">
        <v>261</v>
      </c>
      <c r="E221" s="33"/>
      <c r="F221" s="34">
        <v>3.435</v>
      </c>
      <c r="G221" s="35"/>
      <c r="H221" s="35"/>
    </row>
    <row r="222" spans="1:8" s="1" customFormat="1" ht="11.25">
      <c r="A222" s="32"/>
      <c r="B222" s="33"/>
      <c r="C222" s="33"/>
      <c r="D222" s="33" t="s">
        <v>262</v>
      </c>
      <c r="E222" s="33"/>
      <c r="F222" s="34">
        <v>2.1</v>
      </c>
      <c r="G222" s="35"/>
      <c r="H222" s="35"/>
    </row>
    <row r="223" spans="1:8" s="1" customFormat="1" ht="11.25">
      <c r="A223" s="32"/>
      <c r="B223" s="33"/>
      <c r="C223" s="33"/>
      <c r="D223" s="33" t="s">
        <v>263</v>
      </c>
      <c r="E223" s="33"/>
      <c r="F223" s="34">
        <v>2.904</v>
      </c>
      <c r="G223" s="35"/>
      <c r="H223" s="35"/>
    </row>
    <row r="224" spans="1:8" s="1" customFormat="1" ht="13.5" customHeight="1">
      <c r="A224" s="28"/>
      <c r="B224" s="29"/>
      <c r="C224" s="29"/>
      <c r="D224" s="29" t="s">
        <v>0</v>
      </c>
      <c r="E224" s="29"/>
      <c r="F224" s="30"/>
      <c r="G224" s="31"/>
      <c r="H224" s="31"/>
    </row>
    <row r="225" spans="1:8" s="1" customFormat="1" ht="11.25">
      <c r="A225" s="28"/>
      <c r="B225" s="29"/>
      <c r="C225" s="29"/>
      <c r="D225" s="29" t="s">
        <v>264</v>
      </c>
      <c r="E225" s="29"/>
      <c r="F225" s="30"/>
      <c r="G225" s="31"/>
      <c r="H225" s="31"/>
    </row>
    <row r="226" spans="1:8" s="1" customFormat="1" ht="11.25">
      <c r="A226" s="32"/>
      <c r="B226" s="33"/>
      <c r="C226" s="33"/>
      <c r="D226" s="33" t="s">
        <v>265</v>
      </c>
      <c r="E226" s="33"/>
      <c r="F226" s="34">
        <v>1.455</v>
      </c>
      <c r="G226" s="35"/>
      <c r="H226" s="35"/>
    </row>
    <row r="227" spans="1:8" s="1" customFormat="1" ht="11.25">
      <c r="A227" s="32"/>
      <c r="B227" s="33"/>
      <c r="C227" s="33"/>
      <c r="D227" s="33" t="s">
        <v>266</v>
      </c>
      <c r="E227" s="33"/>
      <c r="F227" s="34">
        <v>1.2</v>
      </c>
      <c r="G227" s="35"/>
      <c r="H227" s="35"/>
    </row>
    <row r="228" spans="1:8" s="1" customFormat="1" ht="11.25">
      <c r="A228" s="32"/>
      <c r="B228" s="33"/>
      <c r="C228" s="33"/>
      <c r="D228" s="33" t="s">
        <v>267</v>
      </c>
      <c r="E228" s="33"/>
      <c r="F228" s="34">
        <v>1.28</v>
      </c>
      <c r="G228" s="35"/>
      <c r="H228" s="35"/>
    </row>
    <row r="229" spans="1:8" s="1" customFormat="1" ht="13.5" customHeight="1">
      <c r="A229" s="28"/>
      <c r="B229" s="29"/>
      <c r="C229" s="29"/>
      <c r="D229" s="29" t="s">
        <v>0</v>
      </c>
      <c r="E229" s="29"/>
      <c r="F229" s="30"/>
      <c r="G229" s="31"/>
      <c r="H229" s="31"/>
    </row>
    <row r="230" spans="1:8" s="1" customFormat="1" ht="11.25">
      <c r="A230" s="28"/>
      <c r="B230" s="29"/>
      <c r="C230" s="29"/>
      <c r="D230" s="29" t="s">
        <v>268</v>
      </c>
      <c r="E230" s="29"/>
      <c r="F230" s="30"/>
      <c r="G230" s="31"/>
      <c r="H230" s="31"/>
    </row>
    <row r="231" spans="1:8" s="1" customFormat="1" ht="11.25">
      <c r="A231" s="32"/>
      <c r="B231" s="33"/>
      <c r="C231" s="33"/>
      <c r="D231" s="33" t="s">
        <v>269</v>
      </c>
      <c r="E231" s="33"/>
      <c r="F231" s="34">
        <v>47.1</v>
      </c>
      <c r="G231" s="35"/>
      <c r="H231" s="35"/>
    </row>
    <row r="232" spans="1:8" s="1" customFormat="1" ht="11.25">
      <c r="A232" s="32"/>
      <c r="B232" s="33"/>
      <c r="C232" s="33"/>
      <c r="D232" s="33" t="s">
        <v>270</v>
      </c>
      <c r="E232" s="33"/>
      <c r="F232" s="34">
        <v>11.75</v>
      </c>
      <c r="G232" s="35"/>
      <c r="H232" s="35"/>
    </row>
    <row r="233" spans="1:8" s="1" customFormat="1" ht="11.25">
      <c r="A233" s="32"/>
      <c r="B233" s="33"/>
      <c r="C233" s="33"/>
      <c r="D233" s="33" t="s">
        <v>271</v>
      </c>
      <c r="E233" s="33"/>
      <c r="F233" s="34">
        <v>19.16</v>
      </c>
      <c r="G233" s="35"/>
      <c r="H233" s="35"/>
    </row>
    <row r="234" spans="1:8" s="1" customFormat="1" ht="11.25">
      <c r="A234" s="32"/>
      <c r="B234" s="33"/>
      <c r="C234" s="33"/>
      <c r="D234" s="33" t="s">
        <v>272</v>
      </c>
      <c r="E234" s="33"/>
      <c r="F234" s="34">
        <v>17.06</v>
      </c>
      <c r="G234" s="35"/>
      <c r="H234" s="35"/>
    </row>
    <row r="235" spans="1:8" s="1" customFormat="1" ht="11.25">
      <c r="A235" s="32"/>
      <c r="B235" s="33"/>
      <c r="C235" s="33"/>
      <c r="D235" s="33" t="s">
        <v>273</v>
      </c>
      <c r="E235" s="33"/>
      <c r="F235" s="34">
        <v>9.85</v>
      </c>
      <c r="G235" s="35"/>
      <c r="H235" s="35"/>
    </row>
    <row r="236" spans="1:8" s="1" customFormat="1" ht="11.25">
      <c r="A236" s="32"/>
      <c r="B236" s="33"/>
      <c r="C236" s="33"/>
      <c r="D236" s="33" t="s">
        <v>274</v>
      </c>
      <c r="E236" s="33"/>
      <c r="F236" s="34">
        <v>2.72</v>
      </c>
      <c r="G236" s="35"/>
      <c r="H236" s="35"/>
    </row>
    <row r="237" spans="1:8" s="1" customFormat="1" ht="11.25">
      <c r="A237" s="28"/>
      <c r="B237" s="29"/>
      <c r="C237" s="29"/>
      <c r="D237" s="29" t="s">
        <v>275</v>
      </c>
      <c r="E237" s="29"/>
      <c r="F237" s="30"/>
      <c r="G237" s="31"/>
      <c r="H237" s="31"/>
    </row>
    <row r="238" spans="1:8" s="1" customFormat="1" ht="11.25">
      <c r="A238" s="32"/>
      <c r="B238" s="33"/>
      <c r="C238" s="33"/>
      <c r="D238" s="33" t="s">
        <v>276</v>
      </c>
      <c r="E238" s="33"/>
      <c r="F238" s="34">
        <v>2.15</v>
      </c>
      <c r="G238" s="35"/>
      <c r="H238" s="35"/>
    </row>
    <row r="239" spans="1:8" s="1" customFormat="1" ht="11.25">
      <c r="A239" s="32"/>
      <c r="B239" s="33"/>
      <c r="C239" s="33"/>
      <c r="D239" s="33" t="s">
        <v>277</v>
      </c>
      <c r="E239" s="33"/>
      <c r="F239" s="34">
        <v>1.15</v>
      </c>
      <c r="G239" s="35"/>
      <c r="H239" s="35"/>
    </row>
    <row r="240" spans="1:8" s="1" customFormat="1" ht="11.25">
      <c r="A240" s="32"/>
      <c r="B240" s="33"/>
      <c r="C240" s="33"/>
      <c r="D240" s="33" t="s">
        <v>278</v>
      </c>
      <c r="E240" s="33"/>
      <c r="F240" s="34">
        <v>1.01</v>
      </c>
      <c r="G240" s="35"/>
      <c r="H240" s="35"/>
    </row>
    <row r="241" spans="1:8" s="1" customFormat="1" ht="11.25">
      <c r="A241" s="32"/>
      <c r="B241" s="33"/>
      <c r="C241" s="33"/>
      <c r="D241" s="33" t="s">
        <v>279</v>
      </c>
      <c r="E241" s="33"/>
      <c r="F241" s="34">
        <v>0.84</v>
      </c>
      <c r="G241" s="35"/>
      <c r="H241" s="35"/>
    </row>
    <row r="242" spans="1:8" s="1" customFormat="1" ht="11.25">
      <c r="A242" s="32"/>
      <c r="B242" s="33"/>
      <c r="C242" s="33"/>
      <c r="D242" s="33" t="s">
        <v>280</v>
      </c>
      <c r="E242" s="33"/>
      <c r="F242" s="34">
        <v>0.7</v>
      </c>
      <c r="G242" s="35"/>
      <c r="H242" s="35"/>
    </row>
    <row r="243" spans="1:8" s="1" customFormat="1" ht="11.25">
      <c r="A243" s="32"/>
      <c r="B243" s="33"/>
      <c r="C243" s="33"/>
      <c r="D243" s="33" t="s">
        <v>281</v>
      </c>
      <c r="E243" s="33"/>
      <c r="F243" s="34">
        <v>0.79</v>
      </c>
      <c r="G243" s="35"/>
      <c r="H243" s="35"/>
    </row>
    <row r="244" spans="1:8" s="1" customFormat="1" ht="11.25">
      <c r="A244" s="32"/>
      <c r="B244" s="33"/>
      <c r="C244" s="33"/>
      <c r="D244" s="33" t="s">
        <v>282</v>
      </c>
      <c r="E244" s="33"/>
      <c r="F244" s="34">
        <v>3.81</v>
      </c>
      <c r="G244" s="35"/>
      <c r="H244" s="35"/>
    </row>
    <row r="245" spans="1:8" s="1" customFormat="1" ht="11.25">
      <c r="A245" s="28"/>
      <c r="B245" s="29"/>
      <c r="C245" s="29"/>
      <c r="D245" s="29" t="s">
        <v>236</v>
      </c>
      <c r="E245" s="29"/>
      <c r="F245" s="30"/>
      <c r="G245" s="31"/>
      <c r="H245" s="31"/>
    </row>
    <row r="246" spans="1:8" s="1" customFormat="1" ht="11.25">
      <c r="A246" s="32"/>
      <c r="B246" s="33"/>
      <c r="C246" s="33"/>
      <c r="D246" s="33" t="s">
        <v>283</v>
      </c>
      <c r="E246" s="33"/>
      <c r="F246" s="34">
        <v>3.07</v>
      </c>
      <c r="G246" s="35"/>
      <c r="H246" s="35"/>
    </row>
    <row r="247" spans="1:8" s="1" customFormat="1" ht="11.25">
      <c r="A247" s="32"/>
      <c r="B247" s="33"/>
      <c r="C247" s="33"/>
      <c r="D247" s="33" t="s">
        <v>284</v>
      </c>
      <c r="E247" s="33"/>
      <c r="F247" s="34">
        <v>4.51</v>
      </c>
      <c r="G247" s="35"/>
      <c r="H247" s="35"/>
    </row>
    <row r="248" spans="1:8" s="1" customFormat="1" ht="11.25">
      <c r="A248" s="32"/>
      <c r="B248" s="33"/>
      <c r="C248" s="33"/>
      <c r="D248" s="33" t="s">
        <v>285</v>
      </c>
      <c r="E248" s="33"/>
      <c r="F248" s="34">
        <v>4.27</v>
      </c>
      <c r="G248" s="35"/>
      <c r="H248" s="35"/>
    </row>
    <row r="249" spans="1:8" s="1" customFormat="1" ht="11.25">
      <c r="A249" s="32"/>
      <c r="B249" s="33"/>
      <c r="C249" s="33"/>
      <c r="D249" s="33" t="s">
        <v>286</v>
      </c>
      <c r="E249" s="33"/>
      <c r="F249" s="34">
        <v>4.03</v>
      </c>
      <c r="G249" s="35"/>
      <c r="H249" s="35"/>
    </row>
    <row r="250" spans="1:8" s="1" customFormat="1" ht="11.25">
      <c r="A250" s="32"/>
      <c r="B250" s="33"/>
      <c r="C250" s="33"/>
      <c r="D250" s="33" t="s">
        <v>287</v>
      </c>
      <c r="E250" s="33"/>
      <c r="F250" s="34">
        <v>3.78</v>
      </c>
      <c r="G250" s="35"/>
      <c r="H250" s="35"/>
    </row>
    <row r="251" spans="1:8" s="1" customFormat="1" ht="11.25">
      <c r="A251" s="32"/>
      <c r="B251" s="33"/>
      <c r="C251" s="33"/>
      <c r="D251" s="33" t="s">
        <v>288</v>
      </c>
      <c r="E251" s="33"/>
      <c r="F251" s="34">
        <v>3.54</v>
      </c>
      <c r="G251" s="35"/>
      <c r="H251" s="35"/>
    </row>
    <row r="252" spans="1:8" s="1" customFormat="1" ht="11.25">
      <c r="A252" s="32"/>
      <c r="B252" s="33"/>
      <c r="C252" s="33"/>
      <c r="D252" s="33" t="s">
        <v>289</v>
      </c>
      <c r="E252" s="33"/>
      <c r="F252" s="34">
        <v>3.3</v>
      </c>
      <c r="G252" s="35"/>
      <c r="H252" s="35"/>
    </row>
    <row r="253" spans="1:8" s="1" customFormat="1" ht="11.25">
      <c r="A253" s="32"/>
      <c r="B253" s="33"/>
      <c r="C253" s="33"/>
      <c r="D253" s="33" t="s">
        <v>290</v>
      </c>
      <c r="E253" s="33"/>
      <c r="F253" s="34">
        <v>5.21</v>
      </c>
      <c r="G253" s="35"/>
      <c r="H253" s="35"/>
    </row>
    <row r="254" spans="1:8" s="1" customFormat="1" ht="11.25">
      <c r="A254" s="32"/>
      <c r="B254" s="33"/>
      <c r="C254" s="33"/>
      <c r="D254" s="33" t="s">
        <v>291</v>
      </c>
      <c r="E254" s="33"/>
      <c r="F254" s="34">
        <v>4.17</v>
      </c>
      <c r="G254" s="35"/>
      <c r="H254" s="35"/>
    </row>
    <row r="255" spans="1:8" s="1" customFormat="1" ht="22.5">
      <c r="A255" s="32"/>
      <c r="B255" s="33"/>
      <c r="C255" s="33"/>
      <c r="D255" s="33" t="s">
        <v>292</v>
      </c>
      <c r="E255" s="33"/>
      <c r="F255" s="34">
        <v>7.04</v>
      </c>
      <c r="G255" s="35"/>
      <c r="H255" s="35"/>
    </row>
    <row r="256" spans="1:8" s="1" customFormat="1" ht="22.5">
      <c r="A256" s="32"/>
      <c r="B256" s="33"/>
      <c r="C256" s="33"/>
      <c r="D256" s="33" t="s">
        <v>293</v>
      </c>
      <c r="E256" s="33"/>
      <c r="F256" s="34">
        <v>2.68</v>
      </c>
      <c r="G256" s="35"/>
      <c r="H256" s="35"/>
    </row>
    <row r="257" spans="1:8" s="1" customFormat="1" ht="11.25">
      <c r="A257" s="36"/>
      <c r="B257" s="37"/>
      <c r="C257" s="37" t="s">
        <v>294</v>
      </c>
      <c r="D257" s="37" t="s">
        <v>32</v>
      </c>
      <c r="E257" s="37"/>
      <c r="F257" s="38">
        <v>310.151</v>
      </c>
      <c r="G257" s="39"/>
      <c r="H257" s="39"/>
    </row>
    <row r="258" spans="1:8" s="1" customFormat="1" ht="11.25">
      <c r="A258" s="24">
        <v>44</v>
      </c>
      <c r="B258" s="25" t="s">
        <v>168</v>
      </c>
      <c r="C258" s="25" t="s">
        <v>295</v>
      </c>
      <c r="D258" s="25" t="s">
        <v>296</v>
      </c>
      <c r="E258" s="25" t="s">
        <v>31</v>
      </c>
      <c r="F258" s="26">
        <v>310.151</v>
      </c>
      <c r="G258" s="55"/>
      <c r="H258" s="27">
        <f>F258*G258</f>
        <v>0</v>
      </c>
    </row>
    <row r="259" spans="1:8" s="1" customFormat="1" ht="11.25">
      <c r="A259" s="32"/>
      <c r="B259" s="33"/>
      <c r="C259" s="33"/>
      <c r="D259" s="33" t="s">
        <v>297</v>
      </c>
      <c r="E259" s="33"/>
      <c r="F259" s="34">
        <v>310.151</v>
      </c>
      <c r="G259" s="35"/>
      <c r="H259" s="35"/>
    </row>
    <row r="260" spans="1:8" s="1" customFormat="1" ht="22.5">
      <c r="A260" s="24">
        <v>45</v>
      </c>
      <c r="B260" s="25" t="s">
        <v>168</v>
      </c>
      <c r="C260" s="25" t="s">
        <v>298</v>
      </c>
      <c r="D260" s="25" t="s">
        <v>299</v>
      </c>
      <c r="E260" s="25" t="s">
        <v>150</v>
      </c>
      <c r="F260" s="26">
        <v>2.265</v>
      </c>
      <c r="G260" s="55"/>
      <c r="H260" s="27">
        <f>F260*G260</f>
        <v>0</v>
      </c>
    </row>
    <row r="261" spans="1:8" s="1" customFormat="1" ht="11.25">
      <c r="A261" s="28"/>
      <c r="B261" s="29"/>
      <c r="C261" s="29"/>
      <c r="D261" s="29" t="s">
        <v>300</v>
      </c>
      <c r="E261" s="29"/>
      <c r="F261" s="30"/>
      <c r="G261" s="31"/>
      <c r="H261" s="31"/>
    </row>
    <row r="262" spans="1:8" s="1" customFormat="1" ht="11.25">
      <c r="A262" s="32"/>
      <c r="B262" s="33"/>
      <c r="C262" s="33"/>
      <c r="D262" s="33" t="s">
        <v>301</v>
      </c>
      <c r="E262" s="33"/>
      <c r="F262" s="34">
        <v>0.697</v>
      </c>
      <c r="G262" s="35"/>
      <c r="H262" s="35"/>
    </row>
    <row r="263" spans="1:8" s="1" customFormat="1" ht="11.25">
      <c r="A263" s="28"/>
      <c r="B263" s="29"/>
      <c r="C263" s="29"/>
      <c r="D263" s="29" t="s">
        <v>302</v>
      </c>
      <c r="E263" s="29"/>
      <c r="F263" s="30"/>
      <c r="G263" s="31"/>
      <c r="H263" s="31"/>
    </row>
    <row r="264" spans="1:8" s="1" customFormat="1" ht="11.25">
      <c r="A264" s="32"/>
      <c r="B264" s="33"/>
      <c r="C264" s="33"/>
      <c r="D264" s="33" t="s">
        <v>303</v>
      </c>
      <c r="E264" s="33"/>
      <c r="F264" s="34">
        <v>0.392</v>
      </c>
      <c r="G264" s="35"/>
      <c r="H264" s="35"/>
    </row>
    <row r="265" spans="1:8" s="1" customFormat="1" ht="11.25">
      <c r="A265" s="32"/>
      <c r="B265" s="33"/>
      <c r="C265" s="33"/>
      <c r="D265" s="33" t="s">
        <v>304</v>
      </c>
      <c r="E265" s="33"/>
      <c r="F265" s="34">
        <v>0.074</v>
      </c>
      <c r="G265" s="35"/>
      <c r="H265" s="35"/>
    </row>
    <row r="266" spans="1:8" s="1" customFormat="1" ht="13.5" customHeight="1">
      <c r="A266" s="32"/>
      <c r="B266" s="33"/>
      <c r="C266" s="33"/>
      <c r="D266" s="33" t="s">
        <v>305</v>
      </c>
      <c r="E266" s="33"/>
      <c r="F266" s="34">
        <v>0.163</v>
      </c>
      <c r="G266" s="35"/>
      <c r="H266" s="35"/>
    </row>
    <row r="267" spans="1:8" s="1" customFormat="1" ht="11.25">
      <c r="A267" s="32"/>
      <c r="B267" s="33"/>
      <c r="C267" s="33"/>
      <c r="D267" s="33" t="s">
        <v>306</v>
      </c>
      <c r="E267" s="33"/>
      <c r="F267" s="34">
        <v>0.151</v>
      </c>
      <c r="G267" s="35"/>
      <c r="H267" s="35"/>
    </row>
    <row r="268" spans="1:8" s="1" customFormat="1" ht="13.5" customHeight="1">
      <c r="A268" s="32"/>
      <c r="B268" s="33"/>
      <c r="C268" s="33"/>
      <c r="D268" s="33" t="s">
        <v>307</v>
      </c>
      <c r="E268" s="33"/>
      <c r="F268" s="34">
        <v>0.08</v>
      </c>
      <c r="G268" s="35"/>
      <c r="H268" s="35"/>
    </row>
    <row r="269" spans="1:8" s="1" customFormat="1" ht="11.25">
      <c r="A269" s="32"/>
      <c r="B269" s="33"/>
      <c r="C269" s="33"/>
      <c r="D269" s="33" t="s">
        <v>308</v>
      </c>
      <c r="E269" s="33"/>
      <c r="F269" s="34">
        <v>0.017</v>
      </c>
      <c r="G269" s="35"/>
      <c r="H269" s="35"/>
    </row>
    <row r="270" spans="1:8" s="1" customFormat="1" ht="11.25">
      <c r="A270" s="28"/>
      <c r="B270" s="29"/>
      <c r="C270" s="29"/>
      <c r="D270" s="29" t="s">
        <v>309</v>
      </c>
      <c r="E270" s="29"/>
      <c r="F270" s="30"/>
      <c r="G270" s="31"/>
      <c r="H270" s="31"/>
    </row>
    <row r="271" spans="1:8" s="1" customFormat="1" ht="11.25">
      <c r="A271" s="32"/>
      <c r="B271" s="33"/>
      <c r="C271" s="33"/>
      <c r="D271" s="33" t="s">
        <v>310</v>
      </c>
      <c r="E271" s="33"/>
      <c r="F271" s="34">
        <v>0.016</v>
      </c>
      <c r="G271" s="35"/>
      <c r="H271" s="35"/>
    </row>
    <row r="272" spans="1:8" s="1" customFormat="1" ht="11.25">
      <c r="A272" s="32"/>
      <c r="B272" s="33"/>
      <c r="C272" s="33"/>
      <c r="D272" s="33" t="s">
        <v>311</v>
      </c>
      <c r="E272" s="33"/>
      <c r="F272" s="34">
        <v>0.009</v>
      </c>
      <c r="G272" s="35"/>
      <c r="H272" s="35"/>
    </row>
    <row r="273" spans="1:8" s="1" customFormat="1" ht="11.25">
      <c r="A273" s="32"/>
      <c r="B273" s="33"/>
      <c r="C273" s="33"/>
      <c r="D273" s="33" t="s">
        <v>312</v>
      </c>
      <c r="E273" s="33"/>
      <c r="F273" s="34">
        <v>0.008</v>
      </c>
      <c r="G273" s="35"/>
      <c r="H273" s="35"/>
    </row>
    <row r="274" spans="1:8" s="1" customFormat="1" ht="11.25">
      <c r="A274" s="32"/>
      <c r="B274" s="33"/>
      <c r="C274" s="33"/>
      <c r="D274" s="33" t="s">
        <v>313</v>
      </c>
      <c r="E274" s="33"/>
      <c r="F274" s="34">
        <v>0.007</v>
      </c>
      <c r="G274" s="35"/>
      <c r="H274" s="35"/>
    </row>
    <row r="275" spans="1:8" s="1" customFormat="1" ht="11.25">
      <c r="A275" s="32"/>
      <c r="B275" s="33"/>
      <c r="C275" s="33"/>
      <c r="D275" s="33" t="s">
        <v>314</v>
      </c>
      <c r="E275" s="33"/>
      <c r="F275" s="34">
        <v>0.005</v>
      </c>
      <c r="G275" s="35"/>
      <c r="H275" s="35"/>
    </row>
    <row r="276" spans="1:8" s="1" customFormat="1" ht="11.25">
      <c r="A276" s="32"/>
      <c r="B276" s="33"/>
      <c r="C276" s="33"/>
      <c r="D276" s="33" t="s">
        <v>315</v>
      </c>
      <c r="E276" s="33"/>
      <c r="F276" s="34">
        <v>0.005</v>
      </c>
      <c r="G276" s="35"/>
      <c r="H276" s="35"/>
    </row>
    <row r="277" spans="1:8" s="1" customFormat="1" ht="11.25">
      <c r="A277" s="32"/>
      <c r="B277" s="33"/>
      <c r="C277" s="33"/>
      <c r="D277" s="33" t="s">
        <v>316</v>
      </c>
      <c r="E277" s="33"/>
      <c r="F277" s="34">
        <v>0.025</v>
      </c>
      <c r="G277" s="35"/>
      <c r="H277" s="35"/>
    </row>
    <row r="278" spans="1:8" s="1" customFormat="1" ht="11.25">
      <c r="A278" s="28"/>
      <c r="B278" s="29"/>
      <c r="C278" s="29"/>
      <c r="D278" s="29" t="s">
        <v>0</v>
      </c>
      <c r="E278" s="29"/>
      <c r="F278" s="30"/>
      <c r="G278" s="31"/>
      <c r="H278" s="31"/>
    </row>
    <row r="279" spans="1:8" s="1" customFormat="1" ht="11.25">
      <c r="A279" s="28"/>
      <c r="B279" s="29"/>
      <c r="C279" s="29"/>
      <c r="D279" s="29" t="s">
        <v>317</v>
      </c>
      <c r="E279" s="29"/>
      <c r="F279" s="30"/>
      <c r="G279" s="31"/>
      <c r="H279" s="31"/>
    </row>
    <row r="280" spans="1:8" s="1" customFormat="1" ht="11.25">
      <c r="A280" s="32"/>
      <c r="B280" s="33"/>
      <c r="C280" s="33"/>
      <c r="D280" s="33" t="s">
        <v>318</v>
      </c>
      <c r="E280" s="33"/>
      <c r="F280" s="34">
        <v>0.068</v>
      </c>
      <c r="G280" s="35"/>
      <c r="H280" s="35"/>
    </row>
    <row r="281" spans="1:8" s="1" customFormat="1" ht="11.25">
      <c r="A281" s="32"/>
      <c r="B281" s="33"/>
      <c r="C281" s="33"/>
      <c r="D281" s="33" t="s">
        <v>319</v>
      </c>
      <c r="E281" s="33"/>
      <c r="F281" s="34">
        <v>0.047</v>
      </c>
      <c r="G281" s="35"/>
      <c r="H281" s="35"/>
    </row>
    <row r="282" spans="1:8" s="1" customFormat="1" ht="11.25">
      <c r="A282" s="32"/>
      <c r="B282" s="33"/>
      <c r="C282" s="33"/>
      <c r="D282" s="33" t="s">
        <v>320</v>
      </c>
      <c r="E282" s="33"/>
      <c r="F282" s="34">
        <v>0.044</v>
      </c>
      <c r="G282" s="35"/>
      <c r="H282" s="35"/>
    </row>
    <row r="283" spans="1:8" s="1" customFormat="1" ht="11.25">
      <c r="A283" s="32"/>
      <c r="B283" s="33"/>
      <c r="C283" s="33"/>
      <c r="D283" s="33" t="s">
        <v>321</v>
      </c>
      <c r="E283" s="33"/>
      <c r="F283" s="34">
        <v>0.042</v>
      </c>
      <c r="G283" s="35"/>
      <c r="H283" s="35"/>
    </row>
    <row r="284" spans="1:8" s="1" customFormat="1" ht="11.25">
      <c r="A284" s="32"/>
      <c r="B284" s="33"/>
      <c r="C284" s="33"/>
      <c r="D284" s="33" t="s">
        <v>322</v>
      </c>
      <c r="E284" s="33"/>
      <c r="F284" s="34">
        <v>0.039</v>
      </c>
      <c r="G284" s="35"/>
      <c r="H284" s="35"/>
    </row>
    <row r="285" spans="1:8" s="1" customFormat="1" ht="11.25">
      <c r="A285" s="32"/>
      <c r="B285" s="33"/>
      <c r="C285" s="33"/>
      <c r="D285" s="33" t="s">
        <v>323</v>
      </c>
      <c r="E285" s="33"/>
      <c r="F285" s="34">
        <v>0.037</v>
      </c>
      <c r="G285" s="35"/>
      <c r="H285" s="35"/>
    </row>
    <row r="286" spans="1:8" s="1" customFormat="1" ht="11.25">
      <c r="A286" s="32"/>
      <c r="B286" s="33"/>
      <c r="C286" s="33"/>
      <c r="D286" s="33" t="s">
        <v>324</v>
      </c>
      <c r="E286" s="33"/>
      <c r="F286" s="34">
        <v>0.037</v>
      </c>
      <c r="G286" s="35"/>
      <c r="H286" s="35"/>
    </row>
    <row r="287" spans="1:8" s="1" customFormat="1" ht="11.25">
      <c r="A287" s="32"/>
      <c r="B287" s="33"/>
      <c r="C287" s="33"/>
      <c r="D287" s="33" t="s">
        <v>325</v>
      </c>
      <c r="E287" s="33"/>
      <c r="F287" s="34">
        <v>0.054</v>
      </c>
      <c r="G287" s="35"/>
      <c r="H287" s="35"/>
    </row>
    <row r="288" spans="1:8" s="1" customFormat="1" ht="11.25">
      <c r="A288" s="28"/>
      <c r="B288" s="29"/>
      <c r="C288" s="29"/>
      <c r="D288" s="29" t="s">
        <v>0</v>
      </c>
      <c r="E288" s="29"/>
      <c r="F288" s="30"/>
      <c r="G288" s="31"/>
      <c r="H288" s="31"/>
    </row>
    <row r="289" spans="1:8" s="1" customFormat="1" ht="11.25">
      <c r="A289" s="32"/>
      <c r="B289" s="33"/>
      <c r="C289" s="33"/>
      <c r="D289" s="33" t="s">
        <v>326</v>
      </c>
      <c r="E289" s="33"/>
      <c r="F289" s="34">
        <v>0.029</v>
      </c>
      <c r="G289" s="35"/>
      <c r="H289" s="35"/>
    </row>
    <row r="290" spans="1:8" s="1" customFormat="1" ht="11.25">
      <c r="A290" s="28"/>
      <c r="B290" s="29"/>
      <c r="C290" s="29"/>
      <c r="D290" s="29" t="s">
        <v>0</v>
      </c>
      <c r="E290" s="29"/>
      <c r="F290" s="30"/>
      <c r="G290" s="31"/>
      <c r="H290" s="31"/>
    </row>
    <row r="291" spans="1:8" s="1" customFormat="1" ht="22.5">
      <c r="A291" s="32"/>
      <c r="B291" s="33"/>
      <c r="C291" s="33"/>
      <c r="D291" s="33" t="s">
        <v>327</v>
      </c>
      <c r="E291" s="33"/>
      <c r="F291" s="34">
        <v>0.018</v>
      </c>
      <c r="G291" s="35"/>
      <c r="H291" s="35"/>
    </row>
    <row r="292" spans="1:8" s="1" customFormat="1" ht="11.25">
      <c r="A292" s="47"/>
      <c r="B292" s="48"/>
      <c r="C292" s="48"/>
      <c r="D292" s="48" t="s">
        <v>177</v>
      </c>
      <c r="E292" s="48"/>
      <c r="F292" s="49">
        <v>2.064</v>
      </c>
      <c r="G292" s="50"/>
      <c r="H292" s="50"/>
    </row>
    <row r="293" spans="1:8" s="1" customFormat="1" ht="11.25">
      <c r="A293" s="28"/>
      <c r="B293" s="29"/>
      <c r="C293" s="29"/>
      <c r="D293" s="29" t="s">
        <v>328</v>
      </c>
      <c r="E293" s="29"/>
      <c r="F293" s="30"/>
      <c r="G293" s="31"/>
      <c r="H293" s="31"/>
    </row>
    <row r="294" spans="1:8" s="1" customFormat="1" ht="11.25">
      <c r="A294" s="32"/>
      <c r="B294" s="33"/>
      <c r="C294" s="33"/>
      <c r="D294" s="33" t="s">
        <v>329</v>
      </c>
      <c r="E294" s="33"/>
      <c r="F294" s="34">
        <v>0.201</v>
      </c>
      <c r="G294" s="35"/>
      <c r="H294" s="35"/>
    </row>
    <row r="295" spans="1:8" s="1" customFormat="1" ht="11.25">
      <c r="A295" s="36"/>
      <c r="B295" s="37"/>
      <c r="C295" s="37"/>
      <c r="D295" s="37" t="s">
        <v>32</v>
      </c>
      <c r="E295" s="37"/>
      <c r="F295" s="38">
        <v>2.265</v>
      </c>
      <c r="G295" s="39"/>
      <c r="H295" s="39"/>
    </row>
    <row r="296" spans="1:8" s="1" customFormat="1" ht="11.25">
      <c r="A296" s="24">
        <v>46</v>
      </c>
      <c r="B296" s="25" t="s">
        <v>139</v>
      </c>
      <c r="C296" s="25" t="s">
        <v>330</v>
      </c>
      <c r="D296" s="25" t="s">
        <v>331</v>
      </c>
      <c r="E296" s="25" t="s">
        <v>33</v>
      </c>
      <c r="F296" s="26">
        <v>66</v>
      </c>
      <c r="G296" s="55"/>
      <c r="H296" s="27">
        <f>F296*G296</f>
        <v>0</v>
      </c>
    </row>
    <row r="297" spans="1:8" s="1" customFormat="1" ht="58.5">
      <c r="A297" s="43"/>
      <c r="B297" s="44"/>
      <c r="C297" s="44"/>
      <c r="D297" s="44" t="s">
        <v>332</v>
      </c>
      <c r="E297" s="44"/>
      <c r="F297" s="45"/>
      <c r="G297" s="46"/>
      <c r="H297" s="46"/>
    </row>
    <row r="298" spans="1:8" s="1" customFormat="1" ht="11.25">
      <c r="A298" s="28"/>
      <c r="B298" s="29"/>
      <c r="C298" s="29"/>
      <c r="D298" s="29" t="s">
        <v>333</v>
      </c>
      <c r="E298" s="29"/>
      <c r="F298" s="30"/>
      <c r="G298" s="31"/>
      <c r="H298" s="31"/>
    </row>
    <row r="299" spans="1:8" s="1" customFormat="1" ht="11.25">
      <c r="A299" s="32"/>
      <c r="B299" s="33"/>
      <c r="C299" s="33"/>
      <c r="D299" s="33" t="s">
        <v>334</v>
      </c>
      <c r="E299" s="33"/>
      <c r="F299" s="34">
        <v>66</v>
      </c>
      <c r="G299" s="35"/>
      <c r="H299" s="35"/>
    </row>
    <row r="300" spans="1:8" s="1" customFormat="1" ht="11.25">
      <c r="A300" s="36"/>
      <c r="B300" s="37"/>
      <c r="C300" s="37"/>
      <c r="D300" s="37" t="s">
        <v>32</v>
      </c>
      <c r="E300" s="37"/>
      <c r="F300" s="38">
        <v>66</v>
      </c>
      <c r="G300" s="39"/>
      <c r="H300" s="39"/>
    </row>
    <row r="301" spans="1:8" s="1" customFormat="1" ht="22.5">
      <c r="A301" s="24">
        <v>47</v>
      </c>
      <c r="B301" s="25" t="s">
        <v>139</v>
      </c>
      <c r="C301" s="25" t="s">
        <v>335</v>
      </c>
      <c r="D301" s="25" t="s">
        <v>336</v>
      </c>
      <c r="E301" s="25" t="s">
        <v>337</v>
      </c>
      <c r="F301" s="26">
        <v>66</v>
      </c>
      <c r="G301" s="55"/>
      <c r="H301" s="27">
        <f>F301*G301</f>
        <v>0</v>
      </c>
    </row>
    <row r="302" spans="1:8" s="1" customFormat="1" ht="58.5">
      <c r="A302" s="43"/>
      <c r="B302" s="44"/>
      <c r="C302" s="44"/>
      <c r="D302" s="44" t="s">
        <v>338</v>
      </c>
      <c r="E302" s="44"/>
      <c r="F302" s="45"/>
      <c r="G302" s="46"/>
      <c r="H302" s="46"/>
    </row>
    <row r="303" spans="1:8" s="1" customFormat="1" ht="11.25">
      <c r="A303" s="28"/>
      <c r="B303" s="29"/>
      <c r="C303" s="29"/>
      <c r="D303" s="29" t="s">
        <v>339</v>
      </c>
      <c r="E303" s="29"/>
      <c r="F303" s="30"/>
      <c r="G303" s="31"/>
      <c r="H303" s="31"/>
    </row>
    <row r="304" spans="1:8" s="1" customFormat="1" ht="11.25">
      <c r="A304" s="32"/>
      <c r="B304" s="33"/>
      <c r="C304" s="33"/>
      <c r="D304" s="33" t="s">
        <v>334</v>
      </c>
      <c r="E304" s="33"/>
      <c r="F304" s="34">
        <v>66</v>
      </c>
      <c r="G304" s="35"/>
      <c r="H304" s="35"/>
    </row>
    <row r="305" spans="1:8" s="1" customFormat="1" ht="11.25">
      <c r="A305" s="36"/>
      <c r="B305" s="37"/>
      <c r="C305" s="37"/>
      <c r="D305" s="37" t="s">
        <v>32</v>
      </c>
      <c r="E305" s="37"/>
      <c r="F305" s="38">
        <v>66</v>
      </c>
      <c r="G305" s="39"/>
      <c r="H305" s="39"/>
    </row>
    <row r="306" spans="1:8" s="1" customFormat="1" ht="11.25">
      <c r="A306" s="24">
        <v>48</v>
      </c>
      <c r="B306" s="25" t="s">
        <v>139</v>
      </c>
      <c r="C306" s="25" t="s">
        <v>340</v>
      </c>
      <c r="D306" s="25" t="s">
        <v>341</v>
      </c>
      <c r="E306" s="25" t="s">
        <v>342</v>
      </c>
      <c r="F306" s="26">
        <v>33.2</v>
      </c>
      <c r="G306" s="55"/>
      <c r="H306" s="27">
        <f>F306*G306</f>
        <v>0</v>
      </c>
    </row>
    <row r="307" spans="1:8" s="1" customFormat="1" ht="10.5">
      <c r="A307" s="43"/>
      <c r="B307" s="44"/>
      <c r="C307" s="44"/>
      <c r="D307" s="44" t="s">
        <v>343</v>
      </c>
      <c r="E307" s="44"/>
      <c r="F307" s="45"/>
      <c r="G307" s="46"/>
      <c r="H307" s="46"/>
    </row>
    <row r="308" spans="1:8" s="1" customFormat="1" ht="11.25">
      <c r="A308" s="28"/>
      <c r="B308" s="29"/>
      <c r="C308" s="29"/>
      <c r="D308" s="29" t="s">
        <v>344</v>
      </c>
      <c r="E308" s="29"/>
      <c r="F308" s="30"/>
      <c r="G308" s="31"/>
      <c r="H308" s="31"/>
    </row>
    <row r="309" spans="1:8" s="1" customFormat="1" ht="13.5" customHeight="1">
      <c r="A309" s="32"/>
      <c r="B309" s="33"/>
      <c r="C309" s="33"/>
      <c r="D309" s="33" t="s">
        <v>345</v>
      </c>
      <c r="E309" s="33"/>
      <c r="F309" s="34">
        <v>33.2</v>
      </c>
      <c r="G309" s="35"/>
      <c r="H309" s="35"/>
    </row>
    <row r="310" spans="1:8" s="1" customFormat="1" ht="11.25">
      <c r="A310" s="36"/>
      <c r="B310" s="37"/>
      <c r="C310" s="37"/>
      <c r="D310" s="37" t="s">
        <v>32</v>
      </c>
      <c r="E310" s="37"/>
      <c r="F310" s="38">
        <v>33.2</v>
      </c>
      <c r="G310" s="39"/>
      <c r="H310" s="39"/>
    </row>
    <row r="311" spans="1:8" s="1" customFormat="1" ht="11.25">
      <c r="A311" s="24">
        <v>49</v>
      </c>
      <c r="B311" s="25" t="s">
        <v>139</v>
      </c>
      <c r="C311" s="25" t="s">
        <v>346</v>
      </c>
      <c r="D311" s="25" t="s">
        <v>347</v>
      </c>
      <c r="E311" s="25" t="s">
        <v>42</v>
      </c>
      <c r="F311" s="26">
        <v>62.882</v>
      </c>
      <c r="G311" s="55"/>
      <c r="H311" s="27">
        <f>F311*G311</f>
        <v>0</v>
      </c>
    </row>
    <row r="312" spans="1:8" s="1" customFormat="1" ht="29.25">
      <c r="A312" s="43"/>
      <c r="B312" s="44"/>
      <c r="C312" s="44"/>
      <c r="D312" s="44" t="s">
        <v>348</v>
      </c>
      <c r="E312" s="44"/>
      <c r="F312" s="45"/>
      <c r="G312" s="46"/>
      <c r="H312" s="46"/>
    </row>
    <row r="313" spans="1:8" s="1" customFormat="1" ht="11.25">
      <c r="A313" s="28"/>
      <c r="B313" s="29"/>
      <c r="C313" s="29"/>
      <c r="D313" s="29" t="s">
        <v>349</v>
      </c>
      <c r="E313" s="29"/>
      <c r="F313" s="30"/>
      <c r="G313" s="31"/>
      <c r="H313" s="31"/>
    </row>
    <row r="314" spans="1:8" s="1" customFormat="1" ht="11.25">
      <c r="A314" s="32"/>
      <c r="B314" s="33"/>
      <c r="C314" s="33"/>
      <c r="D314" s="33" t="s">
        <v>350</v>
      </c>
      <c r="E314" s="33"/>
      <c r="F314" s="34">
        <v>5.179</v>
      </c>
      <c r="G314" s="35"/>
      <c r="H314" s="35"/>
    </row>
    <row r="315" spans="1:8" s="1" customFormat="1" ht="11.25">
      <c r="A315" s="32"/>
      <c r="B315" s="33"/>
      <c r="C315" s="33"/>
      <c r="D315" s="33" t="s">
        <v>351</v>
      </c>
      <c r="E315" s="33"/>
      <c r="F315" s="34">
        <v>2.003</v>
      </c>
      <c r="G315" s="35"/>
      <c r="H315" s="35"/>
    </row>
    <row r="316" spans="1:8" s="1" customFormat="1" ht="22.5">
      <c r="A316" s="32"/>
      <c r="B316" s="33"/>
      <c r="C316" s="33"/>
      <c r="D316" s="33" t="s">
        <v>352</v>
      </c>
      <c r="E316" s="33"/>
      <c r="F316" s="34">
        <v>55.7</v>
      </c>
      <c r="G316" s="35"/>
      <c r="H316" s="35"/>
    </row>
    <row r="317" spans="1:8" s="1" customFormat="1" ht="22.5">
      <c r="A317" s="36"/>
      <c r="B317" s="37"/>
      <c r="C317" s="37" t="s">
        <v>353</v>
      </c>
      <c r="D317" s="37" t="s">
        <v>32</v>
      </c>
      <c r="E317" s="37"/>
      <c r="F317" s="38">
        <v>62.882</v>
      </c>
      <c r="G317" s="39"/>
      <c r="H317" s="39"/>
    </row>
    <row r="318" spans="1:8" s="1" customFormat="1" ht="11.25">
      <c r="A318" s="40">
        <v>50</v>
      </c>
      <c r="B318" s="41" t="s">
        <v>139</v>
      </c>
      <c r="C318" s="41" t="s">
        <v>546</v>
      </c>
      <c r="D318" s="41" t="s">
        <v>556</v>
      </c>
      <c r="E318" s="41" t="s">
        <v>150</v>
      </c>
      <c r="F318" s="42">
        <v>10</v>
      </c>
      <c r="G318" s="56"/>
      <c r="H318" s="27">
        <f>F318*G318</f>
        <v>0</v>
      </c>
    </row>
    <row r="319" spans="1:8" s="1" customFormat="1" ht="11.25">
      <c r="A319" s="43"/>
      <c r="B319" s="44"/>
      <c r="C319" s="44"/>
      <c r="D319" s="124" t="s">
        <v>557</v>
      </c>
      <c r="E319" s="44"/>
      <c r="F319" s="45"/>
      <c r="G319" s="46"/>
      <c r="H319" s="46"/>
    </row>
    <row r="320" spans="1:8" s="1" customFormat="1" ht="11.25">
      <c r="A320" s="28"/>
      <c r="B320" s="29"/>
      <c r="C320" s="29"/>
      <c r="D320" s="29" t="s">
        <v>354</v>
      </c>
      <c r="E320" s="29"/>
      <c r="F320" s="30"/>
      <c r="G320" s="31"/>
      <c r="H320" s="31"/>
    </row>
    <row r="321" spans="1:8" s="1" customFormat="1" ht="11.25">
      <c r="A321" s="32"/>
      <c r="B321" s="33"/>
      <c r="C321" s="33"/>
      <c r="D321" s="33" t="s">
        <v>355</v>
      </c>
      <c r="E321" s="33"/>
      <c r="F321" s="34">
        <v>10</v>
      </c>
      <c r="G321" s="35"/>
      <c r="H321" s="35"/>
    </row>
    <row r="322" spans="1:8" s="1" customFormat="1" ht="11.25">
      <c r="A322" s="36"/>
      <c r="B322" s="37"/>
      <c r="C322" s="37"/>
      <c r="D322" s="37" t="s">
        <v>32</v>
      </c>
      <c r="E322" s="37"/>
      <c r="F322" s="38">
        <v>10</v>
      </c>
      <c r="G322" s="39"/>
      <c r="H322" s="39"/>
    </row>
    <row r="323" spans="1:9" s="1" customFormat="1" ht="12.75">
      <c r="A323" s="20"/>
      <c r="B323" s="21"/>
      <c r="C323" s="21" t="s">
        <v>11</v>
      </c>
      <c r="D323" s="21" t="s">
        <v>356</v>
      </c>
      <c r="E323" s="21"/>
      <c r="F323" s="22"/>
      <c r="G323" s="23"/>
      <c r="H323" s="23">
        <f>SUM(H324:H377)</f>
        <v>0</v>
      </c>
      <c r="I323" s="23"/>
    </row>
    <row r="324" spans="1:8" s="1" customFormat="1" ht="12" customHeight="1">
      <c r="A324" s="24">
        <v>51</v>
      </c>
      <c r="B324" s="25" t="s">
        <v>154</v>
      </c>
      <c r="C324" s="25" t="s">
        <v>357</v>
      </c>
      <c r="D324" s="25" t="s">
        <v>358</v>
      </c>
      <c r="E324" s="25" t="s">
        <v>31</v>
      </c>
      <c r="F324" s="26">
        <v>100.92</v>
      </c>
      <c r="G324" s="55"/>
      <c r="H324" s="27">
        <f>F324*G324</f>
        <v>0</v>
      </c>
    </row>
    <row r="325" spans="1:8" s="1" customFormat="1" ht="11.25">
      <c r="A325" s="28"/>
      <c r="B325" s="29"/>
      <c r="C325" s="29"/>
      <c r="D325" s="29" t="s">
        <v>359</v>
      </c>
      <c r="E325" s="29"/>
      <c r="F325" s="30"/>
      <c r="G325" s="31"/>
      <c r="H325" s="31"/>
    </row>
    <row r="326" spans="1:8" s="1" customFormat="1" ht="11.25">
      <c r="A326" s="32"/>
      <c r="B326" s="33"/>
      <c r="C326" s="33"/>
      <c r="D326" s="33" t="s">
        <v>360</v>
      </c>
      <c r="E326" s="33"/>
      <c r="F326" s="34">
        <v>100.92</v>
      </c>
      <c r="G326" s="35"/>
      <c r="H326" s="35"/>
    </row>
    <row r="327" spans="1:8" s="1" customFormat="1" ht="22.5">
      <c r="A327" s="24">
        <v>52</v>
      </c>
      <c r="B327" s="25" t="s">
        <v>168</v>
      </c>
      <c r="C327" s="25" t="s">
        <v>361</v>
      </c>
      <c r="D327" s="25" t="s">
        <v>362</v>
      </c>
      <c r="E327" s="25" t="s">
        <v>31</v>
      </c>
      <c r="F327" s="26">
        <v>100.92</v>
      </c>
      <c r="G327" s="55"/>
      <c r="H327" s="27">
        <f>F327*G327</f>
        <v>0</v>
      </c>
    </row>
    <row r="328" spans="1:8" s="1" customFormat="1" ht="11.25">
      <c r="A328" s="32"/>
      <c r="B328" s="33"/>
      <c r="C328" s="33"/>
      <c r="D328" s="33" t="s">
        <v>363</v>
      </c>
      <c r="E328" s="33"/>
      <c r="F328" s="34">
        <v>100.92</v>
      </c>
      <c r="G328" s="35"/>
      <c r="H328" s="35"/>
    </row>
    <row r="329" spans="1:8" s="1" customFormat="1" ht="12" customHeight="1">
      <c r="A329" s="24">
        <v>53</v>
      </c>
      <c r="B329" s="25" t="s">
        <v>154</v>
      </c>
      <c r="C329" s="25" t="s">
        <v>364</v>
      </c>
      <c r="D329" s="25" t="s">
        <v>558</v>
      </c>
      <c r="E329" s="25" t="s">
        <v>31</v>
      </c>
      <c r="F329" s="26">
        <v>95.856</v>
      </c>
      <c r="G329" s="55"/>
      <c r="H329" s="27">
        <f>F329*G329</f>
        <v>0</v>
      </c>
    </row>
    <row r="330" spans="1:8" s="1" customFormat="1" ht="11.25">
      <c r="A330" s="28"/>
      <c r="B330" s="29"/>
      <c r="C330" s="29"/>
      <c r="D330" s="29" t="s">
        <v>365</v>
      </c>
      <c r="E330" s="29"/>
      <c r="F330" s="30"/>
      <c r="G330" s="31"/>
      <c r="H330" s="31"/>
    </row>
    <row r="331" spans="1:8" s="1" customFormat="1" ht="11.25">
      <c r="A331" s="32"/>
      <c r="B331" s="33"/>
      <c r="C331" s="33"/>
      <c r="D331" s="33" t="s">
        <v>366</v>
      </c>
      <c r="E331" s="33"/>
      <c r="F331" s="34">
        <v>95.856</v>
      </c>
      <c r="G331" s="35"/>
      <c r="H331" s="35"/>
    </row>
    <row r="332" spans="1:8" s="1" customFormat="1" ht="11.25">
      <c r="A332" s="36"/>
      <c r="B332" s="37"/>
      <c r="C332" s="37"/>
      <c r="D332" s="37" t="s">
        <v>32</v>
      </c>
      <c r="E332" s="37"/>
      <c r="F332" s="38">
        <v>95.856</v>
      </c>
      <c r="G332" s="39"/>
      <c r="H332" s="39"/>
    </row>
    <row r="333" spans="1:8" s="1" customFormat="1" ht="11.25">
      <c r="A333" s="24">
        <v>54</v>
      </c>
      <c r="B333" s="25" t="s">
        <v>367</v>
      </c>
      <c r="C333" s="25" t="s">
        <v>368</v>
      </c>
      <c r="D333" s="25" t="s">
        <v>369</v>
      </c>
      <c r="E333" s="25" t="s">
        <v>31</v>
      </c>
      <c r="F333" s="26">
        <v>34.834</v>
      </c>
      <c r="G333" s="55"/>
      <c r="H333" s="27">
        <f>F333*G333</f>
        <v>0</v>
      </c>
    </row>
    <row r="334" spans="1:8" s="1" customFormat="1" ht="10.5">
      <c r="A334" s="43"/>
      <c r="B334" s="44"/>
      <c r="C334" s="44"/>
      <c r="D334" s="44" t="s">
        <v>370</v>
      </c>
      <c r="E334" s="44"/>
      <c r="F334" s="45"/>
      <c r="G334" s="46"/>
      <c r="H334" s="46"/>
    </row>
    <row r="335" spans="1:8" s="1" customFormat="1" ht="11.25">
      <c r="A335" s="28"/>
      <c r="B335" s="29"/>
      <c r="C335" s="29"/>
      <c r="D335" s="29" t="s">
        <v>371</v>
      </c>
      <c r="E335" s="29"/>
      <c r="F335" s="30"/>
      <c r="G335" s="31"/>
      <c r="H335" s="31"/>
    </row>
    <row r="336" spans="1:8" s="1" customFormat="1" ht="11.25">
      <c r="A336" s="32"/>
      <c r="B336" s="33"/>
      <c r="C336" s="33"/>
      <c r="D336" s="33" t="s">
        <v>372</v>
      </c>
      <c r="E336" s="33"/>
      <c r="F336" s="34">
        <v>13.471</v>
      </c>
      <c r="G336" s="35"/>
      <c r="H336" s="35"/>
    </row>
    <row r="337" spans="1:8" s="1" customFormat="1" ht="11.25">
      <c r="A337" s="32"/>
      <c r="B337" s="33"/>
      <c r="C337" s="33"/>
      <c r="D337" s="33" t="s">
        <v>373</v>
      </c>
      <c r="E337" s="33"/>
      <c r="F337" s="34">
        <v>3.035</v>
      </c>
      <c r="G337" s="35"/>
      <c r="H337" s="35"/>
    </row>
    <row r="338" spans="1:8" s="1" customFormat="1" ht="11.25">
      <c r="A338" s="32"/>
      <c r="B338" s="33"/>
      <c r="C338" s="33"/>
      <c r="D338" s="33" t="s">
        <v>374</v>
      </c>
      <c r="E338" s="33"/>
      <c r="F338" s="34">
        <v>1.34</v>
      </c>
      <c r="G338" s="35"/>
      <c r="H338" s="35"/>
    </row>
    <row r="339" spans="1:8" s="1" customFormat="1" ht="11.25">
      <c r="A339" s="32"/>
      <c r="B339" s="33"/>
      <c r="C339" s="33"/>
      <c r="D339" s="33" t="s">
        <v>375</v>
      </c>
      <c r="E339" s="33"/>
      <c r="F339" s="34">
        <v>3.179</v>
      </c>
      <c r="G339" s="35"/>
      <c r="H339" s="35"/>
    </row>
    <row r="340" spans="1:8" s="1" customFormat="1" ht="11.25">
      <c r="A340" s="32"/>
      <c r="B340" s="33"/>
      <c r="C340" s="33"/>
      <c r="D340" s="33" t="s">
        <v>376</v>
      </c>
      <c r="E340" s="33"/>
      <c r="F340" s="34">
        <v>13.809</v>
      </c>
      <c r="G340" s="35"/>
      <c r="H340" s="35"/>
    </row>
    <row r="341" spans="1:8" s="1" customFormat="1" ht="11.25">
      <c r="A341" s="36"/>
      <c r="B341" s="37"/>
      <c r="C341" s="37"/>
      <c r="D341" s="37" t="s">
        <v>32</v>
      </c>
      <c r="E341" s="37"/>
      <c r="F341" s="38">
        <v>34.834</v>
      </c>
      <c r="G341" s="39"/>
      <c r="H341" s="39"/>
    </row>
    <row r="342" spans="1:8" s="1" customFormat="1" ht="11.25">
      <c r="A342" s="24">
        <v>55</v>
      </c>
      <c r="B342" s="25" t="s">
        <v>168</v>
      </c>
      <c r="C342" s="25" t="s">
        <v>377</v>
      </c>
      <c r="D342" s="25" t="s">
        <v>378</v>
      </c>
      <c r="E342" s="25" t="s">
        <v>42</v>
      </c>
      <c r="F342" s="26">
        <v>0.572</v>
      </c>
      <c r="G342" s="55"/>
      <c r="H342" s="27">
        <f>F342*G342</f>
        <v>0</v>
      </c>
    </row>
    <row r="343" spans="1:8" s="1" customFormat="1" ht="11.25">
      <c r="A343" s="28"/>
      <c r="B343" s="29"/>
      <c r="C343" s="29"/>
      <c r="D343" s="29" t="s">
        <v>379</v>
      </c>
      <c r="E343" s="29"/>
      <c r="F343" s="30"/>
      <c r="G343" s="31"/>
      <c r="H343" s="31"/>
    </row>
    <row r="344" spans="1:8" s="1" customFormat="1" ht="11.25">
      <c r="A344" s="32"/>
      <c r="B344" s="33"/>
      <c r="C344" s="33"/>
      <c r="D344" s="33" t="s">
        <v>380</v>
      </c>
      <c r="E344" s="33"/>
      <c r="F344" s="34">
        <v>0.15</v>
      </c>
      <c r="G344" s="35"/>
      <c r="H344" s="35"/>
    </row>
    <row r="345" spans="1:8" s="1" customFormat="1" ht="11.25">
      <c r="A345" s="32"/>
      <c r="B345" s="33"/>
      <c r="C345" s="33"/>
      <c r="D345" s="33" t="s">
        <v>381</v>
      </c>
      <c r="E345" s="33"/>
      <c r="F345" s="34">
        <v>0.422</v>
      </c>
      <c r="G345" s="35"/>
      <c r="H345" s="35"/>
    </row>
    <row r="346" spans="1:8" s="1" customFormat="1" ht="11.25">
      <c r="A346" s="36"/>
      <c r="B346" s="37"/>
      <c r="C346" s="37"/>
      <c r="D346" s="37" t="s">
        <v>32</v>
      </c>
      <c r="E346" s="37"/>
      <c r="F346" s="38">
        <v>0.572</v>
      </c>
      <c r="G346" s="39"/>
      <c r="H346" s="39"/>
    </row>
    <row r="347" spans="1:8" s="1" customFormat="1" ht="22.5">
      <c r="A347" s="24">
        <v>56</v>
      </c>
      <c r="B347" s="25" t="s">
        <v>168</v>
      </c>
      <c r="C347" s="25" t="s">
        <v>382</v>
      </c>
      <c r="D347" s="25" t="s">
        <v>383</v>
      </c>
      <c r="E347" s="25" t="s">
        <v>42</v>
      </c>
      <c r="F347" s="26">
        <v>9.44</v>
      </c>
      <c r="G347" s="55"/>
      <c r="H347" s="27">
        <f>F347*G347</f>
        <v>0</v>
      </c>
    </row>
    <row r="348" spans="1:8" s="1" customFormat="1" ht="11.25">
      <c r="A348" s="32"/>
      <c r="B348" s="33"/>
      <c r="C348" s="33"/>
      <c r="D348" s="33" t="s">
        <v>384</v>
      </c>
      <c r="E348" s="33"/>
      <c r="F348" s="34">
        <v>0.6</v>
      </c>
      <c r="G348" s="35"/>
      <c r="H348" s="35"/>
    </row>
    <row r="349" spans="1:8" s="1" customFormat="1" ht="11.25">
      <c r="A349" s="32"/>
      <c r="B349" s="33"/>
      <c r="C349" s="33"/>
      <c r="D349" s="33" t="s">
        <v>385</v>
      </c>
      <c r="E349" s="33"/>
      <c r="F349" s="34">
        <v>1.688</v>
      </c>
      <c r="G349" s="35"/>
      <c r="H349" s="35"/>
    </row>
    <row r="350" spans="1:8" s="1" customFormat="1" ht="11.25">
      <c r="A350" s="32"/>
      <c r="B350" s="33"/>
      <c r="C350" s="33"/>
      <c r="D350" s="33" t="s">
        <v>386</v>
      </c>
      <c r="E350" s="33"/>
      <c r="F350" s="34">
        <v>7.152</v>
      </c>
      <c r="G350" s="35"/>
      <c r="H350" s="35"/>
    </row>
    <row r="351" spans="1:8" s="1" customFormat="1" ht="11.25">
      <c r="A351" s="36"/>
      <c r="B351" s="37"/>
      <c r="C351" s="37"/>
      <c r="D351" s="37" t="s">
        <v>32</v>
      </c>
      <c r="E351" s="37"/>
      <c r="F351" s="38">
        <v>9.44</v>
      </c>
      <c r="G351" s="39"/>
      <c r="H351" s="39"/>
    </row>
    <row r="352" spans="1:8" s="1" customFormat="1" ht="22.5">
      <c r="A352" s="24">
        <v>57</v>
      </c>
      <c r="B352" s="25" t="s">
        <v>168</v>
      </c>
      <c r="C352" s="25" t="s">
        <v>387</v>
      </c>
      <c r="D352" s="25" t="s">
        <v>388</v>
      </c>
      <c r="E352" s="25" t="s">
        <v>42</v>
      </c>
      <c r="F352" s="26">
        <v>80.07</v>
      </c>
      <c r="G352" s="55"/>
      <c r="H352" s="27">
        <f>F352*G352</f>
        <v>0</v>
      </c>
    </row>
    <row r="353" spans="1:8" s="1" customFormat="1" ht="11.25">
      <c r="A353" s="28"/>
      <c r="B353" s="29"/>
      <c r="C353" s="29"/>
      <c r="D353" s="29" t="s">
        <v>389</v>
      </c>
      <c r="E353" s="29"/>
      <c r="F353" s="30"/>
      <c r="G353" s="31"/>
      <c r="H353" s="31"/>
    </row>
    <row r="354" spans="1:8" s="1" customFormat="1" ht="11.25">
      <c r="A354" s="32"/>
      <c r="B354" s="33"/>
      <c r="C354" s="33"/>
      <c r="D354" s="33" t="s">
        <v>390</v>
      </c>
      <c r="E354" s="33"/>
      <c r="F354" s="34">
        <v>23.94</v>
      </c>
      <c r="G354" s="35"/>
      <c r="H354" s="35"/>
    </row>
    <row r="355" spans="1:8" s="1" customFormat="1" ht="11.25">
      <c r="A355" s="32"/>
      <c r="B355" s="33"/>
      <c r="C355" s="33"/>
      <c r="D355" s="33" t="s">
        <v>391</v>
      </c>
      <c r="E355" s="33"/>
      <c r="F355" s="34">
        <v>56.13</v>
      </c>
      <c r="G355" s="35"/>
      <c r="H355" s="35"/>
    </row>
    <row r="356" spans="1:8" s="1" customFormat="1" ht="11.25">
      <c r="A356" s="36"/>
      <c r="B356" s="37"/>
      <c r="C356" s="37"/>
      <c r="D356" s="37" t="s">
        <v>32</v>
      </c>
      <c r="E356" s="37"/>
      <c r="F356" s="38">
        <v>80.07</v>
      </c>
      <c r="G356" s="39"/>
      <c r="H356" s="39"/>
    </row>
    <row r="357" spans="1:8" s="1" customFormat="1" ht="22.5">
      <c r="A357" s="24">
        <v>58</v>
      </c>
      <c r="B357" s="25" t="s">
        <v>168</v>
      </c>
      <c r="C357" s="25" t="s">
        <v>392</v>
      </c>
      <c r="D357" s="25" t="s">
        <v>393</v>
      </c>
      <c r="E357" s="25" t="s">
        <v>31</v>
      </c>
      <c r="F357" s="26">
        <v>28.38</v>
      </c>
      <c r="G357" s="55"/>
      <c r="H357" s="27">
        <f>F357*G357</f>
        <v>0</v>
      </c>
    </row>
    <row r="358" spans="1:8" s="1" customFormat="1" ht="11.25">
      <c r="A358" s="32"/>
      <c r="B358" s="33"/>
      <c r="C358" s="33"/>
      <c r="D358" s="33" t="s">
        <v>394</v>
      </c>
      <c r="E358" s="33"/>
      <c r="F358" s="34">
        <v>3</v>
      </c>
      <c r="G358" s="35"/>
      <c r="H358" s="35"/>
    </row>
    <row r="359" spans="1:8" s="1" customFormat="1" ht="11.25">
      <c r="A359" s="32"/>
      <c r="B359" s="33"/>
      <c r="C359" s="33"/>
      <c r="D359" s="33" t="s">
        <v>395</v>
      </c>
      <c r="E359" s="33"/>
      <c r="F359" s="34">
        <v>7.5</v>
      </c>
      <c r="G359" s="35"/>
      <c r="H359" s="35"/>
    </row>
    <row r="360" spans="1:8" s="1" customFormat="1" ht="11.25">
      <c r="A360" s="32"/>
      <c r="B360" s="33"/>
      <c r="C360" s="33"/>
      <c r="D360" s="33" t="s">
        <v>396</v>
      </c>
      <c r="E360" s="33"/>
      <c r="F360" s="34">
        <v>17.88</v>
      </c>
      <c r="G360" s="35"/>
      <c r="H360" s="35"/>
    </row>
    <row r="361" spans="1:8" s="1" customFormat="1" ht="11.25">
      <c r="A361" s="36"/>
      <c r="B361" s="37"/>
      <c r="C361" s="37"/>
      <c r="D361" s="37" t="s">
        <v>32</v>
      </c>
      <c r="E361" s="37"/>
      <c r="F361" s="38">
        <v>28.38</v>
      </c>
      <c r="G361" s="39"/>
      <c r="H361" s="39"/>
    </row>
    <row r="362" spans="1:8" s="1" customFormat="1" ht="22.5">
      <c r="A362" s="24">
        <v>59</v>
      </c>
      <c r="B362" s="25" t="s">
        <v>168</v>
      </c>
      <c r="C362" s="25" t="s">
        <v>397</v>
      </c>
      <c r="D362" s="25" t="s">
        <v>398</v>
      </c>
      <c r="E362" s="25" t="s">
        <v>31</v>
      </c>
      <c r="F362" s="26">
        <v>113.68</v>
      </c>
      <c r="G362" s="55"/>
      <c r="H362" s="27">
        <f>F362*G362</f>
        <v>0</v>
      </c>
    </row>
    <row r="363" spans="1:8" s="1" customFormat="1" ht="11.25">
      <c r="A363" s="28"/>
      <c r="B363" s="29"/>
      <c r="C363" s="29"/>
      <c r="D363" s="29" t="s">
        <v>399</v>
      </c>
      <c r="E363" s="29"/>
      <c r="F363" s="30"/>
      <c r="G363" s="31"/>
      <c r="H363" s="31"/>
    </row>
    <row r="364" spans="1:8" s="1" customFormat="1" ht="11.25">
      <c r="A364" s="32"/>
      <c r="B364" s="33"/>
      <c r="C364" s="33"/>
      <c r="D364" s="33" t="s">
        <v>400</v>
      </c>
      <c r="E364" s="33"/>
      <c r="F364" s="34">
        <v>43.52</v>
      </c>
      <c r="G364" s="35"/>
      <c r="H364" s="35"/>
    </row>
    <row r="365" spans="1:8" s="1" customFormat="1" ht="11.25">
      <c r="A365" s="32"/>
      <c r="B365" s="33"/>
      <c r="C365" s="33"/>
      <c r="D365" s="33" t="s">
        <v>401</v>
      </c>
      <c r="E365" s="33"/>
      <c r="F365" s="34">
        <v>70.16</v>
      </c>
      <c r="G365" s="35"/>
      <c r="H365" s="35"/>
    </row>
    <row r="366" spans="1:8" s="1" customFormat="1" ht="11.25">
      <c r="A366" s="36"/>
      <c r="B366" s="37"/>
      <c r="C366" s="37"/>
      <c r="D366" s="37" t="s">
        <v>32</v>
      </c>
      <c r="E366" s="37"/>
      <c r="F366" s="38">
        <v>113.68</v>
      </c>
      <c r="G366" s="39"/>
      <c r="H366" s="39"/>
    </row>
    <row r="367" spans="1:8" s="1" customFormat="1" ht="22.5">
      <c r="A367" s="24">
        <v>60</v>
      </c>
      <c r="B367" s="25" t="s">
        <v>154</v>
      </c>
      <c r="C367" s="25" t="s">
        <v>402</v>
      </c>
      <c r="D367" s="25" t="s">
        <v>403</v>
      </c>
      <c r="E367" s="25" t="s">
        <v>42</v>
      </c>
      <c r="F367" s="26">
        <v>27.47</v>
      </c>
      <c r="G367" s="55"/>
      <c r="H367" s="27">
        <f>F367*G367</f>
        <v>0</v>
      </c>
    </row>
    <row r="368" spans="1:8" s="1" customFormat="1" ht="11.25">
      <c r="A368" s="28"/>
      <c r="B368" s="29"/>
      <c r="C368" s="29"/>
      <c r="D368" s="29" t="s">
        <v>404</v>
      </c>
      <c r="E368" s="29"/>
      <c r="F368" s="30"/>
      <c r="G368" s="31"/>
      <c r="H368" s="31"/>
    </row>
    <row r="369" spans="1:8" s="1" customFormat="1" ht="11.25">
      <c r="A369" s="32"/>
      <c r="B369" s="33"/>
      <c r="C369" s="33"/>
      <c r="D369" s="33" t="s">
        <v>405</v>
      </c>
      <c r="E369" s="33"/>
      <c r="F369" s="34">
        <v>9.715</v>
      </c>
      <c r="G369" s="35"/>
      <c r="H369" s="35"/>
    </row>
    <row r="370" spans="1:8" s="1" customFormat="1" ht="11.25">
      <c r="A370" s="32"/>
      <c r="B370" s="33"/>
      <c r="C370" s="33"/>
      <c r="D370" s="33" t="s">
        <v>406</v>
      </c>
      <c r="E370" s="33"/>
      <c r="F370" s="34">
        <v>17.755</v>
      </c>
      <c r="G370" s="35"/>
      <c r="H370" s="35"/>
    </row>
    <row r="371" spans="1:8" s="1" customFormat="1" ht="11.25">
      <c r="A371" s="36"/>
      <c r="B371" s="37"/>
      <c r="C371" s="37"/>
      <c r="D371" s="37" t="s">
        <v>32</v>
      </c>
      <c r="E371" s="37"/>
      <c r="F371" s="38">
        <v>27.47</v>
      </c>
      <c r="G371" s="39"/>
      <c r="H371" s="39"/>
    </row>
    <row r="372" spans="1:8" s="1" customFormat="1" ht="22.5">
      <c r="A372" s="24">
        <v>61</v>
      </c>
      <c r="B372" s="25" t="s">
        <v>168</v>
      </c>
      <c r="C372" s="25" t="s">
        <v>407</v>
      </c>
      <c r="D372" s="25" t="s">
        <v>408</v>
      </c>
      <c r="E372" s="25" t="s">
        <v>31</v>
      </c>
      <c r="F372" s="26">
        <v>95.856</v>
      </c>
      <c r="G372" s="55"/>
      <c r="H372" s="27">
        <f>F372*G372</f>
        <v>0</v>
      </c>
    </row>
    <row r="373" spans="1:8" s="1" customFormat="1" ht="11.25">
      <c r="A373" s="28"/>
      <c r="B373" s="29"/>
      <c r="C373" s="29"/>
      <c r="D373" s="29" t="s">
        <v>409</v>
      </c>
      <c r="E373" s="29"/>
      <c r="F373" s="30"/>
      <c r="G373" s="31"/>
      <c r="H373" s="31"/>
    </row>
    <row r="374" spans="1:8" s="1" customFormat="1" ht="11.25">
      <c r="A374" s="32"/>
      <c r="B374" s="33"/>
      <c r="C374" s="33"/>
      <c r="D374" s="33" t="s">
        <v>410</v>
      </c>
      <c r="E374" s="33"/>
      <c r="F374" s="34">
        <v>83.14</v>
      </c>
      <c r="G374" s="35"/>
      <c r="H374" s="35"/>
    </row>
    <row r="375" spans="1:8" s="1" customFormat="1" ht="11.25">
      <c r="A375" s="32"/>
      <c r="B375" s="33"/>
      <c r="C375" s="33"/>
      <c r="D375" s="33" t="s">
        <v>411</v>
      </c>
      <c r="E375" s="33"/>
      <c r="F375" s="34">
        <v>12.716</v>
      </c>
      <c r="G375" s="35"/>
      <c r="H375" s="35"/>
    </row>
    <row r="376" spans="1:8" s="1" customFormat="1" ht="11.25">
      <c r="A376" s="36"/>
      <c r="B376" s="37"/>
      <c r="C376" s="37" t="s">
        <v>412</v>
      </c>
      <c r="D376" s="37" t="s">
        <v>32</v>
      </c>
      <c r="E376" s="37"/>
      <c r="F376" s="38">
        <v>95.856</v>
      </c>
      <c r="G376" s="39"/>
      <c r="H376" s="39"/>
    </row>
    <row r="377" spans="1:8" s="1" customFormat="1" ht="22.5">
      <c r="A377" s="24">
        <v>62</v>
      </c>
      <c r="B377" s="25" t="s">
        <v>168</v>
      </c>
      <c r="C377" s="25" t="s">
        <v>413</v>
      </c>
      <c r="D377" s="25" t="s">
        <v>414</v>
      </c>
      <c r="E377" s="25" t="s">
        <v>42</v>
      </c>
      <c r="F377" s="26">
        <v>16.76</v>
      </c>
      <c r="G377" s="55"/>
      <c r="H377" s="27">
        <f>F377*G377</f>
        <v>0</v>
      </c>
    </row>
    <row r="378" spans="1:8" s="1" customFormat="1" ht="11.25">
      <c r="A378" s="28"/>
      <c r="B378" s="29"/>
      <c r="C378" s="29"/>
      <c r="D378" s="29" t="s">
        <v>415</v>
      </c>
      <c r="E378" s="29"/>
      <c r="F378" s="30"/>
      <c r="G378" s="31"/>
      <c r="H378" s="31"/>
    </row>
    <row r="379" spans="1:8" s="1" customFormat="1" ht="11.25">
      <c r="A379" s="32"/>
      <c r="B379" s="33"/>
      <c r="C379" s="33"/>
      <c r="D379" s="33" t="s">
        <v>416</v>
      </c>
      <c r="E379" s="33"/>
      <c r="F379" s="34">
        <v>16.76</v>
      </c>
      <c r="G379" s="35"/>
      <c r="H379" s="35"/>
    </row>
    <row r="380" spans="1:8" s="1" customFormat="1" ht="11.25">
      <c r="A380" s="36"/>
      <c r="B380" s="37"/>
      <c r="C380" s="37"/>
      <c r="D380" s="37" t="s">
        <v>32</v>
      </c>
      <c r="E380" s="37"/>
      <c r="F380" s="38">
        <v>16.76</v>
      </c>
      <c r="G380" s="39"/>
      <c r="H380" s="39"/>
    </row>
    <row r="381" spans="1:8" s="1" customFormat="1" ht="12.75">
      <c r="A381" s="20"/>
      <c r="B381" s="21"/>
      <c r="C381" s="21" t="s">
        <v>13</v>
      </c>
      <c r="D381" s="21" t="s">
        <v>417</v>
      </c>
      <c r="E381" s="21"/>
      <c r="F381" s="22"/>
      <c r="G381" s="23"/>
      <c r="H381" s="23">
        <f>SUM(H382)</f>
        <v>0</v>
      </c>
    </row>
    <row r="382" spans="1:8" s="1" customFormat="1" ht="22.5">
      <c r="A382" s="24">
        <v>63</v>
      </c>
      <c r="B382" s="25" t="s">
        <v>154</v>
      </c>
      <c r="C382" s="25" t="s">
        <v>418</v>
      </c>
      <c r="D382" s="25" t="s">
        <v>419</v>
      </c>
      <c r="E382" s="25" t="s">
        <v>31</v>
      </c>
      <c r="F382" s="26">
        <v>53.62</v>
      </c>
      <c r="G382" s="55"/>
      <c r="H382" s="27">
        <f>F382*G382</f>
        <v>0</v>
      </c>
    </row>
    <row r="383" spans="1:8" s="1" customFormat="1" ht="11.25">
      <c r="A383" s="32"/>
      <c r="B383" s="33"/>
      <c r="C383" s="33"/>
      <c r="D383" s="33" t="s">
        <v>420</v>
      </c>
      <c r="E383" s="33"/>
      <c r="F383" s="34">
        <v>53.62</v>
      </c>
      <c r="G383" s="35"/>
      <c r="H383" s="35"/>
    </row>
    <row r="384" spans="1:9" s="1" customFormat="1" ht="12.75">
      <c r="A384" s="20"/>
      <c r="B384" s="21"/>
      <c r="C384" s="21" t="s">
        <v>8</v>
      </c>
      <c r="D384" s="21" t="s">
        <v>421</v>
      </c>
      <c r="E384" s="21"/>
      <c r="F384" s="22"/>
      <c r="G384" s="23"/>
      <c r="H384" s="23">
        <f>SUM(H385:H417)</f>
        <v>0</v>
      </c>
      <c r="I384" s="23"/>
    </row>
    <row r="385" spans="1:8" s="1" customFormat="1" ht="11.25">
      <c r="A385" s="24">
        <v>64</v>
      </c>
      <c r="B385" s="25" t="s">
        <v>168</v>
      </c>
      <c r="C385" s="25" t="s">
        <v>422</v>
      </c>
      <c r="D385" s="25" t="s">
        <v>423</v>
      </c>
      <c r="E385" s="25" t="s">
        <v>42</v>
      </c>
      <c r="F385" s="26">
        <v>73.7</v>
      </c>
      <c r="G385" s="55"/>
      <c r="H385" s="27">
        <f>F385*G385</f>
        <v>0</v>
      </c>
    </row>
    <row r="386" spans="1:8" s="1" customFormat="1" ht="11.25">
      <c r="A386" s="32"/>
      <c r="B386" s="33"/>
      <c r="C386" s="33"/>
      <c r="D386" s="33" t="s">
        <v>424</v>
      </c>
      <c r="E386" s="33"/>
      <c r="F386" s="34">
        <v>18</v>
      </c>
      <c r="G386" s="35"/>
      <c r="H386" s="35"/>
    </row>
    <row r="387" spans="1:8" s="1" customFormat="1" ht="22.5">
      <c r="A387" s="32"/>
      <c r="B387" s="33"/>
      <c r="C387" s="33"/>
      <c r="D387" s="33" t="s">
        <v>425</v>
      </c>
      <c r="E387" s="33"/>
      <c r="F387" s="34">
        <v>55.7</v>
      </c>
      <c r="G387" s="35"/>
      <c r="H387" s="35"/>
    </row>
    <row r="388" spans="1:8" s="1" customFormat="1" ht="11.25">
      <c r="A388" s="36"/>
      <c r="B388" s="37"/>
      <c r="C388" s="37" t="s">
        <v>426</v>
      </c>
      <c r="D388" s="37" t="s">
        <v>32</v>
      </c>
      <c r="E388" s="37"/>
      <c r="F388" s="38">
        <v>73.7</v>
      </c>
      <c r="G388" s="39"/>
      <c r="H388" s="39"/>
    </row>
    <row r="389" spans="1:8" s="1" customFormat="1" ht="11.25">
      <c r="A389" s="24">
        <v>65</v>
      </c>
      <c r="B389" s="25" t="s">
        <v>154</v>
      </c>
      <c r="C389" s="25" t="s">
        <v>427</v>
      </c>
      <c r="D389" s="25" t="s">
        <v>428</v>
      </c>
      <c r="E389" s="25" t="s">
        <v>42</v>
      </c>
      <c r="F389" s="26">
        <v>44.46</v>
      </c>
      <c r="G389" s="55"/>
      <c r="H389" s="27">
        <f>F389*G389</f>
        <v>0</v>
      </c>
    </row>
    <row r="390" spans="1:8" s="1" customFormat="1" ht="11.25">
      <c r="A390" s="32"/>
      <c r="B390" s="33"/>
      <c r="C390" s="33"/>
      <c r="D390" s="33" t="s">
        <v>429</v>
      </c>
      <c r="E390" s="33"/>
      <c r="F390" s="34">
        <v>44.46</v>
      </c>
      <c r="G390" s="35"/>
      <c r="H390" s="35"/>
    </row>
    <row r="391" spans="1:8" s="1" customFormat="1" ht="22.5">
      <c r="A391" s="24">
        <v>66</v>
      </c>
      <c r="B391" s="25" t="s">
        <v>139</v>
      </c>
      <c r="C391" s="25" t="s">
        <v>430</v>
      </c>
      <c r="D391" s="25" t="s">
        <v>550</v>
      </c>
      <c r="E391" s="25" t="s">
        <v>148</v>
      </c>
      <c r="F391" s="26">
        <v>1</v>
      </c>
      <c r="G391" s="55"/>
      <c r="H391" s="27">
        <f>F391*G391</f>
        <v>0</v>
      </c>
    </row>
    <row r="392" spans="1:8" s="1" customFormat="1" ht="32.25" customHeight="1">
      <c r="A392" s="43"/>
      <c r="B392" s="44"/>
      <c r="C392" s="44"/>
      <c r="D392" s="44" t="s">
        <v>551</v>
      </c>
      <c r="E392" s="44"/>
      <c r="F392" s="45"/>
      <c r="G392" s="46"/>
      <c r="H392" s="46"/>
    </row>
    <row r="393" spans="1:8" s="1" customFormat="1" ht="11.25">
      <c r="A393" s="28"/>
      <c r="B393" s="29"/>
      <c r="C393" s="29"/>
      <c r="D393" s="29" t="s">
        <v>431</v>
      </c>
      <c r="E393" s="29"/>
      <c r="F393" s="30"/>
      <c r="G393" s="31"/>
      <c r="H393" s="31"/>
    </row>
    <row r="394" spans="1:8" s="1" customFormat="1" ht="11.25">
      <c r="A394" s="28"/>
      <c r="B394" s="29"/>
      <c r="C394" s="29"/>
      <c r="D394" s="29" t="s">
        <v>432</v>
      </c>
      <c r="E394" s="29"/>
      <c r="F394" s="30"/>
      <c r="G394" s="31"/>
      <c r="H394" s="31"/>
    </row>
    <row r="395" spans="1:8" s="1" customFormat="1" ht="11.25">
      <c r="A395" s="32"/>
      <c r="B395" s="33"/>
      <c r="C395" s="33"/>
      <c r="D395" s="33" t="s">
        <v>149</v>
      </c>
      <c r="E395" s="33"/>
      <c r="F395" s="34">
        <v>1</v>
      </c>
      <c r="G395" s="35"/>
      <c r="H395" s="35"/>
    </row>
    <row r="396" spans="1:8" s="1" customFormat="1" ht="22.5">
      <c r="A396" s="24">
        <v>67</v>
      </c>
      <c r="B396" s="25" t="s">
        <v>139</v>
      </c>
      <c r="C396" s="25" t="s">
        <v>547</v>
      </c>
      <c r="D396" s="25" t="s">
        <v>434</v>
      </c>
      <c r="E396" s="25" t="s">
        <v>42</v>
      </c>
      <c r="F396" s="26">
        <v>73.7</v>
      </c>
      <c r="G396" s="55"/>
      <c r="H396" s="27">
        <f>F396*G396</f>
        <v>0</v>
      </c>
    </row>
    <row r="397" spans="1:8" s="1" customFormat="1" ht="11.25">
      <c r="A397" s="32"/>
      <c r="B397" s="33"/>
      <c r="C397" s="33"/>
      <c r="D397" s="33" t="s">
        <v>561</v>
      </c>
      <c r="E397" s="33"/>
      <c r="F397" s="34">
        <v>73.7</v>
      </c>
      <c r="G397" s="35"/>
      <c r="H397" s="35"/>
    </row>
    <row r="398" spans="1:8" s="1" customFormat="1" ht="22.5">
      <c r="A398" s="24">
        <v>68</v>
      </c>
      <c r="B398" s="25" t="s">
        <v>139</v>
      </c>
      <c r="C398" s="25" t="s">
        <v>548</v>
      </c>
      <c r="D398" s="25" t="s">
        <v>435</v>
      </c>
      <c r="E398" s="25" t="s">
        <v>42</v>
      </c>
      <c r="F398" s="26">
        <v>21.525</v>
      </c>
      <c r="G398" s="55"/>
      <c r="H398" s="27">
        <f>F398*G398</f>
        <v>0</v>
      </c>
    </row>
    <row r="399" spans="1:8" s="1" customFormat="1" ht="48.75">
      <c r="A399" s="43"/>
      <c r="B399" s="44"/>
      <c r="C399" s="44"/>
      <c r="D399" s="44" t="s">
        <v>436</v>
      </c>
      <c r="E399" s="44"/>
      <c r="F399" s="45"/>
      <c r="G399" s="46"/>
      <c r="H399" s="46"/>
    </row>
    <row r="400" spans="1:8" s="1" customFormat="1" ht="11.25">
      <c r="A400" s="28"/>
      <c r="B400" s="29"/>
      <c r="C400" s="29"/>
      <c r="D400" s="29" t="s">
        <v>437</v>
      </c>
      <c r="E400" s="29"/>
      <c r="F400" s="30"/>
      <c r="G400" s="31"/>
      <c r="H400" s="31"/>
    </row>
    <row r="401" spans="1:8" s="1" customFormat="1" ht="11.25">
      <c r="A401" s="32"/>
      <c r="B401" s="33"/>
      <c r="C401" s="33"/>
      <c r="D401" s="33" t="s">
        <v>438</v>
      </c>
      <c r="E401" s="33"/>
      <c r="F401" s="34">
        <v>8.604</v>
      </c>
      <c r="G401" s="35"/>
      <c r="H401" s="35"/>
    </row>
    <row r="402" spans="1:8" s="1" customFormat="1" ht="11.25">
      <c r="A402" s="32"/>
      <c r="B402" s="33"/>
      <c r="C402" s="33"/>
      <c r="D402" s="33" t="s">
        <v>439</v>
      </c>
      <c r="E402" s="33"/>
      <c r="F402" s="34">
        <v>0.81</v>
      </c>
      <c r="G402" s="35"/>
      <c r="H402" s="35"/>
    </row>
    <row r="403" spans="1:8" s="1" customFormat="1" ht="11.25">
      <c r="A403" s="47"/>
      <c r="B403" s="48"/>
      <c r="C403" s="48"/>
      <c r="D403" s="48" t="s">
        <v>177</v>
      </c>
      <c r="E403" s="48"/>
      <c r="F403" s="49">
        <v>9.414</v>
      </c>
      <c r="G403" s="50"/>
      <c r="H403" s="50"/>
    </row>
    <row r="404" spans="1:8" s="1" customFormat="1" ht="11.25">
      <c r="A404" s="28"/>
      <c r="B404" s="29"/>
      <c r="C404" s="29"/>
      <c r="D404" s="29" t="s">
        <v>0</v>
      </c>
      <c r="E404" s="29"/>
      <c r="F404" s="30"/>
      <c r="G404" s="31"/>
      <c r="H404" s="31"/>
    </row>
    <row r="405" spans="1:8" s="1" customFormat="1" ht="11.25">
      <c r="A405" s="28"/>
      <c r="B405" s="29"/>
      <c r="C405" s="29"/>
      <c r="D405" s="29" t="s">
        <v>440</v>
      </c>
      <c r="E405" s="29"/>
      <c r="F405" s="30"/>
      <c r="G405" s="31"/>
      <c r="H405" s="31"/>
    </row>
    <row r="406" spans="1:8" s="1" customFormat="1" ht="22.5">
      <c r="A406" s="32"/>
      <c r="B406" s="33"/>
      <c r="C406" s="33"/>
      <c r="D406" s="33" t="s">
        <v>441</v>
      </c>
      <c r="E406" s="33"/>
      <c r="F406" s="34">
        <v>3.108</v>
      </c>
      <c r="G406" s="35"/>
      <c r="H406" s="35"/>
    </row>
    <row r="407" spans="1:8" s="1" customFormat="1" ht="11.25">
      <c r="A407" s="32"/>
      <c r="B407" s="33"/>
      <c r="C407" s="33"/>
      <c r="D407" s="33" t="s">
        <v>351</v>
      </c>
      <c r="E407" s="33"/>
      <c r="F407" s="34">
        <v>2.003</v>
      </c>
      <c r="G407" s="35"/>
      <c r="H407" s="35"/>
    </row>
    <row r="408" spans="1:8" s="1" customFormat="1" ht="11.25">
      <c r="A408" s="47"/>
      <c r="B408" s="48"/>
      <c r="C408" s="48"/>
      <c r="D408" s="48" t="s">
        <v>177</v>
      </c>
      <c r="E408" s="48"/>
      <c r="F408" s="49">
        <v>5.111</v>
      </c>
      <c r="G408" s="50"/>
      <c r="H408" s="50"/>
    </row>
    <row r="409" spans="1:8" s="1" customFormat="1" ht="13.5" customHeight="1">
      <c r="A409" s="28"/>
      <c r="B409" s="29"/>
      <c r="C409" s="29"/>
      <c r="D409" s="29" t="s">
        <v>0</v>
      </c>
      <c r="E409" s="29"/>
      <c r="F409" s="30"/>
      <c r="G409" s="31"/>
      <c r="H409" s="31"/>
    </row>
    <row r="410" spans="1:8" s="1" customFormat="1" ht="11.25">
      <c r="A410" s="32"/>
      <c r="B410" s="33"/>
      <c r="C410" s="33"/>
      <c r="D410" s="33" t="s">
        <v>442</v>
      </c>
      <c r="E410" s="33"/>
      <c r="F410" s="34">
        <v>7</v>
      </c>
      <c r="G410" s="35"/>
      <c r="H410" s="35"/>
    </row>
    <row r="411" spans="1:8" s="1" customFormat="1" ht="11.25">
      <c r="A411" s="28"/>
      <c r="B411" s="29"/>
      <c r="C411" s="29"/>
      <c r="D411" s="29" t="s">
        <v>0</v>
      </c>
      <c r="E411" s="29"/>
      <c r="F411" s="30"/>
      <c r="G411" s="31"/>
      <c r="H411" s="31"/>
    </row>
    <row r="412" spans="1:8" s="1" customFormat="1" ht="11.25">
      <c r="A412" s="36"/>
      <c r="B412" s="37"/>
      <c r="C412" s="37" t="s">
        <v>443</v>
      </c>
      <c r="D412" s="37" t="s">
        <v>32</v>
      </c>
      <c r="E412" s="37"/>
      <c r="F412" s="38">
        <v>21.525</v>
      </c>
      <c r="G412" s="39"/>
      <c r="H412" s="39"/>
    </row>
    <row r="413" spans="1:8" s="1" customFormat="1" ht="22.5">
      <c r="A413" s="24">
        <v>69</v>
      </c>
      <c r="B413" s="25" t="s">
        <v>444</v>
      </c>
      <c r="C413" s="25" t="s">
        <v>563</v>
      </c>
      <c r="D413" s="25" t="s">
        <v>445</v>
      </c>
      <c r="E413" s="25" t="s">
        <v>31</v>
      </c>
      <c r="F413" s="26">
        <v>70.22</v>
      </c>
      <c r="G413" s="55"/>
      <c r="H413" s="27">
        <f>F413*G413</f>
        <v>0</v>
      </c>
    </row>
    <row r="414" spans="1:8" s="1" customFormat="1" ht="19.5">
      <c r="A414" s="43"/>
      <c r="B414" s="44"/>
      <c r="C414" s="44"/>
      <c r="D414" s="44" t="s">
        <v>445</v>
      </c>
      <c r="E414" s="44"/>
      <c r="F414" s="45"/>
      <c r="G414" s="46"/>
      <c r="H414" s="46"/>
    </row>
    <row r="415" spans="1:8" s="1" customFormat="1" ht="11.25">
      <c r="A415" s="32"/>
      <c r="B415" s="33"/>
      <c r="C415" s="33"/>
      <c r="D415" s="33" t="s">
        <v>446</v>
      </c>
      <c r="E415" s="33"/>
      <c r="F415" s="34">
        <v>53.62</v>
      </c>
      <c r="G415" s="35"/>
      <c r="H415" s="35"/>
    </row>
    <row r="416" spans="1:8" s="1" customFormat="1" ht="11.25">
      <c r="A416" s="32"/>
      <c r="B416" s="33"/>
      <c r="C416" s="33"/>
      <c r="D416" s="33" t="s">
        <v>447</v>
      </c>
      <c r="E416" s="33"/>
      <c r="F416" s="34">
        <v>16.6</v>
      </c>
      <c r="G416" s="35"/>
      <c r="H416" s="35"/>
    </row>
    <row r="417" spans="1:8" s="1" customFormat="1" ht="11.25">
      <c r="A417" s="36"/>
      <c r="B417" s="37"/>
      <c r="C417" s="37"/>
      <c r="D417" s="37" t="s">
        <v>32</v>
      </c>
      <c r="E417" s="37"/>
      <c r="F417" s="38">
        <v>70.22</v>
      </c>
      <c r="G417" s="39"/>
      <c r="H417" s="39"/>
    </row>
    <row r="418" spans="1:9" s="1" customFormat="1" ht="12.75">
      <c r="A418" s="20"/>
      <c r="B418" s="21"/>
      <c r="C418" s="21" t="s">
        <v>448</v>
      </c>
      <c r="D418" s="21" t="s">
        <v>449</v>
      </c>
      <c r="E418" s="21"/>
      <c r="F418" s="22"/>
      <c r="G418" s="23"/>
      <c r="H418" s="23">
        <f>SUM(H419:H426)</f>
        <v>0</v>
      </c>
      <c r="I418" s="23"/>
    </row>
    <row r="419" spans="1:8" s="1" customFormat="1" ht="11.25">
      <c r="A419" s="24">
        <v>70</v>
      </c>
      <c r="B419" s="25" t="s">
        <v>168</v>
      </c>
      <c r="C419" s="25" t="s">
        <v>450</v>
      </c>
      <c r="D419" s="25" t="s">
        <v>451</v>
      </c>
      <c r="E419" s="25" t="s">
        <v>150</v>
      </c>
      <c r="F419" s="26">
        <v>221.635</v>
      </c>
      <c r="G419" s="55"/>
      <c r="H419" s="27">
        <f>F419*G419</f>
        <v>0</v>
      </c>
    </row>
    <row r="420" spans="1:8" s="1" customFormat="1" ht="11.25">
      <c r="A420" s="24">
        <v>71</v>
      </c>
      <c r="B420" s="25" t="s">
        <v>168</v>
      </c>
      <c r="C420" s="25" t="s">
        <v>452</v>
      </c>
      <c r="D420" s="25" t="s">
        <v>453</v>
      </c>
      <c r="E420" s="25" t="s">
        <v>150</v>
      </c>
      <c r="F420" s="26">
        <v>130.438</v>
      </c>
      <c r="G420" s="55"/>
      <c r="H420" s="27">
        <f>F420*G420</f>
        <v>0</v>
      </c>
    </row>
    <row r="421" spans="1:8" s="1" customFormat="1" ht="11.25">
      <c r="A421" s="32"/>
      <c r="B421" s="33"/>
      <c r="C421" s="33" t="s">
        <v>454</v>
      </c>
      <c r="D421" s="33" t="s">
        <v>455</v>
      </c>
      <c r="E421" s="33"/>
      <c r="F421" s="34">
        <v>130.438</v>
      </c>
      <c r="G421" s="35"/>
      <c r="H421" s="35"/>
    </row>
    <row r="422" spans="1:8" s="1" customFormat="1" ht="11.25">
      <c r="A422" s="24">
        <v>72</v>
      </c>
      <c r="B422" s="25" t="s">
        <v>168</v>
      </c>
      <c r="C422" s="25" t="s">
        <v>456</v>
      </c>
      <c r="D422" s="25" t="s">
        <v>457</v>
      </c>
      <c r="E422" s="25" t="s">
        <v>150</v>
      </c>
      <c r="F422" s="26">
        <v>705.299</v>
      </c>
      <c r="G422" s="55"/>
      <c r="H422" s="27">
        <f>F422*G422</f>
        <v>0</v>
      </c>
    </row>
    <row r="423" spans="1:8" s="1" customFormat="1" ht="22.5">
      <c r="A423" s="24">
        <v>73</v>
      </c>
      <c r="B423" s="25" t="s">
        <v>139</v>
      </c>
      <c r="C423" s="25" t="s">
        <v>549</v>
      </c>
      <c r="D423" s="25" t="s">
        <v>458</v>
      </c>
      <c r="E423" s="25" t="s">
        <v>150</v>
      </c>
      <c r="F423" s="26">
        <v>91.562</v>
      </c>
      <c r="G423" s="55"/>
      <c r="H423" s="27">
        <f>F423*G423</f>
        <v>0</v>
      </c>
    </row>
    <row r="424" spans="1:8" s="1" customFormat="1" ht="22.5">
      <c r="A424" s="32"/>
      <c r="B424" s="33"/>
      <c r="C424" s="33"/>
      <c r="D424" s="33" t="s">
        <v>459</v>
      </c>
      <c r="E424" s="33"/>
      <c r="F424" s="34">
        <v>91.562</v>
      </c>
      <c r="G424" s="35"/>
      <c r="H424" s="35"/>
    </row>
    <row r="425" spans="1:8" s="1" customFormat="1" ht="11.25">
      <c r="A425" s="36"/>
      <c r="B425" s="37"/>
      <c r="C425" s="37"/>
      <c r="D425" s="37" t="s">
        <v>32</v>
      </c>
      <c r="E425" s="37"/>
      <c r="F425" s="38">
        <v>91.562</v>
      </c>
      <c r="G425" s="39"/>
      <c r="H425" s="39"/>
    </row>
    <row r="426" spans="1:8" s="1" customFormat="1" ht="22.5">
      <c r="A426" s="24">
        <v>74</v>
      </c>
      <c r="B426" s="25" t="s">
        <v>139</v>
      </c>
      <c r="C426" s="25" t="s">
        <v>433</v>
      </c>
      <c r="D426" s="25" t="s">
        <v>460</v>
      </c>
      <c r="E426" s="25" t="s">
        <v>148</v>
      </c>
      <c r="F426" s="26">
        <v>1</v>
      </c>
      <c r="G426" s="55"/>
      <c r="H426" s="27">
        <f>F426*G426</f>
        <v>0</v>
      </c>
    </row>
    <row r="427" spans="1:8" s="1" customFormat="1" ht="12.75">
      <c r="A427" s="20"/>
      <c r="B427" s="21"/>
      <c r="C427" s="21" t="s">
        <v>461</v>
      </c>
      <c r="D427" s="21" t="s">
        <v>462</v>
      </c>
      <c r="E427" s="21"/>
      <c r="F427" s="22"/>
      <c r="G427" s="23"/>
      <c r="H427" s="23">
        <f>SUM(H428)</f>
        <v>0</v>
      </c>
    </row>
    <row r="428" spans="1:8" s="1" customFormat="1" ht="22.5">
      <c r="A428" s="24">
        <v>75</v>
      </c>
      <c r="B428" s="25" t="s">
        <v>168</v>
      </c>
      <c r="C428" s="25" t="s">
        <v>463</v>
      </c>
      <c r="D428" s="25" t="s">
        <v>464</v>
      </c>
      <c r="E428" s="25" t="s">
        <v>150</v>
      </c>
      <c r="F428" s="26">
        <v>2608.76</v>
      </c>
      <c r="G428" s="55"/>
      <c r="H428" s="27">
        <f>F428*G428</f>
        <v>0</v>
      </c>
    </row>
    <row r="429" spans="1:8" s="1" customFormat="1" ht="11.25">
      <c r="A429" s="28"/>
      <c r="B429" s="29"/>
      <c r="C429" s="29"/>
      <c r="D429" s="29" t="s">
        <v>559</v>
      </c>
      <c r="E429" s="29"/>
      <c r="F429" s="30"/>
      <c r="G429" s="31"/>
      <c r="H429" s="31"/>
    </row>
    <row r="430" spans="1:8" s="1" customFormat="1" ht="11.25">
      <c r="A430" s="32"/>
      <c r="B430" s="33"/>
      <c r="C430" s="33"/>
      <c r="D430" s="33" t="s">
        <v>465</v>
      </c>
      <c r="E430" s="33"/>
      <c r="F430" s="34">
        <v>2608.76</v>
      </c>
      <c r="G430" s="35"/>
      <c r="H430" s="35"/>
    </row>
    <row r="431" spans="1:8" s="1" customFormat="1" ht="15">
      <c r="A431" s="51"/>
      <c r="B431" s="52"/>
      <c r="C431" s="52"/>
      <c r="D431" s="52"/>
      <c r="E431" s="52"/>
      <c r="F431" s="53"/>
      <c r="G431" s="54"/>
      <c r="H431" s="54"/>
    </row>
  </sheetData>
  <sheetProtection selectLockedCells="1" selectUnlockedCells="1"/>
  <mergeCells count="3">
    <mergeCell ref="A1:H1"/>
    <mergeCell ref="C7:D7"/>
    <mergeCell ref="C6:D6"/>
  </mergeCells>
  <printOptions/>
  <pageMargins left="0.39375" right="0.39375" top="0.7875" bottom="0.7875" header="0.5118055555555555" footer="0"/>
  <pageSetup fitToHeight="100" fitToWidth="1" horizontalDpi="300" verticalDpi="300" orientation="landscape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G1"/>
    </sheetView>
  </sheetViews>
  <sheetFormatPr defaultColWidth="9.33203125" defaultRowHeight="10.5"/>
  <cols>
    <col min="1" max="1" width="6.66015625" style="0" customWidth="1"/>
    <col min="3" max="3" width="58.83203125" style="0" customWidth="1"/>
  </cols>
  <sheetData>
    <row r="1" spans="1:7" ht="18">
      <c r="A1" s="150" t="s">
        <v>470</v>
      </c>
      <c r="B1" s="150"/>
      <c r="C1" s="150"/>
      <c r="D1" s="150"/>
      <c r="E1" s="151"/>
      <c r="F1" s="150"/>
      <c r="G1" s="150"/>
    </row>
    <row r="2" spans="1:7" ht="12">
      <c r="A2" s="57" t="s">
        <v>466</v>
      </c>
      <c r="B2" s="57"/>
      <c r="C2" s="58" t="s">
        <v>539</v>
      </c>
      <c r="D2" s="57"/>
      <c r="E2" s="59"/>
      <c r="F2" s="57"/>
      <c r="G2" s="57"/>
    </row>
    <row r="3" spans="1:7" ht="12">
      <c r="A3" s="57" t="s">
        <v>471</v>
      </c>
      <c r="B3" s="57"/>
      <c r="C3" s="57" t="s">
        <v>508</v>
      </c>
      <c r="D3" s="57"/>
      <c r="E3" s="59"/>
      <c r="F3" s="57"/>
      <c r="G3" s="57"/>
    </row>
    <row r="4" spans="1:7" ht="12">
      <c r="A4" s="60"/>
      <c r="B4" s="60"/>
      <c r="C4" s="57"/>
      <c r="D4" s="57"/>
      <c r="E4" s="59"/>
      <c r="F4" s="57"/>
      <c r="G4" s="57"/>
    </row>
    <row r="5" spans="1:7" ht="11.25">
      <c r="A5" s="61"/>
      <c r="B5" s="61"/>
      <c r="C5" s="61"/>
      <c r="D5" s="61"/>
      <c r="E5" s="62"/>
      <c r="F5" s="63"/>
      <c r="G5" s="61"/>
    </row>
    <row r="6" spans="1:7" ht="12">
      <c r="A6" s="64" t="s">
        <v>472</v>
      </c>
      <c r="B6" s="65"/>
      <c r="C6" s="98" t="s">
        <v>469</v>
      </c>
      <c r="D6" s="98"/>
      <c r="E6" s="65"/>
      <c r="F6" s="66"/>
      <c r="G6" s="67"/>
    </row>
    <row r="7" spans="1:6" ht="12">
      <c r="A7" s="64" t="s">
        <v>18</v>
      </c>
      <c r="B7" s="65"/>
      <c r="C7" s="99" t="s">
        <v>467</v>
      </c>
      <c r="D7" s="100"/>
      <c r="E7" s="64" t="s">
        <v>19</v>
      </c>
      <c r="F7" s="66"/>
    </row>
    <row r="8" spans="1:7" ht="12">
      <c r="A8" s="68"/>
      <c r="B8" s="69"/>
      <c r="C8" s="69"/>
      <c r="D8" s="69"/>
      <c r="E8" s="70"/>
      <c r="F8" s="68"/>
      <c r="G8" s="71"/>
    </row>
    <row r="9" spans="1:7" ht="10.5">
      <c r="A9" s="63"/>
      <c r="B9" s="63"/>
      <c r="C9" s="63"/>
      <c r="D9" s="63"/>
      <c r="E9" s="62"/>
      <c r="F9" s="63"/>
      <c r="G9" s="63"/>
    </row>
    <row r="10" spans="1:7" ht="33.75">
      <c r="A10" s="72" t="s">
        <v>20</v>
      </c>
      <c r="B10" s="72" t="s">
        <v>22</v>
      </c>
      <c r="C10" s="72" t="s">
        <v>23</v>
      </c>
      <c r="D10" s="72" t="s">
        <v>24</v>
      </c>
      <c r="E10" s="73" t="s">
        <v>25</v>
      </c>
      <c r="F10" s="72" t="s">
        <v>473</v>
      </c>
      <c r="G10" s="72" t="s">
        <v>474</v>
      </c>
    </row>
    <row r="11" spans="1:7" ht="10.5">
      <c r="A11" s="63"/>
      <c r="B11" s="63"/>
      <c r="C11" s="63"/>
      <c r="D11" s="63"/>
      <c r="E11" s="62"/>
      <c r="F11" s="63"/>
      <c r="G11" s="63"/>
    </row>
    <row r="12" spans="1:7" ht="15">
      <c r="A12" s="74"/>
      <c r="B12" s="75" t="s">
        <v>475</v>
      </c>
      <c r="C12" s="75" t="s">
        <v>15</v>
      </c>
      <c r="D12" s="75"/>
      <c r="E12" s="76"/>
      <c r="F12" s="77"/>
      <c r="G12" s="77">
        <f>G14+G16+G18+G20+G22+G24+G26+G28+G30+G32+G33</f>
        <v>0</v>
      </c>
    </row>
    <row r="13" spans="1:7" ht="12.75">
      <c r="A13" s="78"/>
      <c r="B13" s="79"/>
      <c r="C13" s="79"/>
      <c r="D13" s="79"/>
      <c r="E13" s="80"/>
      <c r="F13" s="81"/>
      <c r="G13" s="81"/>
    </row>
    <row r="14" spans="1:7" ht="13.5" customHeight="1">
      <c r="A14" s="82">
        <v>1</v>
      </c>
      <c r="B14" s="83" t="s">
        <v>476</v>
      </c>
      <c r="C14" s="83" t="s">
        <v>477</v>
      </c>
      <c r="D14" s="83" t="s">
        <v>148</v>
      </c>
      <c r="E14" s="84">
        <v>1</v>
      </c>
      <c r="F14" s="85"/>
      <c r="G14" s="86">
        <f>E14*F14</f>
        <v>0</v>
      </c>
    </row>
    <row r="15" spans="1:7" ht="58.5">
      <c r="A15" s="87"/>
      <c r="B15" s="88"/>
      <c r="C15" s="89" t="s">
        <v>478</v>
      </c>
      <c r="D15" s="88"/>
      <c r="E15" s="90"/>
      <c r="F15" s="91"/>
      <c r="G15" s="91"/>
    </row>
    <row r="16" spans="1:7" ht="13.5" customHeight="1">
      <c r="A16" s="82">
        <v>2</v>
      </c>
      <c r="B16" s="83" t="s">
        <v>479</v>
      </c>
      <c r="C16" s="83" t="s">
        <v>480</v>
      </c>
      <c r="D16" s="83" t="s">
        <v>148</v>
      </c>
      <c r="E16" s="84">
        <v>1</v>
      </c>
      <c r="F16" s="85"/>
      <c r="G16" s="86">
        <f>E16*F16</f>
        <v>0</v>
      </c>
    </row>
    <row r="17" spans="1:7" ht="48.75">
      <c r="A17" s="87"/>
      <c r="B17" s="88"/>
      <c r="C17" s="89" t="s">
        <v>481</v>
      </c>
      <c r="D17" s="88"/>
      <c r="E17" s="90"/>
      <c r="F17" s="91"/>
      <c r="G17" s="91"/>
    </row>
    <row r="18" spans="1:7" ht="13.5" customHeight="1">
      <c r="A18" s="82">
        <v>3</v>
      </c>
      <c r="B18" s="83" t="s">
        <v>482</v>
      </c>
      <c r="C18" s="83" t="s">
        <v>483</v>
      </c>
      <c r="D18" s="83" t="s">
        <v>148</v>
      </c>
      <c r="E18" s="84">
        <v>1</v>
      </c>
      <c r="F18" s="85"/>
      <c r="G18" s="86">
        <f>E18*F18</f>
        <v>0</v>
      </c>
    </row>
    <row r="19" spans="1:7" ht="39">
      <c r="A19" s="87"/>
      <c r="B19" s="88"/>
      <c r="C19" s="89" t="s">
        <v>484</v>
      </c>
      <c r="D19" s="88"/>
      <c r="E19" s="90"/>
      <c r="F19" s="91"/>
      <c r="G19" s="91"/>
    </row>
    <row r="20" spans="1:7" ht="13.5" customHeight="1">
      <c r="A20" s="82">
        <v>4</v>
      </c>
      <c r="B20" s="83" t="s">
        <v>485</v>
      </c>
      <c r="C20" s="83" t="s">
        <v>486</v>
      </c>
      <c r="D20" s="83" t="s">
        <v>148</v>
      </c>
      <c r="E20" s="84">
        <v>1</v>
      </c>
      <c r="F20" s="85"/>
      <c r="G20" s="86">
        <f>E20*F20</f>
        <v>0</v>
      </c>
    </row>
    <row r="21" spans="1:7" ht="97.5">
      <c r="A21" s="87"/>
      <c r="B21" s="88"/>
      <c r="C21" s="89" t="s">
        <v>487</v>
      </c>
      <c r="D21" s="88"/>
      <c r="E21" s="90"/>
      <c r="F21" s="91"/>
      <c r="G21" s="91"/>
    </row>
    <row r="22" spans="1:7" ht="13.5" customHeight="1">
      <c r="A22" s="82">
        <v>5</v>
      </c>
      <c r="B22" s="83" t="s">
        <v>488</v>
      </c>
      <c r="C22" s="83" t="s">
        <v>489</v>
      </c>
      <c r="D22" s="83" t="s">
        <v>148</v>
      </c>
      <c r="E22" s="84">
        <v>1</v>
      </c>
      <c r="F22" s="85"/>
      <c r="G22" s="86">
        <f>E22*F22</f>
        <v>0</v>
      </c>
    </row>
    <row r="23" spans="1:7" ht="39">
      <c r="A23" s="87"/>
      <c r="B23" s="88"/>
      <c r="C23" s="89" t="s">
        <v>490</v>
      </c>
      <c r="D23" s="88"/>
      <c r="E23" s="90"/>
      <c r="F23" s="91"/>
      <c r="G23" s="91"/>
    </row>
    <row r="24" spans="1:7" ht="13.5" customHeight="1">
      <c r="A24" s="82">
        <v>6</v>
      </c>
      <c r="B24" s="83" t="s">
        <v>491</v>
      </c>
      <c r="C24" s="83" t="s">
        <v>492</v>
      </c>
      <c r="D24" s="83" t="s">
        <v>148</v>
      </c>
      <c r="E24" s="84">
        <v>1</v>
      </c>
      <c r="F24" s="85"/>
      <c r="G24" s="86">
        <f>E24*F24</f>
        <v>0</v>
      </c>
    </row>
    <row r="25" spans="1:7" ht="58.5">
      <c r="A25" s="92"/>
      <c r="B25" s="92"/>
      <c r="C25" s="89" t="s">
        <v>493</v>
      </c>
      <c r="D25" s="92"/>
      <c r="E25" s="92"/>
      <c r="F25" s="92"/>
      <c r="G25" s="92"/>
    </row>
    <row r="26" spans="1:7" ht="13.5" customHeight="1">
      <c r="A26" s="82">
        <v>7</v>
      </c>
      <c r="B26" s="83" t="s">
        <v>494</v>
      </c>
      <c r="C26" s="83" t="s">
        <v>495</v>
      </c>
      <c r="D26" s="83" t="s">
        <v>148</v>
      </c>
      <c r="E26" s="84">
        <v>1</v>
      </c>
      <c r="F26" s="85"/>
      <c r="G26" s="86">
        <f>E26*F26</f>
        <v>0</v>
      </c>
    </row>
    <row r="27" spans="1:7" ht="58.5">
      <c r="A27" s="92"/>
      <c r="B27" s="92"/>
      <c r="C27" s="89" t="s">
        <v>496</v>
      </c>
      <c r="D27" s="92"/>
      <c r="E27" s="92"/>
      <c r="F27" s="92"/>
      <c r="G27" s="92"/>
    </row>
    <row r="28" spans="1:7" ht="13.5" customHeight="1">
      <c r="A28" s="82">
        <v>8</v>
      </c>
      <c r="B28" s="83" t="s">
        <v>497</v>
      </c>
      <c r="C28" s="83" t="s">
        <v>498</v>
      </c>
      <c r="D28" s="83" t="s">
        <v>148</v>
      </c>
      <c r="E28" s="84">
        <v>1</v>
      </c>
      <c r="F28" s="85"/>
      <c r="G28" s="86">
        <f>E28*F28</f>
        <v>0</v>
      </c>
    </row>
    <row r="29" spans="1:7" ht="48.75">
      <c r="A29" s="92"/>
      <c r="B29" s="92"/>
      <c r="C29" s="89" t="s">
        <v>499</v>
      </c>
      <c r="D29" s="92"/>
      <c r="E29" s="92"/>
      <c r="F29" s="92"/>
      <c r="G29" s="92"/>
    </row>
    <row r="30" spans="1:7" ht="13.5" customHeight="1">
      <c r="A30" s="82">
        <v>9</v>
      </c>
      <c r="B30" s="83" t="s">
        <v>500</v>
      </c>
      <c r="C30" s="83" t="s">
        <v>501</v>
      </c>
      <c r="D30" s="83" t="s">
        <v>148</v>
      </c>
      <c r="E30" s="84">
        <v>1</v>
      </c>
      <c r="F30" s="85"/>
      <c r="G30" s="86">
        <f>E30*F30</f>
        <v>0</v>
      </c>
    </row>
    <row r="31" spans="1:7" ht="68.25">
      <c r="A31" s="92"/>
      <c r="B31" s="92"/>
      <c r="C31" s="89" t="s">
        <v>502</v>
      </c>
      <c r="D31" s="92"/>
      <c r="E31" s="92"/>
      <c r="F31" s="92"/>
      <c r="G31" s="92"/>
    </row>
    <row r="32" spans="1:7" ht="13.5" customHeight="1">
      <c r="A32" s="93">
        <v>10</v>
      </c>
      <c r="B32" s="94" t="s">
        <v>503</v>
      </c>
      <c r="C32" s="94" t="s">
        <v>504</v>
      </c>
      <c r="D32" s="94" t="s">
        <v>148</v>
      </c>
      <c r="E32" s="95">
        <v>1</v>
      </c>
      <c r="F32" s="96"/>
      <c r="G32" s="97">
        <f>E32*F32</f>
        <v>0</v>
      </c>
    </row>
    <row r="33" spans="1:7" ht="13.5" customHeight="1">
      <c r="A33" s="82">
        <v>11</v>
      </c>
      <c r="B33" s="83" t="s">
        <v>505</v>
      </c>
      <c r="C33" s="83" t="s">
        <v>506</v>
      </c>
      <c r="D33" s="83" t="s">
        <v>148</v>
      </c>
      <c r="E33" s="84">
        <v>1</v>
      </c>
      <c r="F33" s="85"/>
      <c r="G33" s="86">
        <f>E33*F33</f>
        <v>0</v>
      </c>
    </row>
    <row r="34" spans="1:7" ht="13.5" customHeight="1">
      <c r="A34" s="92"/>
      <c r="B34" s="92"/>
      <c r="C34" s="89" t="s">
        <v>507</v>
      </c>
      <c r="D34" s="92"/>
      <c r="E34" s="92"/>
      <c r="F34" s="92"/>
      <c r="G34" s="92"/>
    </row>
    <row r="35" spans="1:7" ht="10.5">
      <c r="A35" s="92"/>
      <c r="B35" s="92"/>
      <c r="C35" s="92"/>
      <c r="D35" s="92"/>
      <c r="E35" s="92"/>
      <c r="F35" s="92"/>
      <c r="G35" s="92"/>
    </row>
    <row r="36" spans="1:7" ht="10.5">
      <c r="A36" s="92"/>
      <c r="B36" s="92"/>
      <c r="C36" s="92"/>
      <c r="D36" s="92"/>
      <c r="E36" s="92"/>
      <c r="F36" s="92"/>
      <c r="G36" s="92"/>
    </row>
    <row r="37" spans="1:7" ht="10.5">
      <c r="A37" s="92"/>
      <c r="B37" s="92"/>
      <c r="C37" s="92"/>
      <c r="D37" s="92"/>
      <c r="E37" s="92"/>
      <c r="F37" s="92"/>
      <c r="G37" s="92"/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Štefek</cp:lastModifiedBy>
  <cp:lastPrinted>2021-02-09T07:05:54Z</cp:lastPrinted>
  <dcterms:modified xsi:type="dcterms:W3CDTF">2021-02-09T07:05:59Z</dcterms:modified>
  <cp:category/>
  <cp:version/>
  <cp:contentType/>
  <cp:contentStatus/>
</cp:coreProperties>
</file>