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4-Ku - Bělá, Solnice, k..." sheetId="2" r:id="rId2"/>
  </sheets>
  <definedNames>
    <definedName name="_xlnm.Print_Area" localSheetId="0">'Rekapitulace stavby'!$D$4:$AO$76,'Rekapitulace stavby'!$C$82:$AQ$96</definedName>
    <definedName name="_xlnm._FilterDatabase" localSheetId="1" hidden="1">'014-Ku - Bělá, Solnice, k...'!$C$113:$K$154</definedName>
    <definedName name="_xlnm.Print_Area" localSheetId="1">'014-Ku - Bělá, Solnice, k...'!$C$4:$J$76,'014-Ku - Bělá, Solnice, k...'!$C$82:$J$97,'014-Ku - Bělá, Solnice, k...'!$C$103:$K$154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<sst xmlns="http://schemas.openxmlformats.org/spreadsheetml/2006/main" count="577" uniqueCount="194">
  <si>
    <t>Export Komplet</t>
  </si>
  <si>
    <t/>
  </si>
  <si>
    <t>2.0</t>
  </si>
  <si>
    <t>ZAMOK</t>
  </si>
  <si>
    <t>False</t>
  </si>
  <si>
    <t>{042eaf23-664f-4981-b93f-b94390952445}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</si>
  <si>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</si>
  <si>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</si>
  <si>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</si>
  <si>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</si>
  <si>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</si>
  <si>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</si>
  <si>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</si>
  <si>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</si>
  <si>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014-Ku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</si>
  <si>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</si>
  <si>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</si>
  <si>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Bělá, Solnice, kácení a prořez břehového porostu - III. etapa, ř.km 15,400 - 16,300</t>
  </si>
  <si>
    <t>KSO:</t>
  </si>
  <si>
    <t>CC-CZ:</t>
  </si>
  <si>
    <t>Místo:</t>
  </si>
  <si>
    <t xml:space="preserve"> </t>
  </si>
  <si>
    <t>Datum:</t>
  </si>
  <si>
    <t>31.5.2019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</si>
  <si>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</si>
  <si>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</si>
  <si>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</si>
  <si>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</si>
  <si>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</si>
  <si>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</si>
  <si>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</si>
  <si>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</si>
  <si>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</si>
  <si>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</si>
  <si>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</si>
  <si>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</si>
  <si>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</si>
  <si>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</si>
  <si>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</si>
  <si>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</si>
  <si>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</si>
  <si>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</si>
  <si>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</si>
  <si>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</si>
  <si>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</si>
  <si>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</si>
  <si>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</si>
  <si>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</si>
  <si>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</si>
  <si>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</si>
  <si>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</si>
  <si>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</si>
  <si>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</si>
  <si>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</si>
  <si>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</si>
  <si>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</si>
  <si>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</si>
  <si>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</si>
  <si>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</si>
  <si>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</si>
  <si>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</si>
  <si>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</si>
  <si>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</si>
  <si>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</si>
  <si>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</si>
  <si>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</si>
  <si>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</si>
  <si>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</si>
  <si>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</si>
  <si>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</si>
  <si>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</si>
  <si>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</si>
  <si>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</si>
  <si>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</si>
  <si>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</si>
  <si>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</si>
  <si>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</si>
  <si>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</si>
  <si>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</si>
  <si>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</si>
  <si>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</si>
  <si>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</si>
  <si>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</si>
  <si>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</si>
  <si>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</si>
  <si>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</si>
  <si>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</si>
  <si>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</si>
  <si>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</si>
  <si>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</si>
  <si>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</si>
  <si>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</si>
  <si>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</si>
  <si>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</si>
  <si>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</si>
  <si>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</si>
  <si>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</si>
  <si>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</si>
  <si>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</si>
  <si>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</si>
  <si>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</si>
  <si>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</si>
  <si>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</si>
  <si>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</si>
  <si>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</si>
  <si>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</si>
  <si>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</si>
  <si>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</si>
  <si>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</si>
  <si>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112151352</t>
  </si>
  <si>
    <t>Kácení stromu s postupným spouštěním koruny a kmene D do 0,3 m</t>
  </si>
  <si>
    <t>kus</t>
  </si>
  <si>
    <t>4</t>
  </si>
  <si>
    <t>-1737421300</t>
  </si>
  <si>
    <t>PP</t>
  </si>
  <si>
    <t>Pokácení stromu postupné se spouštěním částí kmene a koruny o průměru na řezné ploše pařezu přes 200 do 300 mm</t>
  </si>
  <si>
    <t>112151353</t>
  </si>
  <si>
    <t>Kácení stromu s postupným spouštěním koruny a kmene D do 0,4 m</t>
  </si>
  <si>
    <t>613034305</t>
  </si>
  <si>
    <t>Pokácení stromu postupné se spouštěním částí kmene a koruny o průměru na řezné ploše pařezu přes 300 do 400 mm</t>
  </si>
  <si>
    <t>3</t>
  </si>
  <si>
    <t>112151354</t>
  </si>
  <si>
    <t>Kácení stromu s postupným spouštěním koruny a kmene D do 0,5 m</t>
  </si>
  <si>
    <t>-1711718788</t>
  </si>
  <si>
    <t>Pokácení stromu postupné se spouštěním částí kmene a koruny o průměru na řezné ploše pařezu přes 400 do 500 mm</t>
  </si>
  <si>
    <t>112151355</t>
  </si>
  <si>
    <t>Kácení stromu s postupným spouštěním koruny a kmene D do 0,6 m</t>
  </si>
  <si>
    <t>1837295648</t>
  </si>
  <si>
    <t>Pokácení stromu postupné se spouštěním částí kmene a koruny o průměru na řezné ploše pařezu přes 500 do 600 mm</t>
  </si>
  <si>
    <t>5</t>
  </si>
  <si>
    <t>112151356</t>
  </si>
  <si>
    <t>Kácení stromu s postupným spouštěním koruny a kmene D do 0,7 m</t>
  </si>
  <si>
    <t>1351633404</t>
  </si>
  <si>
    <t>Pokácení stromu postupné se spouštěním částí kmene a koruny o průměru na řezné ploše pařezu přes 600 do 700 mm</t>
  </si>
  <si>
    <t>13</t>
  </si>
  <si>
    <t>162201401</t>
  </si>
  <si>
    <t>Vodorovné přemístění větví stromů listnatých do 1 km D kmene do 300 mm</t>
  </si>
  <si>
    <t>1129386139</t>
  </si>
  <si>
    <t>Vodorovné přemístění větví, kmenů nebo pařezů  s naložením, složením a dopravou do 1000 m větví stromů listnatých, průměru kmene přes 100 do 300 mm</t>
  </si>
  <si>
    <t>14</t>
  </si>
  <si>
    <t>162201402</t>
  </si>
  <si>
    <t>Vodorovné přemístění větví stromů listnatých do 1 km D kmene do 500 mm</t>
  </si>
  <si>
    <t>2142527705</t>
  </si>
  <si>
    <t>Vodorovné přemístění větví, kmenů nebo pařezů  s naložením, složením a dopravou do 1000 m větví stromů listnatých, průměru kmene přes 300 do 500 mm</t>
  </si>
  <si>
    <t>162201403</t>
  </si>
  <si>
    <t>Vodorovné přemístění větví stromů listnatých do 1 km D kmene do 700 mm</t>
  </si>
  <si>
    <t>-323856518</t>
  </si>
  <si>
    <t>Vodorovné přemístění větví, kmenů nebo pařezů  s naložením, složením a dopravou do 1000 m větví stromů listnatých, průměru kmene přes 500 do 700 mm</t>
  </si>
  <si>
    <t>9</t>
  </si>
  <si>
    <t>162201411</t>
  </si>
  <si>
    <t>Vodorovné přemístění kmenů stromů listnatých do 1 km D kmene do 300 mm</t>
  </si>
  <si>
    <t>-717349732</t>
  </si>
  <si>
    <t>Vodorovné přemístění větví, kmenů nebo pařezů  s naložením, složením a dopravou do 1000 m kmenů stromů listnatých, průměru přes 100 do 300 mm</t>
  </si>
  <si>
    <t>10</t>
  </si>
  <si>
    <t>162201412</t>
  </si>
  <si>
    <t>Vodorovné přemístění kmenů stromů listnatých do 1 km D kmene do 500 mm</t>
  </si>
  <si>
    <t>-981332949</t>
  </si>
  <si>
    <t>Vodorovné přemístění větví, kmenů nebo pařezů  s naložením, složením a dopravou do 1000 m kmenů stromů listnatých, průměru přes 300 do 500 mm</t>
  </si>
  <si>
    <t>11</t>
  </si>
  <si>
    <t>162201413</t>
  </si>
  <si>
    <t>Vodorovné přemístění kmenů stromů listnatých do 1 km D kmene do 700 mm</t>
  </si>
  <si>
    <t>-888208133</t>
  </si>
  <si>
    <t>Vodorovné přemístění větví, kmenů nebo pařezů  s naložením, složením a dopravou do 1000 m kmenů stromů listnatých, průměru přes 500 do 700 mm</t>
  </si>
  <si>
    <t>7</t>
  </si>
  <si>
    <t>R001</t>
  </si>
  <si>
    <t>prořezy a redukce stromů různého průměru a výšky lezeckou technikou</t>
  </si>
  <si>
    <t>ks</t>
  </si>
  <si>
    <t>-1427157505</t>
  </si>
  <si>
    <t>P</t>
  </si>
  <si>
    <t>Poznámka k položce:
Jednotlivé druhy ořezů stromů jsou jednotlivě rozděleny v tabulce, keté je součástí záměru na službu.</t>
  </si>
  <si>
    <t>17</t>
  </si>
  <si>
    <t>R003</t>
  </si>
  <si>
    <t>projednání uzavírky komunikace, popř. vyjímky z dopravního značení</t>
  </si>
  <si>
    <t>kpl</t>
  </si>
  <si>
    <t>-1912507665</t>
  </si>
  <si>
    <t>projednání uzavírky, popř. vyjímky z dopravního značení</t>
  </si>
  <si>
    <t>Poznámka k položce:
Položka obsahuje i náklady na instalaci případného dopravního značení.</t>
  </si>
  <si>
    <t>18</t>
  </si>
  <si>
    <t>R004</t>
  </si>
  <si>
    <t>fotodokumentace</t>
  </si>
  <si>
    <t>-1957275628</t>
  </si>
  <si>
    <t>Poznámka k položce:
fotodokumentace z provádění prací</t>
  </si>
  <si>
    <t>19</t>
  </si>
  <si>
    <t>R005</t>
  </si>
  <si>
    <t>vyhotovení soupisu dřevní hmoty</t>
  </si>
  <si>
    <t>1001721231</t>
  </si>
  <si>
    <t>Poznámka k položce:
Soupis dřevní hmoty bude rozdělen dle sortimentu (palivo, kulatina).</t>
  </si>
  <si>
    <t>20</t>
  </si>
  <si>
    <t>R006</t>
  </si>
  <si>
    <t>Likvidace větví</t>
  </si>
  <si>
    <t>947566177</t>
  </si>
  <si>
    <t>R007</t>
  </si>
  <si>
    <t>Ztížené podmínky - prudký svah koryta</t>
  </si>
  <si>
    <t>-156147119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</si>
</sst>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014-Ku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Bělá, Solnice, kácení a prořez břehového porostu - III. etapa, ř.km 15,400 - 16,300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31.5.2019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Povodí Labe, státní podnik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0" s="7" customFormat="1" ht="40.5" customHeight="1">
      <c r="A95" s="115" t="s">
        <v>78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'014-Ku - Bělá, Solnice, k...'!J28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'014-Ku - Bělá, Solnice, k...'!P114</f>
        <v>0</v>
      </c>
      <c r="AV95" s="124">
        <f>'014-Ku - Bělá, Solnice, k...'!J31</f>
        <v>0</v>
      </c>
      <c r="AW95" s="124">
        <f>'014-Ku - Bělá, Solnice, k...'!J32</f>
        <v>0</v>
      </c>
      <c r="AX95" s="124">
        <f>'014-Ku - Bělá, Solnice, k...'!J33</f>
        <v>0</v>
      </c>
      <c r="AY95" s="124">
        <f>'014-Ku - Bělá, Solnice, k...'!J34</f>
        <v>0</v>
      </c>
      <c r="AZ95" s="124">
        <f>'014-Ku - Bělá, Solnice, k...'!F31</f>
        <v>0</v>
      </c>
      <c r="BA95" s="124">
        <f>'014-Ku - Bělá, Solnice, k...'!F32</f>
        <v>0</v>
      </c>
      <c r="BB95" s="124">
        <f>'014-Ku - Bělá, Solnice, k...'!F33</f>
        <v>0</v>
      </c>
      <c r="BC95" s="124">
        <f>'014-Ku - Bělá, Solnice, k...'!F34</f>
        <v>0</v>
      </c>
      <c r="BD95" s="126">
        <f>'014-Ku - Bělá, Solnice, k...'!F35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4-Ku - Bělá, Solnice,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82</v>
      </c>
    </row>
    <row r="4" spans="2:46" s="1" customFormat="1" ht="24.95" customHeight="1">
      <c r="B4" s="17"/>
      <c r="D4" s="132" t="s">
        <v>83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7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31.5.2019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27</v>
      </c>
      <c r="F13" s="35"/>
      <c r="G13" s="35"/>
      <c r="H13" s="35"/>
      <c r="I13" s="138" t="s">
        <v>28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29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31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28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">
        <v>27</v>
      </c>
      <c r="F22" s="35"/>
      <c r="G22" s="35"/>
      <c r="H22" s="35"/>
      <c r="I22" s="138" t="s">
        <v>28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34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135"/>
      <c r="J28" s="148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37</v>
      </c>
      <c r="G30" s="35"/>
      <c r="H30" s="35"/>
      <c r="I30" s="150" t="s">
        <v>36</v>
      </c>
      <c r="J30" s="149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39</v>
      </c>
      <c r="E31" s="134" t="s">
        <v>40</v>
      </c>
      <c r="F31" s="152">
        <f>ROUND((SUM(BE114:BE154)),2)</f>
        <v>0</v>
      </c>
      <c r="G31" s="35"/>
      <c r="H31" s="35"/>
      <c r="I31" s="153">
        <v>0.21</v>
      </c>
      <c r="J31" s="152">
        <f>ROUND(((SUM(BE114:BE154))*I31),2)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41</v>
      </c>
      <c r="F32" s="152">
        <f>ROUND((SUM(BF114:BF154)),2)</f>
        <v>0</v>
      </c>
      <c r="G32" s="35"/>
      <c r="H32" s="35"/>
      <c r="I32" s="153">
        <v>0.15</v>
      </c>
      <c r="J32" s="152">
        <f>ROUND(((SUM(BF114:BF154))*I32),2)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42</v>
      </c>
      <c r="F33" s="152">
        <f>ROUND((SUM(BG114:BG154)),2)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43</v>
      </c>
      <c r="F34" s="152">
        <f>ROUND((SUM(BH114:BH154)),2)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44</v>
      </c>
      <c r="F35" s="152">
        <f>ROUND((SUM(BI114:BI154)),2)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45</v>
      </c>
      <c r="E37" s="156"/>
      <c r="F37" s="156"/>
      <c r="G37" s="157" t="s">
        <v>46</v>
      </c>
      <c r="H37" s="158" t="s">
        <v>47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48</v>
      </c>
      <c r="E50" s="163"/>
      <c r="F50" s="163"/>
      <c r="G50" s="162" t="s">
        <v>49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50</v>
      </c>
      <c r="E61" s="166"/>
      <c r="F61" s="167" t="s">
        <v>51</v>
      </c>
      <c r="G61" s="165" t="s">
        <v>50</v>
      </c>
      <c r="H61" s="166"/>
      <c r="I61" s="168"/>
      <c r="J61" s="169" t="s">
        <v>51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52</v>
      </c>
      <c r="E65" s="170"/>
      <c r="F65" s="170"/>
      <c r="G65" s="162" t="s">
        <v>53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50</v>
      </c>
      <c r="E76" s="166"/>
      <c r="F76" s="167" t="s">
        <v>51</v>
      </c>
      <c r="G76" s="165" t="s">
        <v>50</v>
      </c>
      <c r="H76" s="166"/>
      <c r="I76" s="168"/>
      <c r="J76" s="169" t="s">
        <v>51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" customHeight="1">
      <c r="A85" s="35"/>
      <c r="B85" s="36"/>
      <c r="C85" s="37"/>
      <c r="D85" s="37"/>
      <c r="E85" s="73" t="str">
        <f>E7</f>
        <v>Bělá, Solnice, kácení a prořez břehového porostu - III. etapa, ř.km 15,400 - 16,300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138" t="s">
        <v>22</v>
      </c>
      <c r="J87" s="76" t="str">
        <f>IF(J10="","",J10)</f>
        <v>31.5.2019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státní podnik</v>
      </c>
      <c r="G89" s="37"/>
      <c r="H89" s="37"/>
      <c r="I89" s="138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7.9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138" t="s">
        <v>33</v>
      </c>
      <c r="J90" s="33" t="str">
        <f>E22</f>
        <v>Povodí Labe, státní podnik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85</v>
      </c>
      <c r="D92" s="179"/>
      <c r="E92" s="179"/>
      <c r="F92" s="179"/>
      <c r="G92" s="179"/>
      <c r="H92" s="179"/>
      <c r="I92" s="180"/>
      <c r="J92" s="181" t="s">
        <v>86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87</v>
      </c>
      <c r="D94" s="37"/>
      <c r="E94" s="37"/>
      <c r="F94" s="37"/>
      <c r="G94" s="37"/>
      <c r="H94" s="37"/>
      <c r="I94" s="135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88</v>
      </c>
    </row>
    <row r="95" spans="1:31" s="9" customFormat="1" ht="24.95" customHeight="1">
      <c r="A95" s="9"/>
      <c r="B95" s="183"/>
      <c r="C95" s="184"/>
      <c r="D95" s="185" t="s">
        <v>89</v>
      </c>
      <c r="E95" s="186"/>
      <c r="F95" s="186"/>
      <c r="G95" s="186"/>
      <c r="H95" s="186"/>
      <c r="I95" s="187"/>
      <c r="J95" s="188">
        <f>J115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90</v>
      </c>
      <c r="E96" s="193"/>
      <c r="F96" s="193"/>
      <c r="G96" s="193"/>
      <c r="H96" s="193"/>
      <c r="I96" s="194"/>
      <c r="J96" s="195">
        <f>J116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135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17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177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91</v>
      </c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7" customHeight="1">
      <c r="A106" s="35"/>
      <c r="B106" s="36"/>
      <c r="C106" s="37"/>
      <c r="D106" s="37"/>
      <c r="E106" s="73" t="str">
        <f>E7</f>
        <v>Bělá, Solnice, kácení a prořez břehového porostu - III. etapa, ř.km 15,400 - 16,300</v>
      </c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 xml:space="preserve"> </v>
      </c>
      <c r="G108" s="37"/>
      <c r="H108" s="37"/>
      <c r="I108" s="138" t="s">
        <v>22</v>
      </c>
      <c r="J108" s="76" t="str">
        <f>IF(J10="","",J10)</f>
        <v>31.5.2019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15" customHeight="1">
      <c r="A110" s="35"/>
      <c r="B110" s="36"/>
      <c r="C110" s="29" t="s">
        <v>24</v>
      </c>
      <c r="D110" s="37"/>
      <c r="E110" s="37"/>
      <c r="F110" s="24" t="str">
        <f>E13</f>
        <v>Povodí Labe, státní podnik</v>
      </c>
      <c r="G110" s="37"/>
      <c r="H110" s="37"/>
      <c r="I110" s="138" t="s">
        <v>31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7.9" customHeight="1">
      <c r="A111" s="35"/>
      <c r="B111" s="36"/>
      <c r="C111" s="29" t="s">
        <v>29</v>
      </c>
      <c r="D111" s="37"/>
      <c r="E111" s="37"/>
      <c r="F111" s="24" t="str">
        <f>IF(E16="","",E16)</f>
        <v>Vyplň údaj</v>
      </c>
      <c r="G111" s="37"/>
      <c r="H111" s="37"/>
      <c r="I111" s="138" t="s">
        <v>33</v>
      </c>
      <c r="J111" s="33" t="str">
        <f>E22</f>
        <v>Povodí Labe, státní podnik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97"/>
      <c r="B113" s="198"/>
      <c r="C113" s="199" t="s">
        <v>92</v>
      </c>
      <c r="D113" s="200" t="s">
        <v>60</v>
      </c>
      <c r="E113" s="200" t="s">
        <v>56</v>
      </c>
      <c r="F113" s="200" t="s">
        <v>57</v>
      </c>
      <c r="G113" s="200" t="s">
        <v>93</v>
      </c>
      <c r="H113" s="200" t="s">
        <v>94</v>
      </c>
      <c r="I113" s="201" t="s">
        <v>95</v>
      </c>
      <c r="J113" s="202" t="s">
        <v>86</v>
      </c>
      <c r="K113" s="203" t="s">
        <v>96</v>
      </c>
      <c r="L113" s="204"/>
      <c r="M113" s="97" t="s">
        <v>1</v>
      </c>
      <c r="N113" s="98" t="s">
        <v>39</v>
      </c>
      <c r="O113" s="98" t="s">
        <v>97</v>
      </c>
      <c r="P113" s="98" t="s">
        <v>98</v>
      </c>
      <c r="Q113" s="98" t="s">
        <v>99</v>
      </c>
      <c r="R113" s="98" t="s">
        <v>100</v>
      </c>
      <c r="S113" s="98" t="s">
        <v>101</v>
      </c>
      <c r="T113" s="99" t="s">
        <v>102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63" s="2" customFormat="1" ht="22.8" customHeight="1">
      <c r="A114" s="35"/>
      <c r="B114" s="36"/>
      <c r="C114" s="104" t="s">
        <v>103</v>
      </c>
      <c r="D114" s="37"/>
      <c r="E114" s="37"/>
      <c r="F114" s="37"/>
      <c r="G114" s="37"/>
      <c r="H114" s="37"/>
      <c r="I114" s="135"/>
      <c r="J114" s="205">
        <f>BK114</f>
        <v>0</v>
      </c>
      <c r="K114" s="37"/>
      <c r="L114" s="41"/>
      <c r="M114" s="100"/>
      <c r="N114" s="206"/>
      <c r="O114" s="101"/>
      <c r="P114" s="207">
        <f>P115</f>
        <v>0</v>
      </c>
      <c r="Q114" s="101"/>
      <c r="R114" s="207">
        <f>R115</f>
        <v>0</v>
      </c>
      <c r="S114" s="101"/>
      <c r="T114" s="208">
        <f>T115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74</v>
      </c>
      <c r="AU114" s="14" t="s">
        <v>88</v>
      </c>
      <c r="BK114" s="209">
        <f>BK115</f>
        <v>0</v>
      </c>
    </row>
    <row r="115" spans="1:63" s="12" customFormat="1" ht="25.9" customHeight="1">
      <c r="A115" s="12"/>
      <c r="B115" s="210"/>
      <c r="C115" s="211"/>
      <c r="D115" s="212" t="s">
        <v>74</v>
      </c>
      <c r="E115" s="213" t="s">
        <v>104</v>
      </c>
      <c r="F115" s="213" t="s">
        <v>105</v>
      </c>
      <c r="G115" s="211"/>
      <c r="H115" s="211"/>
      <c r="I115" s="214"/>
      <c r="J115" s="215">
        <f>BK115</f>
        <v>0</v>
      </c>
      <c r="K115" s="211"/>
      <c r="L115" s="216"/>
      <c r="M115" s="217"/>
      <c r="N115" s="218"/>
      <c r="O115" s="218"/>
      <c r="P115" s="219">
        <f>P116</f>
        <v>0</v>
      </c>
      <c r="Q115" s="218"/>
      <c r="R115" s="219">
        <f>R116</f>
        <v>0</v>
      </c>
      <c r="S115" s="218"/>
      <c r="T115" s="220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1" t="s">
        <v>80</v>
      </c>
      <c r="AT115" s="222" t="s">
        <v>74</v>
      </c>
      <c r="AU115" s="222" t="s">
        <v>75</v>
      </c>
      <c r="AY115" s="221" t="s">
        <v>106</v>
      </c>
      <c r="BK115" s="223">
        <f>BK116</f>
        <v>0</v>
      </c>
    </row>
    <row r="116" spans="1:63" s="12" customFormat="1" ht="22.8" customHeight="1">
      <c r="A116" s="12"/>
      <c r="B116" s="210"/>
      <c r="C116" s="211"/>
      <c r="D116" s="212" t="s">
        <v>74</v>
      </c>
      <c r="E116" s="224" t="s">
        <v>80</v>
      </c>
      <c r="F116" s="224" t="s">
        <v>107</v>
      </c>
      <c r="G116" s="211"/>
      <c r="H116" s="211"/>
      <c r="I116" s="214"/>
      <c r="J116" s="225">
        <f>BK116</f>
        <v>0</v>
      </c>
      <c r="K116" s="211"/>
      <c r="L116" s="216"/>
      <c r="M116" s="217"/>
      <c r="N116" s="218"/>
      <c r="O116" s="218"/>
      <c r="P116" s="219">
        <f>SUM(P117:P154)</f>
        <v>0</v>
      </c>
      <c r="Q116" s="218"/>
      <c r="R116" s="219">
        <f>SUM(R117:R154)</f>
        <v>0</v>
      </c>
      <c r="S116" s="218"/>
      <c r="T116" s="220">
        <f>SUM(T117:T154)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80</v>
      </c>
      <c r="AT116" s="222" t="s">
        <v>74</v>
      </c>
      <c r="AU116" s="222" t="s">
        <v>80</v>
      </c>
      <c r="AY116" s="221" t="s">
        <v>106</v>
      </c>
      <c r="BK116" s="223">
        <f>SUM(BK117:BK154)</f>
        <v>0</v>
      </c>
    </row>
    <row r="117" spans="1:65" s="2" customFormat="1" ht="24" customHeight="1">
      <c r="A117" s="35"/>
      <c r="B117" s="36"/>
      <c r="C117" s="226" t="s">
        <v>80</v>
      </c>
      <c r="D117" s="226" t="s">
        <v>108</v>
      </c>
      <c r="E117" s="227" t="s">
        <v>109</v>
      </c>
      <c r="F117" s="228" t="s">
        <v>110</v>
      </c>
      <c r="G117" s="229" t="s">
        <v>111</v>
      </c>
      <c r="H117" s="230">
        <v>6</v>
      </c>
      <c r="I117" s="231"/>
      <c r="J117" s="232">
        <f>ROUND(I117*H117,2)</f>
        <v>0</v>
      </c>
      <c r="K117" s="233"/>
      <c r="L117" s="41"/>
      <c r="M117" s="234" t="s">
        <v>1</v>
      </c>
      <c r="N117" s="235" t="s">
        <v>40</v>
      </c>
      <c r="O117" s="88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38" t="s">
        <v>112</v>
      </c>
      <c r="AT117" s="238" t="s">
        <v>108</v>
      </c>
      <c r="AU117" s="238" t="s">
        <v>82</v>
      </c>
      <c r="AY117" s="14" t="s">
        <v>106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4" t="s">
        <v>80</v>
      </c>
      <c r="BK117" s="239">
        <f>ROUND(I117*H117,2)</f>
        <v>0</v>
      </c>
      <c r="BL117" s="14" t="s">
        <v>112</v>
      </c>
      <c r="BM117" s="238" t="s">
        <v>113</v>
      </c>
    </row>
    <row r="118" spans="1:47" s="2" customFormat="1" ht="12">
      <c r="A118" s="35"/>
      <c r="B118" s="36"/>
      <c r="C118" s="37"/>
      <c r="D118" s="240" t="s">
        <v>114</v>
      </c>
      <c r="E118" s="37"/>
      <c r="F118" s="241" t="s">
        <v>115</v>
      </c>
      <c r="G118" s="37"/>
      <c r="H118" s="37"/>
      <c r="I118" s="135"/>
      <c r="J118" s="37"/>
      <c r="K118" s="37"/>
      <c r="L118" s="41"/>
      <c r="M118" s="242"/>
      <c r="N118" s="243"/>
      <c r="O118" s="88"/>
      <c r="P118" s="88"/>
      <c r="Q118" s="88"/>
      <c r="R118" s="88"/>
      <c r="S118" s="88"/>
      <c r="T118" s="89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114</v>
      </c>
      <c r="AU118" s="14" t="s">
        <v>82</v>
      </c>
    </row>
    <row r="119" spans="1:65" s="2" customFormat="1" ht="24" customHeight="1">
      <c r="A119" s="35"/>
      <c r="B119" s="36"/>
      <c r="C119" s="226" t="s">
        <v>82</v>
      </c>
      <c r="D119" s="226" t="s">
        <v>108</v>
      </c>
      <c r="E119" s="227" t="s">
        <v>116</v>
      </c>
      <c r="F119" s="228" t="s">
        <v>117</v>
      </c>
      <c r="G119" s="229" t="s">
        <v>111</v>
      </c>
      <c r="H119" s="230">
        <v>8</v>
      </c>
      <c r="I119" s="231"/>
      <c r="J119" s="232">
        <f>ROUND(I119*H119,2)</f>
        <v>0</v>
      </c>
      <c r="K119" s="233"/>
      <c r="L119" s="41"/>
      <c r="M119" s="234" t="s">
        <v>1</v>
      </c>
      <c r="N119" s="235" t="s">
        <v>40</v>
      </c>
      <c r="O119" s="88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112</v>
      </c>
      <c r="AT119" s="238" t="s">
        <v>108</v>
      </c>
      <c r="AU119" s="238" t="s">
        <v>82</v>
      </c>
      <c r="AY119" s="14" t="s">
        <v>106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80</v>
      </c>
      <c r="BK119" s="239">
        <f>ROUND(I119*H119,2)</f>
        <v>0</v>
      </c>
      <c r="BL119" s="14" t="s">
        <v>112</v>
      </c>
      <c r="BM119" s="238" t="s">
        <v>118</v>
      </c>
    </row>
    <row r="120" spans="1:47" s="2" customFormat="1" ht="12">
      <c r="A120" s="35"/>
      <c r="B120" s="36"/>
      <c r="C120" s="37"/>
      <c r="D120" s="240" t="s">
        <v>114</v>
      </c>
      <c r="E120" s="37"/>
      <c r="F120" s="241" t="s">
        <v>119</v>
      </c>
      <c r="G120" s="37"/>
      <c r="H120" s="37"/>
      <c r="I120" s="135"/>
      <c r="J120" s="37"/>
      <c r="K120" s="37"/>
      <c r="L120" s="41"/>
      <c r="M120" s="242"/>
      <c r="N120" s="243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114</v>
      </c>
      <c r="AU120" s="14" t="s">
        <v>82</v>
      </c>
    </row>
    <row r="121" spans="1:65" s="2" customFormat="1" ht="24" customHeight="1">
      <c r="A121" s="35"/>
      <c r="B121" s="36"/>
      <c r="C121" s="226" t="s">
        <v>120</v>
      </c>
      <c r="D121" s="226" t="s">
        <v>108</v>
      </c>
      <c r="E121" s="227" t="s">
        <v>121</v>
      </c>
      <c r="F121" s="228" t="s">
        <v>122</v>
      </c>
      <c r="G121" s="229" t="s">
        <v>111</v>
      </c>
      <c r="H121" s="230">
        <v>2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40</v>
      </c>
      <c r="O121" s="88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112</v>
      </c>
      <c r="AT121" s="238" t="s">
        <v>108</v>
      </c>
      <c r="AU121" s="238" t="s">
        <v>82</v>
      </c>
      <c r="AY121" s="14" t="s">
        <v>106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80</v>
      </c>
      <c r="BK121" s="239">
        <f>ROUND(I121*H121,2)</f>
        <v>0</v>
      </c>
      <c r="BL121" s="14" t="s">
        <v>112</v>
      </c>
      <c r="BM121" s="238" t="s">
        <v>123</v>
      </c>
    </row>
    <row r="122" spans="1:47" s="2" customFormat="1" ht="12">
      <c r="A122" s="35"/>
      <c r="B122" s="36"/>
      <c r="C122" s="37"/>
      <c r="D122" s="240" t="s">
        <v>114</v>
      </c>
      <c r="E122" s="37"/>
      <c r="F122" s="241" t="s">
        <v>124</v>
      </c>
      <c r="G122" s="37"/>
      <c r="H122" s="37"/>
      <c r="I122" s="135"/>
      <c r="J122" s="37"/>
      <c r="K122" s="37"/>
      <c r="L122" s="41"/>
      <c r="M122" s="242"/>
      <c r="N122" s="243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114</v>
      </c>
      <c r="AU122" s="14" t="s">
        <v>82</v>
      </c>
    </row>
    <row r="123" spans="1:65" s="2" customFormat="1" ht="24" customHeight="1">
      <c r="A123" s="35"/>
      <c r="B123" s="36"/>
      <c r="C123" s="226" t="s">
        <v>112</v>
      </c>
      <c r="D123" s="226" t="s">
        <v>108</v>
      </c>
      <c r="E123" s="227" t="s">
        <v>125</v>
      </c>
      <c r="F123" s="228" t="s">
        <v>126</v>
      </c>
      <c r="G123" s="229" t="s">
        <v>111</v>
      </c>
      <c r="H123" s="230">
        <v>3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40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112</v>
      </c>
      <c r="AT123" s="238" t="s">
        <v>108</v>
      </c>
      <c r="AU123" s="238" t="s">
        <v>82</v>
      </c>
      <c r="AY123" s="14" t="s">
        <v>106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80</v>
      </c>
      <c r="BK123" s="239">
        <f>ROUND(I123*H123,2)</f>
        <v>0</v>
      </c>
      <c r="BL123" s="14" t="s">
        <v>112</v>
      </c>
      <c r="BM123" s="238" t="s">
        <v>127</v>
      </c>
    </row>
    <row r="124" spans="1:47" s="2" customFormat="1" ht="12">
      <c r="A124" s="35"/>
      <c r="B124" s="36"/>
      <c r="C124" s="37"/>
      <c r="D124" s="240" t="s">
        <v>114</v>
      </c>
      <c r="E124" s="37"/>
      <c r="F124" s="241" t="s">
        <v>128</v>
      </c>
      <c r="G124" s="37"/>
      <c r="H124" s="37"/>
      <c r="I124" s="135"/>
      <c r="J124" s="37"/>
      <c r="K124" s="37"/>
      <c r="L124" s="41"/>
      <c r="M124" s="242"/>
      <c r="N124" s="243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114</v>
      </c>
      <c r="AU124" s="14" t="s">
        <v>82</v>
      </c>
    </row>
    <row r="125" spans="1:65" s="2" customFormat="1" ht="24" customHeight="1">
      <c r="A125" s="35"/>
      <c r="B125" s="36"/>
      <c r="C125" s="226" t="s">
        <v>129</v>
      </c>
      <c r="D125" s="226" t="s">
        <v>108</v>
      </c>
      <c r="E125" s="227" t="s">
        <v>130</v>
      </c>
      <c r="F125" s="228" t="s">
        <v>131</v>
      </c>
      <c r="G125" s="229" t="s">
        <v>111</v>
      </c>
      <c r="H125" s="230">
        <v>1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40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112</v>
      </c>
      <c r="AT125" s="238" t="s">
        <v>108</v>
      </c>
      <c r="AU125" s="238" t="s">
        <v>82</v>
      </c>
      <c r="AY125" s="14" t="s">
        <v>106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80</v>
      </c>
      <c r="BK125" s="239">
        <f>ROUND(I125*H125,2)</f>
        <v>0</v>
      </c>
      <c r="BL125" s="14" t="s">
        <v>112</v>
      </c>
      <c r="BM125" s="238" t="s">
        <v>132</v>
      </c>
    </row>
    <row r="126" spans="1:47" s="2" customFormat="1" ht="12">
      <c r="A126" s="35"/>
      <c r="B126" s="36"/>
      <c r="C126" s="37"/>
      <c r="D126" s="240" t="s">
        <v>114</v>
      </c>
      <c r="E126" s="37"/>
      <c r="F126" s="241" t="s">
        <v>133</v>
      </c>
      <c r="G126" s="37"/>
      <c r="H126" s="37"/>
      <c r="I126" s="135"/>
      <c r="J126" s="37"/>
      <c r="K126" s="37"/>
      <c r="L126" s="41"/>
      <c r="M126" s="242"/>
      <c r="N126" s="243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114</v>
      </c>
      <c r="AU126" s="14" t="s">
        <v>82</v>
      </c>
    </row>
    <row r="127" spans="1:65" s="2" customFormat="1" ht="24" customHeight="1">
      <c r="A127" s="35"/>
      <c r="B127" s="36"/>
      <c r="C127" s="226" t="s">
        <v>134</v>
      </c>
      <c r="D127" s="226" t="s">
        <v>108</v>
      </c>
      <c r="E127" s="227" t="s">
        <v>135</v>
      </c>
      <c r="F127" s="228" t="s">
        <v>136</v>
      </c>
      <c r="G127" s="229" t="s">
        <v>111</v>
      </c>
      <c r="H127" s="230">
        <v>6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40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112</v>
      </c>
      <c r="AT127" s="238" t="s">
        <v>108</v>
      </c>
      <c r="AU127" s="238" t="s">
        <v>82</v>
      </c>
      <c r="AY127" s="14" t="s">
        <v>106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80</v>
      </c>
      <c r="BK127" s="239">
        <f>ROUND(I127*H127,2)</f>
        <v>0</v>
      </c>
      <c r="BL127" s="14" t="s">
        <v>112</v>
      </c>
      <c r="BM127" s="238" t="s">
        <v>137</v>
      </c>
    </row>
    <row r="128" spans="1:47" s="2" customFormat="1" ht="12">
      <c r="A128" s="35"/>
      <c r="B128" s="36"/>
      <c r="C128" s="37"/>
      <c r="D128" s="240" t="s">
        <v>114</v>
      </c>
      <c r="E128" s="37"/>
      <c r="F128" s="241" t="s">
        <v>138</v>
      </c>
      <c r="G128" s="37"/>
      <c r="H128" s="37"/>
      <c r="I128" s="135"/>
      <c r="J128" s="37"/>
      <c r="K128" s="37"/>
      <c r="L128" s="41"/>
      <c r="M128" s="242"/>
      <c r="N128" s="243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114</v>
      </c>
      <c r="AU128" s="14" t="s">
        <v>82</v>
      </c>
    </row>
    <row r="129" spans="1:65" s="2" customFormat="1" ht="24" customHeight="1">
      <c r="A129" s="35"/>
      <c r="B129" s="36"/>
      <c r="C129" s="226" t="s">
        <v>139</v>
      </c>
      <c r="D129" s="226" t="s">
        <v>108</v>
      </c>
      <c r="E129" s="227" t="s">
        <v>140</v>
      </c>
      <c r="F129" s="228" t="s">
        <v>141</v>
      </c>
      <c r="G129" s="229" t="s">
        <v>111</v>
      </c>
      <c r="H129" s="230">
        <v>10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40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112</v>
      </c>
      <c r="AT129" s="238" t="s">
        <v>108</v>
      </c>
      <c r="AU129" s="238" t="s">
        <v>82</v>
      </c>
      <c r="AY129" s="14" t="s">
        <v>106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80</v>
      </c>
      <c r="BK129" s="239">
        <f>ROUND(I129*H129,2)</f>
        <v>0</v>
      </c>
      <c r="BL129" s="14" t="s">
        <v>112</v>
      </c>
      <c r="BM129" s="238" t="s">
        <v>142</v>
      </c>
    </row>
    <row r="130" spans="1:47" s="2" customFormat="1" ht="12">
      <c r="A130" s="35"/>
      <c r="B130" s="36"/>
      <c r="C130" s="37"/>
      <c r="D130" s="240" t="s">
        <v>114</v>
      </c>
      <c r="E130" s="37"/>
      <c r="F130" s="241" t="s">
        <v>143</v>
      </c>
      <c r="G130" s="37"/>
      <c r="H130" s="37"/>
      <c r="I130" s="135"/>
      <c r="J130" s="37"/>
      <c r="K130" s="37"/>
      <c r="L130" s="41"/>
      <c r="M130" s="242"/>
      <c r="N130" s="243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114</v>
      </c>
      <c r="AU130" s="14" t="s">
        <v>82</v>
      </c>
    </row>
    <row r="131" spans="1:65" s="2" customFormat="1" ht="24" customHeight="1">
      <c r="A131" s="35"/>
      <c r="B131" s="36"/>
      <c r="C131" s="226" t="s">
        <v>8</v>
      </c>
      <c r="D131" s="226" t="s">
        <v>108</v>
      </c>
      <c r="E131" s="227" t="s">
        <v>144</v>
      </c>
      <c r="F131" s="228" t="s">
        <v>145</v>
      </c>
      <c r="G131" s="229" t="s">
        <v>111</v>
      </c>
      <c r="H131" s="230">
        <v>4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40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112</v>
      </c>
      <c r="AT131" s="238" t="s">
        <v>108</v>
      </c>
      <c r="AU131" s="238" t="s">
        <v>82</v>
      </c>
      <c r="AY131" s="14" t="s">
        <v>106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80</v>
      </c>
      <c r="BK131" s="239">
        <f>ROUND(I131*H131,2)</f>
        <v>0</v>
      </c>
      <c r="BL131" s="14" t="s">
        <v>112</v>
      </c>
      <c r="BM131" s="238" t="s">
        <v>146</v>
      </c>
    </row>
    <row r="132" spans="1:47" s="2" customFormat="1" ht="12">
      <c r="A132" s="35"/>
      <c r="B132" s="36"/>
      <c r="C132" s="37"/>
      <c r="D132" s="240" t="s">
        <v>114</v>
      </c>
      <c r="E132" s="37"/>
      <c r="F132" s="241" t="s">
        <v>147</v>
      </c>
      <c r="G132" s="37"/>
      <c r="H132" s="37"/>
      <c r="I132" s="135"/>
      <c r="J132" s="37"/>
      <c r="K132" s="37"/>
      <c r="L132" s="41"/>
      <c r="M132" s="242"/>
      <c r="N132" s="243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114</v>
      </c>
      <c r="AU132" s="14" t="s">
        <v>82</v>
      </c>
    </row>
    <row r="133" spans="1:65" s="2" customFormat="1" ht="24" customHeight="1">
      <c r="A133" s="35"/>
      <c r="B133" s="36"/>
      <c r="C133" s="226" t="s">
        <v>148</v>
      </c>
      <c r="D133" s="226" t="s">
        <v>108</v>
      </c>
      <c r="E133" s="227" t="s">
        <v>149</v>
      </c>
      <c r="F133" s="228" t="s">
        <v>150</v>
      </c>
      <c r="G133" s="229" t="s">
        <v>111</v>
      </c>
      <c r="H133" s="230">
        <v>6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40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112</v>
      </c>
      <c r="AT133" s="238" t="s">
        <v>108</v>
      </c>
      <c r="AU133" s="238" t="s">
        <v>82</v>
      </c>
      <c r="AY133" s="14" t="s">
        <v>106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80</v>
      </c>
      <c r="BK133" s="239">
        <f>ROUND(I133*H133,2)</f>
        <v>0</v>
      </c>
      <c r="BL133" s="14" t="s">
        <v>112</v>
      </c>
      <c r="BM133" s="238" t="s">
        <v>151</v>
      </c>
    </row>
    <row r="134" spans="1:47" s="2" customFormat="1" ht="12">
      <c r="A134" s="35"/>
      <c r="B134" s="36"/>
      <c r="C134" s="37"/>
      <c r="D134" s="240" t="s">
        <v>114</v>
      </c>
      <c r="E134" s="37"/>
      <c r="F134" s="241" t="s">
        <v>152</v>
      </c>
      <c r="G134" s="37"/>
      <c r="H134" s="37"/>
      <c r="I134" s="135"/>
      <c r="J134" s="37"/>
      <c r="K134" s="37"/>
      <c r="L134" s="41"/>
      <c r="M134" s="242"/>
      <c r="N134" s="24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114</v>
      </c>
      <c r="AU134" s="14" t="s">
        <v>82</v>
      </c>
    </row>
    <row r="135" spans="1:65" s="2" customFormat="1" ht="24" customHeight="1">
      <c r="A135" s="35"/>
      <c r="B135" s="36"/>
      <c r="C135" s="226" t="s">
        <v>153</v>
      </c>
      <c r="D135" s="226" t="s">
        <v>108</v>
      </c>
      <c r="E135" s="227" t="s">
        <v>154</v>
      </c>
      <c r="F135" s="228" t="s">
        <v>155</v>
      </c>
      <c r="G135" s="229" t="s">
        <v>111</v>
      </c>
      <c r="H135" s="230">
        <v>10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40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112</v>
      </c>
      <c r="AT135" s="238" t="s">
        <v>108</v>
      </c>
      <c r="AU135" s="238" t="s">
        <v>82</v>
      </c>
      <c r="AY135" s="14" t="s">
        <v>106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80</v>
      </c>
      <c r="BK135" s="239">
        <f>ROUND(I135*H135,2)</f>
        <v>0</v>
      </c>
      <c r="BL135" s="14" t="s">
        <v>112</v>
      </c>
      <c r="BM135" s="238" t="s">
        <v>156</v>
      </c>
    </row>
    <row r="136" spans="1:47" s="2" customFormat="1" ht="12">
      <c r="A136" s="35"/>
      <c r="B136" s="36"/>
      <c r="C136" s="37"/>
      <c r="D136" s="240" t="s">
        <v>114</v>
      </c>
      <c r="E136" s="37"/>
      <c r="F136" s="241" t="s">
        <v>157</v>
      </c>
      <c r="G136" s="37"/>
      <c r="H136" s="37"/>
      <c r="I136" s="135"/>
      <c r="J136" s="37"/>
      <c r="K136" s="37"/>
      <c r="L136" s="41"/>
      <c r="M136" s="242"/>
      <c r="N136" s="24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114</v>
      </c>
      <c r="AU136" s="14" t="s">
        <v>82</v>
      </c>
    </row>
    <row r="137" spans="1:65" s="2" customFormat="1" ht="24" customHeight="1">
      <c r="A137" s="35"/>
      <c r="B137" s="36"/>
      <c r="C137" s="226" t="s">
        <v>158</v>
      </c>
      <c r="D137" s="226" t="s">
        <v>108</v>
      </c>
      <c r="E137" s="227" t="s">
        <v>159</v>
      </c>
      <c r="F137" s="228" t="s">
        <v>160</v>
      </c>
      <c r="G137" s="229" t="s">
        <v>111</v>
      </c>
      <c r="H137" s="230">
        <v>4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40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112</v>
      </c>
      <c r="AT137" s="238" t="s">
        <v>108</v>
      </c>
      <c r="AU137" s="238" t="s">
        <v>82</v>
      </c>
      <c r="AY137" s="14" t="s">
        <v>106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80</v>
      </c>
      <c r="BK137" s="239">
        <f>ROUND(I137*H137,2)</f>
        <v>0</v>
      </c>
      <c r="BL137" s="14" t="s">
        <v>112</v>
      </c>
      <c r="BM137" s="238" t="s">
        <v>161</v>
      </c>
    </row>
    <row r="138" spans="1:47" s="2" customFormat="1" ht="12">
      <c r="A138" s="35"/>
      <c r="B138" s="36"/>
      <c r="C138" s="37"/>
      <c r="D138" s="240" t="s">
        <v>114</v>
      </c>
      <c r="E138" s="37"/>
      <c r="F138" s="241" t="s">
        <v>162</v>
      </c>
      <c r="G138" s="37"/>
      <c r="H138" s="37"/>
      <c r="I138" s="135"/>
      <c r="J138" s="37"/>
      <c r="K138" s="37"/>
      <c r="L138" s="41"/>
      <c r="M138" s="242"/>
      <c r="N138" s="243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114</v>
      </c>
      <c r="AU138" s="14" t="s">
        <v>82</v>
      </c>
    </row>
    <row r="139" spans="1:65" s="2" customFormat="1" ht="24" customHeight="1">
      <c r="A139" s="35"/>
      <c r="B139" s="36"/>
      <c r="C139" s="226" t="s">
        <v>163</v>
      </c>
      <c r="D139" s="226" t="s">
        <v>108</v>
      </c>
      <c r="E139" s="227" t="s">
        <v>164</v>
      </c>
      <c r="F139" s="228" t="s">
        <v>165</v>
      </c>
      <c r="G139" s="229" t="s">
        <v>166</v>
      </c>
      <c r="H139" s="230">
        <v>40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40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112</v>
      </c>
      <c r="AT139" s="238" t="s">
        <v>108</v>
      </c>
      <c r="AU139" s="238" t="s">
        <v>82</v>
      </c>
      <c r="AY139" s="14" t="s">
        <v>106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80</v>
      </c>
      <c r="BK139" s="239">
        <f>ROUND(I139*H139,2)</f>
        <v>0</v>
      </c>
      <c r="BL139" s="14" t="s">
        <v>112</v>
      </c>
      <c r="BM139" s="238" t="s">
        <v>167</v>
      </c>
    </row>
    <row r="140" spans="1:47" s="2" customFormat="1" ht="12">
      <c r="A140" s="35"/>
      <c r="B140" s="36"/>
      <c r="C140" s="37"/>
      <c r="D140" s="240" t="s">
        <v>114</v>
      </c>
      <c r="E140" s="37"/>
      <c r="F140" s="241" t="s">
        <v>165</v>
      </c>
      <c r="G140" s="37"/>
      <c r="H140" s="37"/>
      <c r="I140" s="135"/>
      <c r="J140" s="37"/>
      <c r="K140" s="37"/>
      <c r="L140" s="41"/>
      <c r="M140" s="242"/>
      <c r="N140" s="243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114</v>
      </c>
      <c r="AU140" s="14" t="s">
        <v>82</v>
      </c>
    </row>
    <row r="141" spans="1:47" s="2" customFormat="1" ht="12">
      <c r="A141" s="35"/>
      <c r="B141" s="36"/>
      <c r="C141" s="37"/>
      <c r="D141" s="240" t="s">
        <v>168</v>
      </c>
      <c r="E141" s="37"/>
      <c r="F141" s="244" t="s">
        <v>169</v>
      </c>
      <c r="G141" s="37"/>
      <c r="H141" s="37"/>
      <c r="I141" s="135"/>
      <c r="J141" s="37"/>
      <c r="K141" s="37"/>
      <c r="L141" s="41"/>
      <c r="M141" s="242"/>
      <c r="N141" s="243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168</v>
      </c>
      <c r="AU141" s="14" t="s">
        <v>82</v>
      </c>
    </row>
    <row r="142" spans="1:65" s="2" customFormat="1" ht="24" customHeight="1">
      <c r="A142" s="35"/>
      <c r="B142" s="36"/>
      <c r="C142" s="226" t="s">
        <v>170</v>
      </c>
      <c r="D142" s="226" t="s">
        <v>108</v>
      </c>
      <c r="E142" s="227" t="s">
        <v>171</v>
      </c>
      <c r="F142" s="228" t="s">
        <v>172</v>
      </c>
      <c r="G142" s="229" t="s">
        <v>173</v>
      </c>
      <c r="H142" s="230">
        <v>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40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112</v>
      </c>
      <c r="AT142" s="238" t="s">
        <v>108</v>
      </c>
      <c r="AU142" s="238" t="s">
        <v>82</v>
      </c>
      <c r="AY142" s="14" t="s">
        <v>106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80</v>
      </c>
      <c r="BK142" s="239">
        <f>ROUND(I142*H142,2)</f>
        <v>0</v>
      </c>
      <c r="BL142" s="14" t="s">
        <v>112</v>
      </c>
      <c r="BM142" s="238" t="s">
        <v>174</v>
      </c>
    </row>
    <row r="143" spans="1:47" s="2" customFormat="1" ht="12">
      <c r="A143" s="35"/>
      <c r="B143" s="36"/>
      <c r="C143" s="37"/>
      <c r="D143" s="240" t="s">
        <v>114</v>
      </c>
      <c r="E143" s="37"/>
      <c r="F143" s="241" t="s">
        <v>175</v>
      </c>
      <c r="G143" s="37"/>
      <c r="H143" s="37"/>
      <c r="I143" s="135"/>
      <c r="J143" s="37"/>
      <c r="K143" s="37"/>
      <c r="L143" s="41"/>
      <c r="M143" s="242"/>
      <c r="N143" s="24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114</v>
      </c>
      <c r="AU143" s="14" t="s">
        <v>82</v>
      </c>
    </row>
    <row r="144" spans="1:47" s="2" customFormat="1" ht="12">
      <c r="A144" s="35"/>
      <c r="B144" s="36"/>
      <c r="C144" s="37"/>
      <c r="D144" s="240" t="s">
        <v>168</v>
      </c>
      <c r="E144" s="37"/>
      <c r="F144" s="244" t="s">
        <v>176</v>
      </c>
      <c r="G144" s="37"/>
      <c r="H144" s="37"/>
      <c r="I144" s="135"/>
      <c r="J144" s="37"/>
      <c r="K144" s="37"/>
      <c r="L144" s="41"/>
      <c r="M144" s="242"/>
      <c r="N144" s="243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168</v>
      </c>
      <c r="AU144" s="14" t="s">
        <v>82</v>
      </c>
    </row>
    <row r="145" spans="1:65" s="2" customFormat="1" ht="16.5" customHeight="1">
      <c r="A145" s="35"/>
      <c r="B145" s="36"/>
      <c r="C145" s="226" t="s">
        <v>177</v>
      </c>
      <c r="D145" s="226" t="s">
        <v>108</v>
      </c>
      <c r="E145" s="227" t="s">
        <v>178</v>
      </c>
      <c r="F145" s="228" t="s">
        <v>179</v>
      </c>
      <c r="G145" s="229" t="s">
        <v>173</v>
      </c>
      <c r="H145" s="230">
        <v>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40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112</v>
      </c>
      <c r="AT145" s="238" t="s">
        <v>108</v>
      </c>
      <c r="AU145" s="238" t="s">
        <v>82</v>
      </c>
      <c r="AY145" s="14" t="s">
        <v>106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80</v>
      </c>
      <c r="BK145" s="239">
        <f>ROUND(I145*H145,2)</f>
        <v>0</v>
      </c>
      <c r="BL145" s="14" t="s">
        <v>112</v>
      </c>
      <c r="BM145" s="238" t="s">
        <v>180</v>
      </c>
    </row>
    <row r="146" spans="1:47" s="2" customFormat="1" ht="12">
      <c r="A146" s="35"/>
      <c r="B146" s="36"/>
      <c r="C146" s="37"/>
      <c r="D146" s="240" t="s">
        <v>114</v>
      </c>
      <c r="E146" s="37"/>
      <c r="F146" s="241" t="s">
        <v>179</v>
      </c>
      <c r="G146" s="37"/>
      <c r="H146" s="37"/>
      <c r="I146" s="135"/>
      <c r="J146" s="37"/>
      <c r="K146" s="37"/>
      <c r="L146" s="41"/>
      <c r="M146" s="242"/>
      <c r="N146" s="243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114</v>
      </c>
      <c r="AU146" s="14" t="s">
        <v>82</v>
      </c>
    </row>
    <row r="147" spans="1:47" s="2" customFormat="1" ht="12">
      <c r="A147" s="35"/>
      <c r="B147" s="36"/>
      <c r="C147" s="37"/>
      <c r="D147" s="240" t="s">
        <v>168</v>
      </c>
      <c r="E147" s="37"/>
      <c r="F147" s="244" t="s">
        <v>181</v>
      </c>
      <c r="G147" s="37"/>
      <c r="H147" s="37"/>
      <c r="I147" s="135"/>
      <c r="J147" s="37"/>
      <c r="K147" s="37"/>
      <c r="L147" s="41"/>
      <c r="M147" s="242"/>
      <c r="N147" s="24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168</v>
      </c>
      <c r="AU147" s="14" t="s">
        <v>82</v>
      </c>
    </row>
    <row r="148" spans="1:65" s="2" customFormat="1" ht="16.5" customHeight="1">
      <c r="A148" s="35"/>
      <c r="B148" s="36"/>
      <c r="C148" s="226" t="s">
        <v>182</v>
      </c>
      <c r="D148" s="226" t="s">
        <v>108</v>
      </c>
      <c r="E148" s="227" t="s">
        <v>183</v>
      </c>
      <c r="F148" s="228" t="s">
        <v>184</v>
      </c>
      <c r="G148" s="229" t="s">
        <v>173</v>
      </c>
      <c r="H148" s="230">
        <v>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40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112</v>
      </c>
      <c r="AT148" s="238" t="s">
        <v>108</v>
      </c>
      <c r="AU148" s="238" t="s">
        <v>82</v>
      </c>
      <c r="AY148" s="14" t="s">
        <v>106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80</v>
      </c>
      <c r="BK148" s="239">
        <f>ROUND(I148*H148,2)</f>
        <v>0</v>
      </c>
      <c r="BL148" s="14" t="s">
        <v>112</v>
      </c>
      <c r="BM148" s="238" t="s">
        <v>185</v>
      </c>
    </row>
    <row r="149" spans="1:47" s="2" customFormat="1" ht="12">
      <c r="A149" s="35"/>
      <c r="B149" s="36"/>
      <c r="C149" s="37"/>
      <c r="D149" s="240" t="s">
        <v>114</v>
      </c>
      <c r="E149" s="37"/>
      <c r="F149" s="241" t="s">
        <v>184</v>
      </c>
      <c r="G149" s="37"/>
      <c r="H149" s="37"/>
      <c r="I149" s="135"/>
      <c r="J149" s="37"/>
      <c r="K149" s="37"/>
      <c r="L149" s="41"/>
      <c r="M149" s="242"/>
      <c r="N149" s="243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114</v>
      </c>
      <c r="AU149" s="14" t="s">
        <v>82</v>
      </c>
    </row>
    <row r="150" spans="1:47" s="2" customFormat="1" ht="12">
      <c r="A150" s="35"/>
      <c r="B150" s="36"/>
      <c r="C150" s="37"/>
      <c r="D150" s="240" t="s">
        <v>168</v>
      </c>
      <c r="E150" s="37"/>
      <c r="F150" s="244" t="s">
        <v>186</v>
      </c>
      <c r="G150" s="37"/>
      <c r="H150" s="37"/>
      <c r="I150" s="135"/>
      <c r="J150" s="37"/>
      <c r="K150" s="37"/>
      <c r="L150" s="41"/>
      <c r="M150" s="242"/>
      <c r="N150" s="243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168</v>
      </c>
      <c r="AU150" s="14" t="s">
        <v>82</v>
      </c>
    </row>
    <row r="151" spans="1:65" s="2" customFormat="1" ht="16.5" customHeight="1">
      <c r="A151" s="35"/>
      <c r="B151" s="36"/>
      <c r="C151" s="226" t="s">
        <v>187</v>
      </c>
      <c r="D151" s="226" t="s">
        <v>108</v>
      </c>
      <c r="E151" s="227" t="s">
        <v>188</v>
      </c>
      <c r="F151" s="228" t="s">
        <v>189</v>
      </c>
      <c r="G151" s="229" t="s">
        <v>166</v>
      </c>
      <c r="H151" s="230">
        <v>58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40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112</v>
      </c>
      <c r="AT151" s="238" t="s">
        <v>108</v>
      </c>
      <c r="AU151" s="238" t="s">
        <v>82</v>
      </c>
      <c r="AY151" s="14" t="s">
        <v>106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80</v>
      </c>
      <c r="BK151" s="239">
        <f>ROUND(I151*H151,2)</f>
        <v>0</v>
      </c>
      <c r="BL151" s="14" t="s">
        <v>112</v>
      </c>
      <c r="BM151" s="238" t="s">
        <v>190</v>
      </c>
    </row>
    <row r="152" spans="1:47" s="2" customFormat="1" ht="12">
      <c r="A152" s="35"/>
      <c r="B152" s="36"/>
      <c r="C152" s="37"/>
      <c r="D152" s="240" t="s">
        <v>114</v>
      </c>
      <c r="E152" s="37"/>
      <c r="F152" s="241" t="s">
        <v>189</v>
      </c>
      <c r="G152" s="37"/>
      <c r="H152" s="37"/>
      <c r="I152" s="135"/>
      <c r="J152" s="37"/>
      <c r="K152" s="37"/>
      <c r="L152" s="41"/>
      <c r="M152" s="242"/>
      <c r="N152" s="243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114</v>
      </c>
      <c r="AU152" s="14" t="s">
        <v>82</v>
      </c>
    </row>
    <row r="153" spans="1:65" s="2" customFormat="1" ht="16.5" customHeight="1">
      <c r="A153" s="35"/>
      <c r="B153" s="36"/>
      <c r="C153" s="226" t="s">
        <v>7</v>
      </c>
      <c r="D153" s="226" t="s">
        <v>108</v>
      </c>
      <c r="E153" s="227" t="s">
        <v>191</v>
      </c>
      <c r="F153" s="228" t="s">
        <v>192</v>
      </c>
      <c r="G153" s="229" t="s">
        <v>173</v>
      </c>
      <c r="H153" s="230">
        <v>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40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112</v>
      </c>
      <c r="AT153" s="238" t="s">
        <v>108</v>
      </c>
      <c r="AU153" s="238" t="s">
        <v>82</v>
      </c>
      <c r="AY153" s="14" t="s">
        <v>106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80</v>
      </c>
      <c r="BK153" s="239">
        <f>ROUND(I153*H153,2)</f>
        <v>0</v>
      </c>
      <c r="BL153" s="14" t="s">
        <v>112</v>
      </c>
      <c r="BM153" s="238" t="s">
        <v>193</v>
      </c>
    </row>
    <row r="154" spans="1:47" s="2" customFormat="1" ht="12">
      <c r="A154" s="35"/>
      <c r="B154" s="36"/>
      <c r="C154" s="37"/>
      <c r="D154" s="240" t="s">
        <v>114</v>
      </c>
      <c r="E154" s="37"/>
      <c r="F154" s="241" t="s">
        <v>192</v>
      </c>
      <c r="G154" s="37"/>
      <c r="H154" s="37"/>
      <c r="I154" s="135"/>
      <c r="J154" s="37"/>
      <c r="K154" s="37"/>
      <c r="L154" s="41"/>
      <c r="M154" s="245"/>
      <c r="N154" s="246"/>
      <c r="O154" s="247"/>
      <c r="P154" s="247"/>
      <c r="Q154" s="247"/>
      <c r="R154" s="247"/>
      <c r="S154" s="247"/>
      <c r="T154" s="248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114</v>
      </c>
      <c r="AU154" s="14" t="s">
        <v>82</v>
      </c>
    </row>
    <row r="155" spans="1:31" s="2" customFormat="1" ht="6.95" customHeight="1">
      <c r="A155" s="35"/>
      <c r="B155" s="63"/>
      <c r="C155" s="64"/>
      <c r="D155" s="64"/>
      <c r="E155" s="64"/>
      <c r="F155" s="64"/>
      <c r="G155" s="64"/>
      <c r="H155" s="64"/>
      <c r="I155" s="174"/>
      <c r="J155" s="64"/>
      <c r="K155" s="64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password="CC35" sheet="1" objects="1" scenarios="1" formatColumns="0" formatRows="0" autoFilter="0"/>
  <autoFilter ref="C113:K154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2020-09-30T11:50:00Z</dcterms:created>
  <dcterms:modified xsi:type="dcterms:W3CDTF">2020-09-30T11:50:03Z</dcterms:modified>
  <cp:category/>
  <cp:version/>
  <cp:contentType/>
  <cp:contentStatus/>
</cp:coreProperties>
</file>